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REGULATORY MATTERS 2009 FORWARD\20240025-Petition for Rate Case Increase\Discovery\OPC POD 1 (1-26)\Attachments\Q7\MFR D\"/>
    </mc:Choice>
  </mc:AlternateContent>
  <xr:revisionPtr revIDLastSave="0" documentId="13_ncr:1_{CC6179EB-B683-42A1-9C3C-AF24A5728BD9}" xr6:coauthVersionLast="47" xr6:coauthVersionMax="47" xr10:uidLastSave="{00000000-0000-0000-0000-000000000000}"/>
  <bookViews>
    <workbookView xWindow="-108" yWindow="-108" windowWidth="23256" windowHeight="12456" tabRatio="859" xr2:uid="{E7C950A4-3C2F-470B-98D7-9CD929588377}"/>
  </bookViews>
  <sheets>
    <sheet name="D-4a 2027" sheetId="69" r:id="rId1"/>
    <sheet name="D-4a 2026" sheetId="68" r:id="rId2"/>
    <sheet name="D-4a 2025" sheetId="61" r:id="rId3"/>
    <sheet name="D-4a 2024" sheetId="48" r:id="rId4"/>
    <sheet name="D-4a 2023" sheetId="2" r:id="rId5"/>
    <sheet name="REG FL BS 2023 12x00" sheetId="80" r:id="rId6"/>
    <sheet name="REG FL BS 2022 12x00" sheetId="71" r:id="rId7"/>
    <sheet name="FPA 2022 12x00 Inc St" sheetId="73" r:id="rId8"/>
    <sheet name="2022 FERC Inc St" sheetId="76" r:id="rId9"/>
    <sheet name="2023 FERC Inc St" sheetId="79" r:id="rId10"/>
    <sheet name="Unamortized Debt" sheetId="77" r:id="rId11"/>
    <sheet name="2022 Issue Fees" sheetId="70" r:id="rId12"/>
    <sheet name="2022 TL Fees" sheetId="72" r:id="rId13"/>
  </sheets>
  <definedNames>
    <definedName name="\A" localSheetId="4">#REF!</definedName>
    <definedName name="\A">#REF!</definedName>
    <definedName name="\B" localSheetId="4">#REF!</definedName>
    <definedName name="\B">#REF!</definedName>
    <definedName name="\bb">#REF!</definedName>
    <definedName name="\C" localSheetId="4">#REF!</definedName>
    <definedName name="\C">#REF!</definedName>
    <definedName name="\D" localSheetId="4">#REF!</definedName>
    <definedName name="\D">#REF!</definedName>
    <definedName name="\DDDD">#REF!</definedName>
    <definedName name="\E" localSheetId="4">#REF!</definedName>
    <definedName name="\E">#REF!</definedName>
    <definedName name="\F" localSheetId="4">#REF!</definedName>
    <definedName name="\F">#REF!</definedName>
    <definedName name="\G" localSheetId="4">#REF!</definedName>
    <definedName name="\G">#REF!</definedName>
    <definedName name="\H" localSheetId="4">#REF!</definedName>
    <definedName name="\H">#REF!</definedName>
    <definedName name="\I" localSheetId="4">#REF!</definedName>
    <definedName name="\I">#REF!</definedName>
    <definedName name="\J" localSheetId="4">#REF!</definedName>
    <definedName name="\J">#REF!</definedName>
    <definedName name="\L" localSheetId="4">#REF!</definedName>
    <definedName name="\L">#REF!</definedName>
    <definedName name="\M" localSheetId="4">#REF!</definedName>
    <definedName name="\M">#REF!</definedName>
    <definedName name="\N" localSheetId="4">#REF!</definedName>
    <definedName name="\N">#REF!</definedName>
    <definedName name="\P" localSheetId="4">#REF!</definedName>
    <definedName name="\P">#REF!</definedName>
    <definedName name="\Q" localSheetId="4">#REF!</definedName>
    <definedName name="\Q">#REF!</definedName>
    <definedName name="\R" localSheetId="4">#REF!</definedName>
    <definedName name="\R">#REF!</definedName>
    <definedName name="\S" localSheetId="4">#REF!</definedName>
    <definedName name="\S">#REF!</definedName>
    <definedName name="\T" localSheetId="4">#REF!</definedName>
    <definedName name="\T">#REF!</definedName>
    <definedName name="\V" localSheetId="4">#REF!</definedName>
    <definedName name="\V">#REF!</definedName>
    <definedName name="\w">#REF!</definedName>
    <definedName name="\X" localSheetId="4">#REF!</definedName>
    <definedName name="\X">#REF!</definedName>
    <definedName name="\Y" localSheetId="4">#REF!</definedName>
    <definedName name="\Y">#REF!</definedName>
    <definedName name="\Z" localSheetId="4">#REF!</definedName>
    <definedName name="\Z">#REF!</definedName>
    <definedName name="____________fsd44" hidden="1">{#N/A,#N/A,FALSE,"Aging Summary";#N/A,#N/A,FALSE,"Ratio Analysis";#N/A,#N/A,FALSE,"Test 120 Day Accts";#N/A,#N/A,FALSE,"Tickmarks"}</definedName>
    <definedName name="__________fsd44" hidden="1">{#N/A,#N/A,FALSE,"Aging Summary";#N/A,#N/A,FALSE,"Ratio Analysis";#N/A,#N/A,FALSE,"Test 120 Day Accts";#N/A,#N/A,FALSE,"Tickmarks"}</definedName>
    <definedName name="_______fsd44" hidden="1">{#N/A,#N/A,FALSE,"Aging Summary";#N/A,#N/A,FALSE,"Ratio Analysis";#N/A,#N/A,FALSE,"Test 120 Day Accts";#N/A,#N/A,FALSE,"Tickmarks"}</definedName>
    <definedName name="______fsd44" hidden="1">{#N/A,#N/A,FALSE,"Aging Summary";#N/A,#N/A,FALSE,"Ratio Analysis";#N/A,#N/A,FALSE,"Test 120 Day Accts";#N/A,#N/A,FALSE,"Tickmarks"}</definedName>
    <definedName name="_____fsd44" hidden="1">{#N/A,#N/A,FALSE,"Aging Summary";#N/A,#N/A,FALSE,"Ratio Analysis";#N/A,#N/A,FALSE,"Test 120 Day Accts";#N/A,#N/A,FALSE,"Tickmarks"}</definedName>
    <definedName name="____fsd44" hidden="1">{#N/A,#N/A,FALSE,"Aging Summary";#N/A,#N/A,FALSE,"Ratio Analysis";#N/A,#N/A,FALSE,"Test 120 Day Accts";#N/A,#N/A,FALSE,"Tickmarks"}</definedName>
    <definedName name="___fsd44" hidden="1">{#N/A,#N/A,FALSE,"Aging Summary";#N/A,#N/A,FALSE,"Ratio Analysis";#N/A,#N/A,FALSE,"Test 120 Day Accts";#N/A,#N/A,FALSE,"Tickmarks"}</definedName>
    <definedName name="___PG3">#REF!</definedName>
    <definedName name="__123Graph_A" localSheetId="4" hidden="1">#REF!</definedName>
    <definedName name="__123Graph_A" hidden="1">#REF!</definedName>
    <definedName name="__123Graph_B" localSheetId="4" hidden="1">#REF!</definedName>
    <definedName name="__123Graph_B" hidden="1">#REF!</definedName>
    <definedName name="__123Graph_C" localSheetId="4" hidden="1">#REF!</definedName>
    <definedName name="__123Graph_C" hidden="1">#REF!</definedName>
    <definedName name="__123Graph_D" localSheetId="4" hidden="1">#REF!</definedName>
    <definedName name="__123Graph_D" hidden="1">#REF!</definedName>
    <definedName name="__123Graph_E" localSheetId="4" hidden="1">#REF!</definedName>
    <definedName name="__123Graph_E" hidden="1">#REF!</definedName>
    <definedName name="__123Graph_F" localSheetId="4" hidden="1">#REF!</definedName>
    <definedName name="__123Graph_F" hidden="1">#REF!</definedName>
    <definedName name="__123Graph_X" localSheetId="4" hidden="1">#REF!</definedName>
    <definedName name="__123Graph_X" hidden="1">#REF!</definedName>
    <definedName name="__FPC1" localSheetId="4">#REF!</definedName>
    <definedName name="__FPC1">#REF!</definedName>
    <definedName name="__FPC2" localSheetId="4">#REF!</definedName>
    <definedName name="__FPC2">#REF!</definedName>
    <definedName name="__FPC3" localSheetId="4">#REF!</definedName>
    <definedName name="__FPC3">#REF!</definedName>
    <definedName name="__fsd44" hidden="1">{#N/A,#N/A,FALSE,"Aging Summary";#N/A,#N/A,FALSE,"Ratio Analysis";#N/A,#N/A,FALSE,"Test 120 Day Accts";#N/A,#N/A,FALSE,"Tickmarks"}</definedName>
    <definedName name="__PG1">#REF!</definedName>
    <definedName name="__PG2">#REF!</definedName>
    <definedName name="__PG3">#REF!</definedName>
    <definedName name="__PG4">#REF!</definedName>
    <definedName name="__PG5">#REF!</definedName>
    <definedName name="__yr01">#REF!</definedName>
    <definedName name="__yr02">#REF!</definedName>
    <definedName name="__yr03">#REF!</definedName>
    <definedName name="__yr04">#REF!</definedName>
    <definedName name="__yr05">#REF!</definedName>
    <definedName name="__yr06">#REF!</definedName>
    <definedName name="__yr07">#REF!</definedName>
    <definedName name="__yr08">#REF!</definedName>
    <definedName name="__yr09">#REF!</definedName>
    <definedName name="__yr10">#REF!</definedName>
    <definedName name="__yr11">#REF!</definedName>
    <definedName name="__yr12">#REF!</definedName>
    <definedName name="__yr13">#REF!</definedName>
    <definedName name="__yr14">#REF!</definedName>
    <definedName name="__yr15">#REF!</definedName>
    <definedName name="__yr16">#REF!</definedName>
    <definedName name="__yr17">#REF!</definedName>
    <definedName name="__yr18">#REF!</definedName>
    <definedName name="__yr19">#REF!</definedName>
    <definedName name="__YR2">#REF!</definedName>
    <definedName name="__yr20">#REF!</definedName>
    <definedName name="__yr21">#REF!</definedName>
    <definedName name="__YR3">#REF!</definedName>
    <definedName name="__YR4">#REF!</definedName>
    <definedName name="__YR5">#REF!</definedName>
    <definedName name="__YR6">#REF!</definedName>
    <definedName name="__yr98">#REF!</definedName>
    <definedName name="__yr99">#REF!</definedName>
    <definedName name="_123Graph_F1" localSheetId="4" hidden="1">#REF!</definedName>
    <definedName name="_123Graph_F1" hidden="1">#REF!</definedName>
    <definedName name="_1995RET" localSheetId="4">#REF!</definedName>
    <definedName name="_1995RET">#REF!</definedName>
    <definedName name="_1996AMORT" localSheetId="4">#REF!</definedName>
    <definedName name="_1996AMORT">#REF!</definedName>
    <definedName name="_1996RET" localSheetId="4">#REF!</definedName>
    <definedName name="_1996RET">#REF!</definedName>
    <definedName name="_1997AMORT" localSheetId="4">#REF!</definedName>
    <definedName name="_1997AMORT">#REF!</definedName>
    <definedName name="_1997RETAMORT" localSheetId="4">#REF!</definedName>
    <definedName name="_1997RETAMORT">#REF!</definedName>
    <definedName name="_2" localSheetId="4">#REF!</definedName>
    <definedName name="_2">#REF!</definedName>
    <definedName name="_2_1" localSheetId="4">#REF!</definedName>
    <definedName name="_2_1">#REF!</definedName>
    <definedName name="_2_2" localSheetId="4">#REF!</definedName>
    <definedName name="_2_2">#REF!</definedName>
    <definedName name="_2_3" localSheetId="4">#REF!</definedName>
    <definedName name="_2_3">#REF!</definedName>
    <definedName name="_328_J_7" localSheetId="4">#REF!</definedName>
    <definedName name="_328_J_7">#REF!</definedName>
    <definedName name="_328_J_8" localSheetId="4">#REF!</definedName>
    <definedName name="_328_J_8">#REF!</definedName>
    <definedName name="_328_K_7" localSheetId="4">#REF!</definedName>
    <definedName name="_328_K_7">#REF!</definedName>
    <definedName name="_328_K_8" localSheetId="4">#REF!</definedName>
    <definedName name="_328_K_8">#REF!</definedName>
    <definedName name="_328_L" localSheetId="4">#REF!</definedName>
    <definedName name="_328_L">#REF!</definedName>
    <definedName name="_328_M" localSheetId="4">#REF!</definedName>
    <definedName name="_328_M">#REF!</definedName>
    <definedName name="_328_N" localSheetId="4">#REF!</definedName>
    <definedName name="_328_N">#REF!</definedName>
    <definedName name="_4_1" localSheetId="4">#REF!</definedName>
    <definedName name="_4_1">#REF!</definedName>
    <definedName name="_4_2" localSheetId="4">#REF!</definedName>
    <definedName name="_4_2">#REF!</definedName>
    <definedName name="_4_3" localSheetId="4">#REF!</definedName>
    <definedName name="_4_3">#REF!</definedName>
    <definedName name="_6MOS" localSheetId="4">#REF!</definedName>
    <definedName name="_6MOS">#REF!</definedName>
    <definedName name="_6MOS_1" localSheetId="4">#REF!</definedName>
    <definedName name="_6MOS_1">#REF!</definedName>
    <definedName name="_6MOS_2" localSheetId="4">#REF!</definedName>
    <definedName name="_6MOS_2">#REF!</definedName>
    <definedName name="_6MOS_3" localSheetId="4">#REF!</definedName>
    <definedName name="_6MOS_3">#REF!</definedName>
    <definedName name="_97opls" localSheetId="4">#REF!</definedName>
    <definedName name="_97opls">#REF!</definedName>
    <definedName name="_AUG94" localSheetId="4">#REF!</definedName>
    <definedName name="_AUG94">#REF!</definedName>
    <definedName name="_Fill" localSheetId="4" hidden="1">#REF!</definedName>
    <definedName name="_Fill" hidden="1">#REF!</definedName>
    <definedName name="_FPC1" localSheetId="4">#REF!</definedName>
    <definedName name="_FPC1">#REF!</definedName>
    <definedName name="_FPC2" localSheetId="4">#REF!</definedName>
    <definedName name="_FPC2">#REF!</definedName>
    <definedName name="_FPC3" localSheetId="4">#REF!</definedName>
    <definedName name="_FPC3">#REF!</definedName>
    <definedName name="_fsd44" hidden="1">{#N/A,#N/A,FALSE,"Aging Summary";#N/A,#N/A,FALSE,"Ratio Analysis";#N/A,#N/A,FALSE,"Test 120 Day Accts";#N/A,#N/A,FALSE,"Tickmarks"}</definedName>
    <definedName name="_Key1" localSheetId="4" hidden="1">#REF!</definedName>
    <definedName name="_Key1" hidden="1">#REF!</definedName>
    <definedName name="_Key2" localSheetId="4" hidden="1">#REF!</definedName>
    <definedName name="_Key2" hidden="1">#REF!</definedName>
    <definedName name="_Order1" hidden="1">0</definedName>
    <definedName name="_Order2" hidden="1">0</definedName>
    <definedName name="_Parse_In" hidden="1">#REF!</definedName>
    <definedName name="_Parse_Out" hidden="1">#REF!</definedName>
    <definedName name="_PG1">#REF!</definedName>
    <definedName name="_PG2">#REF!</definedName>
    <definedName name="_PG5">#REF!</definedName>
    <definedName name="_Regression_Int" hidden="1">1</definedName>
    <definedName name="_SEP94">#REF!</definedName>
    <definedName name="_Sort" localSheetId="4" hidden="1">#REF!</definedName>
    <definedName name="_Sort" hidden="1">#REF!</definedName>
    <definedName name="_Sort1" localSheetId="4" hidden="1">#REF!</definedName>
    <definedName name="_Sort1" hidden="1">#REF!</definedName>
    <definedName name="_Table1_In1" localSheetId="4" hidden="1">#REF!</definedName>
    <definedName name="_Table1_In1" hidden="1">#REF!</definedName>
    <definedName name="_Table1_Out" localSheetId="4" hidden="1">#REF!</definedName>
    <definedName name="_Table1_Out" hidden="1">#REF!</definedName>
    <definedName name="_Table2_In1" localSheetId="4" hidden="1">#REF!</definedName>
    <definedName name="_Table2_In1" hidden="1">#REF!</definedName>
    <definedName name="_Table2_Out" localSheetId="4" hidden="1">#REF!</definedName>
    <definedName name="_Table2_Out" hidden="1">#REF!</definedName>
    <definedName name="_yr01">#REF!</definedName>
    <definedName name="_yr02">#REF!</definedName>
    <definedName name="_yr03">#REF!</definedName>
    <definedName name="_yr04">#REF!</definedName>
    <definedName name="_yr05">#REF!</definedName>
    <definedName name="_yr06">#REF!</definedName>
    <definedName name="_yr07">#REF!</definedName>
    <definedName name="_yr08">#REF!</definedName>
    <definedName name="_yr09">#REF!</definedName>
    <definedName name="_yr10">#REF!</definedName>
    <definedName name="_yr11">#REF!</definedName>
    <definedName name="_yr12">#REF!</definedName>
    <definedName name="_yr13">#REF!</definedName>
    <definedName name="_yr14">#REF!</definedName>
    <definedName name="_yr15">#REF!</definedName>
    <definedName name="_yr16">#REF!</definedName>
    <definedName name="_yr17">#REF!</definedName>
    <definedName name="_yr18">#REF!</definedName>
    <definedName name="_yr19">#REF!</definedName>
    <definedName name="_YR2">#REF!</definedName>
    <definedName name="_yr20">#REF!</definedName>
    <definedName name="_Yr2007">#REF!</definedName>
    <definedName name="_Yr2008">#REF!</definedName>
    <definedName name="_Yr2009">#REF!</definedName>
    <definedName name="_Yr2010">#REF!</definedName>
    <definedName name="_yr21">#REF!</definedName>
    <definedName name="_YR3">#REF!</definedName>
    <definedName name="_YR4">#REF!</definedName>
    <definedName name="_YR5">#REF!</definedName>
    <definedName name="_YR6">#REF!</definedName>
    <definedName name="_yr98">#REF!</definedName>
    <definedName name="_yr99">#REF!</definedName>
    <definedName name="A" localSheetId="4">#REF!</definedName>
    <definedName name="A">#REF!</definedName>
    <definedName name="A_1" localSheetId="4">#REF!</definedName>
    <definedName name="A_1">#REF!</definedName>
    <definedName name="A_2" localSheetId="4">#REF!</definedName>
    <definedName name="A_2">#REF!</definedName>
    <definedName name="A_3" localSheetId="4">#REF!</definedName>
    <definedName name="A_3">#REF!</definedName>
    <definedName name="A1topd" localSheetId="4">#REF!</definedName>
    <definedName name="A1topd">#REF!</definedName>
    <definedName name="A9A">#REF!</definedName>
    <definedName name="AccdMICP" localSheetId="4">#REF!</definedName>
    <definedName name="AccdMICP">#REF!</definedName>
    <definedName name="AccrExp" localSheetId="4">#REF!</definedName>
    <definedName name="AccrExp">#REF!</definedName>
    <definedName name="AccrExpSum" localSheetId="4">#REF!</definedName>
    <definedName name="AccrExpSum">#REF!</definedName>
    <definedName name="AccrMICP" localSheetId="4">#REF!</definedName>
    <definedName name="AccrMICP">#REF!</definedName>
    <definedName name="ACCRUED_401K" localSheetId="4">#REF!</definedName>
    <definedName name="ACCRUED_401K">#REF!</definedName>
    <definedName name="ACCRUED_LIAB" localSheetId="4">#REF!</definedName>
    <definedName name="ACCRUED_LIAB">#REF!</definedName>
    <definedName name="acct1410" localSheetId="4">#REF!</definedName>
    <definedName name="acct1410">#REF!</definedName>
    <definedName name="acct2810" localSheetId="4">#REF!</definedName>
    <definedName name="acct2810">#REF!</definedName>
    <definedName name="ACE" localSheetId="4">#REF!</definedName>
    <definedName name="ACE">#REF!</definedName>
    <definedName name="ACT">#REF!</definedName>
    <definedName name="ACT_EIN">#REF!</definedName>
    <definedName name="advance" localSheetId="4">#REF!</definedName>
    <definedName name="advance">#REF!</definedName>
    <definedName name="ADVERT" localSheetId="4">#REF!</definedName>
    <definedName name="ADVERT">#REF!</definedName>
    <definedName name="AFUDC" localSheetId="4">#REF!</definedName>
    <definedName name="AFUDC">#REF!</definedName>
    <definedName name="ALLOCATION" localSheetId="4">#REF!</definedName>
    <definedName name="ALLOCATION">#REF!</definedName>
    <definedName name="Allocators">#REF!</definedName>
    <definedName name="AllocIncTaxExpensePg2" localSheetId="4">#REF!</definedName>
    <definedName name="AllocIncTaxExpensePg2">#REF!</definedName>
    <definedName name="AMT" localSheetId="4">#REF!</definedName>
    <definedName name="AMT">#REF!</definedName>
    <definedName name="ANAL" localSheetId="4">#REF!</definedName>
    <definedName name="ANAL">#REF!</definedName>
    <definedName name="ANNFEB" localSheetId="4">#REF!</definedName>
    <definedName name="ANNFEB">#REF!</definedName>
    <definedName name="ANNMAR" localSheetId="4">#REF!</definedName>
    <definedName name="ANNMAR">#REF!</definedName>
    <definedName name="APN" localSheetId="4">#REF!</definedName>
    <definedName name="APN">#REF!</definedName>
    <definedName name="ARAMSum" localSheetId="4">#REF!</definedName>
    <definedName name="ARAMSum">#REF!</definedName>
    <definedName name="as" hidden="1">{#N/A,#N/A,FALSE,"Aging Summary";#N/A,#N/A,FALSE,"Ratio Analysis";#N/A,#N/A,FALSE,"Test 120 Day Accts";#N/A,#N/A,FALSE,"Tickmarks"}</definedName>
    <definedName name="AS2DocOpenMode" hidden="1">"AS2DocumentBrowse"</definedName>
    <definedName name="AS2NamedRange" hidden="1">7</definedName>
    <definedName name="Asset_Retrieve" localSheetId="4">#REF!</definedName>
    <definedName name="Asset_Retrieve">#REF!</definedName>
    <definedName name="AUG_1" localSheetId="4">#REF!</definedName>
    <definedName name="AUG_1">#REF!</definedName>
    <definedName name="AUG_2" localSheetId="4">#REF!</definedName>
    <definedName name="AUG_2">#REF!</definedName>
    <definedName name="AUG_3" localSheetId="4">#REF!</definedName>
    <definedName name="AUG_3">#REF!</definedName>
    <definedName name="AUGUST" localSheetId="4">#REF!</definedName>
    <definedName name="AUGUST">#REF!</definedName>
    <definedName name="av" localSheetId="4">#REF!</definedName>
    <definedName name="av">#REF!</definedName>
    <definedName name="AVSACURRYR" localSheetId="4">#REF!</definedName>
    <definedName name="AVSACURRYR">#REF!</definedName>
    <definedName name="AVSBCURRMO" localSheetId="4">#REF!</definedName>
    <definedName name="AVSBCURRMO">#REF!</definedName>
    <definedName name="bad_debt" localSheetId="4">#REF!</definedName>
    <definedName name="bad_debt">#REF!</definedName>
    <definedName name="BAD_DEBT_EXPENSE" localSheetId="4">#REF!</definedName>
    <definedName name="BAD_DEBT_EXPENSE">#REF!</definedName>
    <definedName name="BASIS" localSheetId="4">#REF!</definedName>
    <definedName name="BASIS">#REF!</definedName>
    <definedName name="bigbuckrecon" localSheetId="4">#REF!</definedName>
    <definedName name="bigbuckrecon">#REF!</definedName>
    <definedName name="Billing" localSheetId="4">#REF!</definedName>
    <definedName name="Billing">#REF!</definedName>
    <definedName name="block" localSheetId="4">#REF!</definedName>
    <definedName name="block">#REF!</definedName>
    <definedName name="block2" localSheetId="4">#REF!</definedName>
    <definedName name="block2">#REF!</definedName>
    <definedName name="BNE_MESSAGES_HIDDEN" localSheetId="4" hidden="1">#REF!</definedName>
    <definedName name="BNE_MESSAGES_HIDDEN" hidden="1">#REF!</definedName>
    <definedName name="BOOKDEP" localSheetId="4">#REF!</definedName>
    <definedName name="BOOKDEP">#REF!</definedName>
    <definedName name="BOOKDEPAFUDC" localSheetId="4">#REF!</definedName>
    <definedName name="BOOKDEPAFUDC">#REF!</definedName>
    <definedName name="Broker" localSheetId="4">#REF!</definedName>
    <definedName name="Broker">#REF!</definedName>
    <definedName name="BUDGET" localSheetId="4">#REF!</definedName>
    <definedName name="BUDGET">#REF!</definedName>
    <definedName name="burtonrecon" localSheetId="4">#REF!</definedName>
    <definedName name="burtonrecon">#REF!</definedName>
    <definedName name="bv" hidden="1">{#N/A,#N/A,FALSE,"Aging Summary";#N/A,#N/A,FALSE,"Ratio Analysis";#N/A,#N/A,FALSE,"Test 120 Day Accts";#N/A,#N/A,FALSE,"Tickmarks"}</definedName>
    <definedName name="C_51_1" localSheetId="4">#REF!</definedName>
    <definedName name="C_51_1">#REF!</definedName>
    <definedName name="C_51_1_93" localSheetId="4">#REF!</definedName>
    <definedName name="C_51_1_93">#REF!</definedName>
    <definedName name="C_51_2" localSheetId="4">#REF!</definedName>
    <definedName name="C_51_2">#REF!</definedName>
    <definedName name="C_51_2_93" localSheetId="4">#REF!</definedName>
    <definedName name="C_51_2_93">#REF!</definedName>
    <definedName name="C_51_3" localSheetId="4">#REF!</definedName>
    <definedName name="C_51_3">#REF!</definedName>
    <definedName name="C_51_4" localSheetId="4">#REF!</definedName>
    <definedName name="C_51_4">#REF!</definedName>
    <definedName name="C_51_5" localSheetId="4">#REF!</definedName>
    <definedName name="C_51_5">#REF!</definedName>
    <definedName name="C_51_6" localSheetId="4">#REF!</definedName>
    <definedName name="C_51_6">#REF!</definedName>
    <definedName name="Call_Format_ISD_All" localSheetId="4">#REF!</definedName>
    <definedName name="Call_Format_ISD_All">#REF!</definedName>
    <definedName name="CAPTIVE_INS" localSheetId="4">#REF!</definedName>
    <definedName name="CAPTIVE_INS">#REF!</definedName>
    <definedName name="CASE_2_PG_1" localSheetId="4">#REF!</definedName>
    <definedName name="CASE_2_PG_1">#REF!</definedName>
    <definedName name="cf" localSheetId="4">#REF!</definedName>
    <definedName name="cf">#REF!</definedName>
    <definedName name="charlesrecon" localSheetId="4">#REF!</definedName>
    <definedName name="charlesrecon">#REF!</definedName>
    <definedName name="CHECKREQUEST" localSheetId="4">#REF!</definedName>
    <definedName name="CHECKREQUEST">#REF!</definedName>
    <definedName name="ClubDues" localSheetId="4">#REF!</definedName>
    <definedName name="ClubDues">#REF!</definedName>
    <definedName name="Coal1" localSheetId="4">#REF!</definedName>
    <definedName name="Coal1">#REF!</definedName>
    <definedName name="Coal2" localSheetId="4">#REF!</definedName>
    <definedName name="Coal2">#REF!</definedName>
    <definedName name="Coal3" localSheetId="4">#REF!</definedName>
    <definedName name="Coal3">#REF!</definedName>
    <definedName name="COGS" localSheetId="4">#REF!</definedName>
    <definedName name="COGS">#REF!</definedName>
    <definedName name="COMPANY" localSheetId="4">#REF!</definedName>
    <definedName name="COMPANY">#REF!</definedName>
    <definedName name="CORP" localSheetId="4">#REF!</definedName>
    <definedName name="CORP">#REF!</definedName>
    <definedName name="COST93" localSheetId="4">#REF!</definedName>
    <definedName name="COST93">#REF!</definedName>
    <definedName name="covingtonrecon" localSheetId="4">#REF!</definedName>
    <definedName name="covingtonrecon">#REF!</definedName>
    <definedName name="CR">#REF!</definedName>
    <definedName name="CRCAP2006" localSheetId="4">#REF!</definedName>
    <definedName name="CRCAP2006">#REF!</definedName>
    <definedName name="CRCAP2007" localSheetId="4">#REF!</definedName>
    <definedName name="CRCAP2007">#REF!</definedName>
    <definedName name="CRCAP2008" localSheetId="4">#REF!</definedName>
    <definedName name="CRCAP2008">#REF!</definedName>
    <definedName name="CRCAP2009" localSheetId="4">#REF!</definedName>
    <definedName name="CRCAP2009">#REF!</definedName>
    <definedName name="CRCAP2010" localSheetId="4">#REF!</definedName>
    <definedName name="CRCAP2010">#REF!</definedName>
    <definedName name="_xlnm.Criteria" localSheetId="4">#REF!</definedName>
    <definedName name="_xlnm.Criteria">#REF!</definedName>
    <definedName name="CROM2006" localSheetId="4">#REF!</definedName>
    <definedName name="CROM2006">#REF!</definedName>
    <definedName name="CROM2007" localSheetId="4">#REF!</definedName>
    <definedName name="CROM2007">#REF!</definedName>
    <definedName name="CROM2008" localSheetId="4">#REF!</definedName>
    <definedName name="CROM2008">#REF!</definedName>
    <definedName name="CROM2009" localSheetId="4">#REF!</definedName>
    <definedName name="CROM2009">#REF!</definedName>
    <definedName name="CROM2010" localSheetId="4">#REF!</definedName>
    <definedName name="CROM2010">#REF!</definedName>
    <definedName name="crookedrecon" localSheetId="4">#REF!</definedName>
    <definedName name="crookedrecon">#REF!</definedName>
    <definedName name="CUMMULATIVE" localSheetId="4">#REF!</definedName>
    <definedName name="CUMMULATIVE">#REF!</definedName>
    <definedName name="CUMTD" localSheetId="4">#REF!</definedName>
    <definedName name="CUMTD">#REF!</definedName>
    <definedName name="D" localSheetId="4">#REF!</definedName>
    <definedName name="D">#REF!</definedName>
    <definedName name="data" localSheetId="4">#REF!</definedName>
    <definedName name="data">#REF!</definedName>
    <definedName name="data1991" localSheetId="4">#REF!</definedName>
    <definedName name="data1991">#REF!</definedName>
    <definedName name="data1992" localSheetId="4">#REF!</definedName>
    <definedName name="data1992">#REF!</definedName>
    <definedName name="data1993" localSheetId="4">#REF!</definedName>
    <definedName name="data1993">#REF!</definedName>
    <definedName name="_xlnm.Database" localSheetId="4">#REF!</definedName>
    <definedName name="_xlnm.Database">#REF!</definedName>
    <definedName name="DataTabl">#REF!</definedName>
    <definedName name="DataTable">#REF!</definedName>
    <definedName name="DBASE" localSheetId="4">#REF!</definedName>
    <definedName name="DBASE">#REF!</definedName>
    <definedName name="dbo_fnv_act_rtx" localSheetId="4">#REF!</definedName>
    <definedName name="dbo_fnv_act_rtx">#REF!</definedName>
    <definedName name="DDD">#REF!</definedName>
    <definedName name="DDDD">#REF!</definedName>
    <definedName name="DDDDD">#REF!</definedName>
    <definedName name="Debt_Retrieve" localSheetId="4">#REF!</definedName>
    <definedName name="Debt_Retrieve">#REF!</definedName>
    <definedName name="DefDirector" localSheetId="4">#REF!</definedName>
    <definedName name="DefDirector">#REF!</definedName>
    <definedName name="DEFERRED_COMP" localSheetId="4">#REF!</definedName>
    <definedName name="DEFERRED_COMP">#REF!</definedName>
    <definedName name="DEFERRED_COMPENSATION" localSheetId="4">#REF!</definedName>
    <definedName name="DEFERRED_COMPENSATION">#REF!</definedName>
    <definedName name="DefGain" localSheetId="4">#REF!</definedName>
    <definedName name="DefGain">#REF!</definedName>
    <definedName name="DEFINC" localSheetId="4">#REF!</definedName>
    <definedName name="DEFINC">#REF!</definedName>
    <definedName name="DefMICP" localSheetId="4">#REF!</definedName>
    <definedName name="DefMICP">#REF!</definedName>
    <definedName name="Dep" localSheetId="4">#REF!</definedName>
    <definedName name="Dep">#REF!</definedName>
    <definedName name="DEPR" localSheetId="4">#REF!</definedName>
    <definedName name="DEPR">#REF!</definedName>
    <definedName name="Derivation_of_Energy_Separation_Factors">#REF!</definedName>
    <definedName name="devel" localSheetId="4">#REF!</definedName>
    <definedName name="devel">#REF!</definedName>
    <definedName name="df" hidden="1">{#N/A,#N/A,FALSE,"Aging Summary";#N/A,#N/A,FALSE,"Ratio Analysis";#N/A,#N/A,FALSE,"Test 120 Day Accts";#N/A,#N/A,FALSE,"Tickmarks"}</definedName>
    <definedName name="DFD_TAX" localSheetId="4">#REF!</definedName>
    <definedName name="DFD_TAX">#REF!</definedName>
    <definedName name="dhiirecon" localSheetId="4">#REF!</definedName>
    <definedName name="dhiirecon">#REF!</definedName>
    <definedName name="dick" localSheetId="4">#REF!</definedName>
    <definedName name="dick">#REF!</definedName>
    <definedName name="dinomountrecon" localSheetId="4">#REF!</definedName>
    <definedName name="dinomountrecon">#REF!</definedName>
    <definedName name="Dividend" localSheetId="4">#REF!</definedName>
    <definedName name="Dividend">#REF!</definedName>
    <definedName name="DOCKET_NO">#REF!</definedName>
    <definedName name="ds" hidden="1">{#N/A,#N/A,FALSE,"Aging Summary";#N/A,#N/A,FALSE,"Ratio Analysis";#N/A,#N/A,FALSE,"Test 120 Day Accts";#N/A,#N/A,FALSE,"Tickmarks"}</definedName>
    <definedName name="E" localSheetId="4">#REF!</definedName>
    <definedName name="E">#REF!</definedName>
    <definedName name="E1_Page_1">#REF!,#REF!,#REF!,#REF!,#REF!,#REF!,#REF!</definedName>
    <definedName name="E1_Page_2">#REF!,#REF!,#REF!,#REF!,#REF!,#REF!,#REF!</definedName>
    <definedName name="E4_Page_1_All">#REF!,#REF!,#REF!,#REF!,#REF!,#REF!,#REF!</definedName>
    <definedName name="E4_Page_1_Filing">#REF!,#REF!,#REF!,#REF!,#REF!,#REF!,#REF!</definedName>
    <definedName name="E4_Page_2_All">#REF!,#REF!,#REF!,#REF!,#REF!,#REF!,#REF!</definedName>
    <definedName name="E4_Page_2_Filing">#REF!,#REF!,#REF!,#REF!,#REF!,#REF!,#REF!</definedName>
    <definedName name="ECCRCurrentTax">#REF!</definedName>
    <definedName name="ECCRDeferredTax">#REF!</definedName>
    <definedName name="ECON_DEV" localSheetId="4">#REF!</definedName>
    <definedName name="ECON_DEV">#REF!</definedName>
    <definedName name="ECRCCurrentTax" localSheetId="4">#REF!</definedName>
    <definedName name="ECRCCurrentTax">#REF!</definedName>
    <definedName name="ECRCDeferredTax" localSheetId="4">#REF!</definedName>
    <definedName name="ECRCDeferredTax">#REF!</definedName>
    <definedName name="EDC" localSheetId="4">#REF!</definedName>
    <definedName name="EDC">#REF!</definedName>
    <definedName name="ENT" localSheetId="4">#REF!</definedName>
    <definedName name="ENT">#REF!</definedName>
    <definedName name="Entity">#REF!</definedName>
    <definedName name="Equity_Retrieve" localSheetId="4">#REF!</definedName>
    <definedName name="Equity_Retrieve">#REF!</definedName>
    <definedName name="er" hidden="1">{#N/A,#N/A,FALSE,"Aging Summary";#N/A,#N/A,FALSE,"Ratio Analysis";#N/A,#N/A,FALSE,"Test 120 Day Accts";#N/A,#N/A,FALSE,"Tickmarks"}</definedName>
    <definedName name="EssOptions">"A1110000000130000000001100000_0000"</definedName>
    <definedName name="ew" hidden="1">{#N/A,#N/A,FALSE,"Aging Summary";#N/A,#N/A,FALSE,"Ratio Analysis";#N/A,#N/A,FALSE,"Test 120 Day Accts";#N/A,#N/A,FALSE,"Tickmarks"}</definedName>
    <definedName name="EXCTRACT1" localSheetId="4">#REF!</definedName>
    <definedName name="EXCTRACT1">#REF!</definedName>
    <definedName name="Exrate00" localSheetId="4">#REF!</definedName>
    <definedName name="Exrate00">#REF!</definedName>
    <definedName name="Exrate99" localSheetId="4">#REF!</definedName>
    <definedName name="Exrate99">#REF!</definedName>
    <definedName name="_xlnm.Extract" localSheetId="4">#REF!</definedName>
    <definedName name="_xlnm.Extract">#REF!</definedName>
    <definedName name="FACTORS">#REF!</definedName>
    <definedName name="fd" hidden="1">{#N/A,#N/A,FALSE,"Aging Summary";#N/A,#N/A,FALSE,"Ratio Analysis";#N/A,#N/A,FALSE,"Test 120 Day Accts";#N/A,#N/A,FALSE,"Tickmarks"}</definedName>
    <definedName name="FEDERAL" localSheetId="4">#REF!</definedName>
    <definedName name="FEDERAL">#REF!</definedName>
    <definedName name="FGC">#REF!</definedName>
    <definedName name="FI_Tax_Entry_Year" localSheetId="4">#REF!</definedName>
    <definedName name="FI_Tax_Entry_Year">#REF!</definedName>
    <definedName name="fiddlersrecon" localSheetId="4">#REF!</definedName>
    <definedName name="fiddlersrecon">#REF!</definedName>
    <definedName name="FILENAME" localSheetId="4">#REF!</definedName>
    <definedName name="FILENAME">#REF!</definedName>
    <definedName name="FL">#REF!</definedName>
    <definedName name="FLCAP2006" localSheetId="4">#REF!</definedName>
    <definedName name="FLCAP2006">#REF!</definedName>
    <definedName name="FLCAP2007" localSheetId="4">#REF!</definedName>
    <definedName name="FLCAP2007">#REF!</definedName>
    <definedName name="FLCAP2008" localSheetId="4">#REF!</definedName>
    <definedName name="FLCAP2008">#REF!</definedName>
    <definedName name="FLCAP2009" localSheetId="4">#REF!</definedName>
    <definedName name="FLCAP2009">#REF!</definedName>
    <definedName name="FLCAP2010" localSheetId="4">#REF!</definedName>
    <definedName name="FLCAP2010">#REF!</definedName>
    <definedName name="FLOM2006" localSheetId="4">#REF!</definedName>
    <definedName name="FLOM2006">#REF!</definedName>
    <definedName name="FLOM2007" localSheetId="4">#REF!</definedName>
    <definedName name="FLOM2007">#REF!</definedName>
    <definedName name="FLOM2008" localSheetId="4">#REF!</definedName>
    <definedName name="FLOM2008">#REF!</definedName>
    <definedName name="FLOM2009" localSheetId="4">#REF!</definedName>
    <definedName name="FLOM2009">#REF!</definedName>
    <definedName name="FLOM2010" localSheetId="4">#REF!</definedName>
    <definedName name="FLOM2010">#REF!</definedName>
    <definedName name="Florida" localSheetId="4">#REF!</definedName>
    <definedName name="Florida">#REF!</definedName>
    <definedName name="Florida_Power_Corporation" localSheetId="4">#REF!</definedName>
    <definedName name="Florida_Power_Corporation">#REF!</definedName>
    <definedName name="FORM" localSheetId="4">#REF!</definedName>
    <definedName name="FORM">#REF!</definedName>
    <definedName name="FORM_4626" localSheetId="4">#REF!</definedName>
    <definedName name="FORM_4626">#REF!</definedName>
    <definedName name="FORM42_1A">#REF!</definedName>
    <definedName name="FORM42_2A">#REF!</definedName>
    <definedName name="FORM42_3A">#REF!</definedName>
    <definedName name="FORM42_4A">#REF!</definedName>
    <definedName name="FORM42_6A">#REF!</definedName>
    <definedName name="FORM42_8A_P1">#REF!</definedName>
    <definedName name="FORM42_8A_P10">#REF!</definedName>
    <definedName name="FORM42_8A_P11">#REF!</definedName>
    <definedName name="FORM42_8A_P12">#REF!</definedName>
    <definedName name="FORM42_8A_P13">#REF!</definedName>
    <definedName name="FORM42_8A_P14">#REF!</definedName>
    <definedName name="FORM42_8A_P15">#REF!</definedName>
    <definedName name="FORM42_8A_P16">#REF!</definedName>
    <definedName name="FORM42_8A_P17">#REF!</definedName>
    <definedName name="FORM42_8A_P18">#REF!</definedName>
    <definedName name="FORM42_8A_P19">#REF!</definedName>
    <definedName name="FORM42_8A_P2">#REF!</definedName>
    <definedName name="FORM42_8A_P20">#REF!</definedName>
    <definedName name="FORM42_8A_P3">#REF!</definedName>
    <definedName name="FORM42_8A_P4">#REF!</definedName>
    <definedName name="FORM42_8A_P5">#REF!</definedName>
    <definedName name="FORM42_8A_P6">#REF!</definedName>
    <definedName name="FORM42_8A_P7">#REF!</definedName>
    <definedName name="FORM42_8A_P8">#REF!</definedName>
    <definedName name="FORM42_8A_P9">#REF!</definedName>
    <definedName name="FORM4626" localSheetId="4">#REF!</definedName>
    <definedName name="FORM4626">#REF!</definedName>
    <definedName name="FPCCAP">#REF!</definedName>
    <definedName name="frt" hidden="1">{#N/A,#N/A,FALSE,"Aging Summary";#N/A,#N/A,FALSE,"Ratio Analysis";#N/A,#N/A,FALSE,"Test 120 Day Accts";#N/A,#N/A,FALSE,"Tickmarks"}</definedName>
    <definedName name="fsd" hidden="1">{#N/A,#N/A,FALSE,"Aging Summary";#N/A,#N/A,FALSE,"Ratio Analysis";#N/A,#N/A,FALSE,"Test 120 Day Accts";#N/A,#N/A,FALSE,"Tickmarks"}</definedName>
    <definedName name="FuelCurrentTax">#REF!</definedName>
    <definedName name="FuelDeferredTax">#REF!</definedName>
    <definedName name="G" localSheetId="4">#REF!</definedName>
    <definedName name="G">#REF!</definedName>
    <definedName name="glenivyrecon" localSheetId="4">#REF!</definedName>
    <definedName name="glenivyrecon">#REF!</definedName>
    <definedName name="H" localSheetId="4">#REF!</definedName>
    <definedName name="H">#REF!</definedName>
    <definedName name="helenrecon" localSheetId="4">#REF!</definedName>
    <definedName name="helenrecon">#REF!</definedName>
    <definedName name="holding1" localSheetId="4">#REF!</definedName>
    <definedName name="holding1">#REF!</definedName>
    <definedName name="holding2" localSheetId="4">#REF!</definedName>
    <definedName name="holding2">#REF!</definedName>
    <definedName name="holding3" localSheetId="4">#REF!</definedName>
    <definedName name="holding3">#REF!</definedName>
    <definedName name="HOURS">#REF!</definedName>
    <definedName name="Housing" localSheetId="4">#REF!</definedName>
    <definedName name="Housing">#REF!</definedName>
    <definedName name="ID_sorted" localSheetId="4">#REF!</definedName>
    <definedName name="ID_sorted">#REF!</definedName>
    <definedName name="In.3" localSheetId="4">#REF!</definedName>
    <definedName name="In.3">#REF!</definedName>
    <definedName name="INACTIVE" localSheetId="4">#REF!</definedName>
    <definedName name="INACTIVE">#REF!</definedName>
    <definedName name="INDEX" localSheetId="4">#REF!</definedName>
    <definedName name="INDEX">#REF!</definedName>
    <definedName name="INPUT" localSheetId="4">#REF!</definedName>
    <definedName name="INPUT">#REF!</definedName>
    <definedName name="INPUT_1" localSheetId="4">#REF!</definedName>
    <definedName name="INPUT_1">#REF!</definedName>
    <definedName name="INPUT_2" localSheetId="4">#REF!</definedName>
    <definedName name="INPUT_2">#REF!</definedName>
    <definedName name="INPUT2">#REF!</definedName>
    <definedName name="INSUR" localSheetId="4">#REF!</definedName>
    <definedName name="INSUR">#REF!</definedName>
    <definedName name="Insurance1" localSheetId="4">#REF!</definedName>
    <definedName name="Insurance1">#REF!</definedName>
    <definedName name="Insurance2" localSheetId="4">#REF!</definedName>
    <definedName name="Insurance2">#REF!</definedName>
    <definedName name="INT_TAX_DEF" localSheetId="4">#REF!</definedName>
    <definedName name="INT_TAX_DEF">#REF!</definedName>
    <definedName name="INT_TAX_DEF2" localSheetId="4">#REF!</definedName>
    <definedName name="INT_TAX_DEF2">#REF!</definedName>
    <definedName name="INTER_CO_PROFIT" localSheetId="4">#REF!</definedName>
    <definedName name="INTER_CO_PROFIT">#REF!</definedName>
    <definedName name="INTERCO" localSheetId="4">#REF!</definedName>
    <definedName name="INTERCO">#REF!</definedName>
    <definedName name="Interest" localSheetId="4">#REF!</definedName>
    <definedName name="Interest">#REF!</definedName>
    <definedName name="INVENTORY" localSheetId="4">#REF!</definedName>
    <definedName name="INVENTORY">#REF!</definedName>
    <definedName name="iu" hidden="1">{#N/A,#N/A,FALSE,"Aging Summary";#N/A,#N/A,FALSE,"Ratio Analysis";#N/A,#N/A,FALSE,"Test 120 Day Accts";#N/A,#N/A,FALSE,"Tickmarks"}</definedName>
    <definedName name="jack" localSheetId="4">#REF!</definedName>
    <definedName name="jack">#REF!</definedName>
    <definedName name="JE27Recon">#REF!</definedName>
    <definedName name="JURIS">#REF!</definedName>
    <definedName name="kkk" hidden="1">{#N/A,#N/A,FALSE,"Aging Summary";#N/A,#N/A,FALSE,"Ratio Analysis";#N/A,#N/A,FALSE,"Test 120 Day Accts";#N/A,#N/A,FALSE,"Tickmarks"}</definedName>
    <definedName name="LAG" localSheetId="4">#REF!</definedName>
    <definedName name="LAG">#REF!</definedName>
    <definedName name="left1" localSheetId="4">#REF!</definedName>
    <definedName name="left1">#REF!</definedName>
    <definedName name="left2" localSheetId="4">#REF!</definedName>
    <definedName name="left2">#REF!</definedName>
    <definedName name="Legal" localSheetId="4">#REF!</definedName>
    <definedName name="Legal">#REF!</definedName>
    <definedName name="LIAB" localSheetId="4">#REF!</definedName>
    <definedName name="LIAB">#REF!</definedName>
    <definedName name="LIAISON" localSheetId="4">#REF!</definedName>
    <definedName name="LIAISON">#REF!</definedName>
    <definedName name="LIFEDEP" localSheetId="4">#REF!</definedName>
    <definedName name="LIFEDEP">#REF!</definedName>
    <definedName name="LIFEDEPHARRIS" localSheetId="4">#REF!</definedName>
    <definedName name="LIFEDEPHARRIS">#REF!</definedName>
    <definedName name="LINE01" localSheetId="4">#REF!</definedName>
    <definedName name="LINE01">#REF!</definedName>
    <definedName name="LINE02" localSheetId="4">#REF!</definedName>
    <definedName name="LINE02">#REF!</definedName>
    <definedName name="LINE04" localSheetId="4">#REF!</definedName>
    <definedName name="LINE04">#REF!</definedName>
    <definedName name="LINE05" localSheetId="4">#REF!</definedName>
    <definedName name="LINE05">#REF!</definedName>
    <definedName name="LINE06" localSheetId="4">#REF!</definedName>
    <definedName name="LINE06">#REF!</definedName>
    <definedName name="LINE07" localSheetId="4">#REF!</definedName>
    <definedName name="LINE07">#REF!</definedName>
    <definedName name="LINE08" localSheetId="4">#REF!</definedName>
    <definedName name="LINE08">#REF!</definedName>
    <definedName name="LINE09" localSheetId="4">#REF!</definedName>
    <definedName name="LINE09">#REF!</definedName>
    <definedName name="LINE1" localSheetId="4">#REF!</definedName>
    <definedName name="LINE1">#REF!</definedName>
    <definedName name="LINE10" localSheetId="4">#REF!</definedName>
    <definedName name="LINE10">#REF!</definedName>
    <definedName name="LINE12" localSheetId="4">#REF!</definedName>
    <definedName name="LINE12">#REF!</definedName>
    <definedName name="LINE13" localSheetId="4">#REF!</definedName>
    <definedName name="LINE13">#REF!</definedName>
    <definedName name="LINE14" localSheetId="4">#REF!</definedName>
    <definedName name="LINE14">#REF!</definedName>
    <definedName name="LINE15" localSheetId="4">#REF!</definedName>
    <definedName name="LINE15">#REF!</definedName>
    <definedName name="LINE16" localSheetId="4">#REF!</definedName>
    <definedName name="LINE16">#REF!</definedName>
    <definedName name="LINE17" localSheetId="4">#REF!</definedName>
    <definedName name="LINE17">#REF!</definedName>
    <definedName name="LINE18" localSheetId="4">#REF!</definedName>
    <definedName name="LINE18">#REF!</definedName>
    <definedName name="LINE19" localSheetId="4">#REF!</definedName>
    <definedName name="LINE19">#REF!</definedName>
    <definedName name="LINE2" localSheetId="4">#REF!</definedName>
    <definedName name="LINE2">#REF!</definedName>
    <definedName name="LINE20" localSheetId="4">#REF!</definedName>
    <definedName name="LINE20">#REF!</definedName>
    <definedName name="LINE21" localSheetId="4">#REF!</definedName>
    <definedName name="LINE21">#REF!</definedName>
    <definedName name="LINE22" localSheetId="4">#REF!</definedName>
    <definedName name="LINE22">#REF!</definedName>
    <definedName name="LINE23" localSheetId="4">#REF!</definedName>
    <definedName name="LINE23">#REF!</definedName>
    <definedName name="LINE24" localSheetId="4">#REF!</definedName>
    <definedName name="LINE24">#REF!</definedName>
    <definedName name="LINE25" localSheetId="4">#REF!</definedName>
    <definedName name="LINE25">#REF!</definedName>
    <definedName name="LINE26" localSheetId="4">#REF!</definedName>
    <definedName name="LINE26">#REF!</definedName>
    <definedName name="LINE4" localSheetId="4">#REF!</definedName>
    <definedName name="LINE4">#REF!</definedName>
    <definedName name="LINE5" localSheetId="4">#REF!</definedName>
    <definedName name="LINE5">#REF!</definedName>
    <definedName name="LINE6" localSheetId="4">#REF!</definedName>
    <definedName name="LINE6">#REF!</definedName>
    <definedName name="Line7" localSheetId="4">#REF!</definedName>
    <definedName name="Line7">#REF!</definedName>
    <definedName name="LINE8" localSheetId="4">#REF!</definedName>
    <definedName name="LINE8">#REF!</definedName>
    <definedName name="LINE9" localSheetId="4">#REF!</definedName>
    <definedName name="LINE9">#REF!</definedName>
    <definedName name="lk" hidden="1">{#N/A,#N/A,FALSE,"Aging Summary";#N/A,#N/A,FALSE,"Ratio Analysis";#N/A,#N/A,FALSE,"Test 120 Day Accts";#N/A,#N/A,FALSE,"Tickmarks"}</definedName>
    <definedName name="lku" hidden="1">{#N/A,#N/A,FALSE,"Aging Summary";#N/A,#N/A,FALSE,"Ratio Analysis";#N/A,#N/A,FALSE,"Test 120 Day Accts";#N/A,#N/A,FALSE,"Tickmarks"}</definedName>
    <definedName name="lll" hidden="1">{#N/A,#N/A,FALSE,"Aging Summary";#N/A,#N/A,FALSE,"Ratio Analysis";#N/A,#N/A,FALSE,"Test 120 Day Accts";#N/A,#N/A,FALSE,"Tickmarks"}</definedName>
    <definedName name="LOBBYING" localSheetId="4">#REF!</definedName>
    <definedName name="LOBBYING">#REF!</definedName>
    <definedName name="LOCALSALES" localSheetId="4">#REF!</definedName>
    <definedName name="LOCALSALES">#REF!</definedName>
    <definedName name="LTIP" localSheetId="4">#REF!</definedName>
    <definedName name="LTIP">#REF!</definedName>
    <definedName name="LTIPpg1" localSheetId="4">#REF!</definedName>
    <definedName name="LTIPpg1">#REF!</definedName>
    <definedName name="LTIPpg2" localSheetId="4">#REF!</definedName>
    <definedName name="LTIPpg2">#REF!</definedName>
    <definedName name="LYN" localSheetId="4">#REF!</definedName>
    <definedName name="LYN">#REF!</definedName>
    <definedName name="M_1" localSheetId="4">#REF!</definedName>
    <definedName name="M_1">#REF!</definedName>
    <definedName name="MAIN" localSheetId="4">#REF!</definedName>
    <definedName name="MAIN">#REF!</definedName>
    <definedName name="MAR_1" localSheetId="4">#REF!</definedName>
    <definedName name="MAR_1">#REF!</definedName>
    <definedName name="MAR_3" localSheetId="4">#REF!</definedName>
    <definedName name="MAR_3">#REF!</definedName>
    <definedName name="Marine1" localSheetId="4">#REF!</definedName>
    <definedName name="Marine1">#REF!</definedName>
    <definedName name="Marine2" localSheetId="4">#REF!</definedName>
    <definedName name="Marine2">#REF!</definedName>
    <definedName name="Marine3" localSheetId="4">#REF!</definedName>
    <definedName name="Marine3">#REF!</definedName>
    <definedName name="MARY_T" localSheetId="4">#REF!</definedName>
    <definedName name="MARY_T">#REF!</definedName>
    <definedName name="medicalrecon" localSheetId="4">#REF!</definedName>
    <definedName name="medicalrecon">#REF!</definedName>
    <definedName name="MICP" localSheetId="4">#REF!</definedName>
    <definedName name="MICP">#REF!</definedName>
    <definedName name="MINEFEE" localSheetId="4">#REF!</definedName>
    <definedName name="MINEFEE">#REF!</definedName>
    <definedName name="MINROY" localSheetId="4">#REF!</definedName>
    <definedName name="MINROY">#REF!</definedName>
    <definedName name="Mis" localSheetId="4">#REF!</definedName>
    <definedName name="Mis">#REF!</definedName>
    <definedName name="MMRate">#REF!</definedName>
    <definedName name="mn" hidden="1">{#N/A,#N/A,FALSE,"Aging Summary";#N/A,#N/A,FALSE,"Ratio Analysis";#N/A,#N/A,FALSE,"Test 120 Day Accts";#N/A,#N/A,FALSE,"Tickmarks"}</definedName>
    <definedName name="MONTH_1" localSheetId="4">#REF!</definedName>
    <definedName name="MONTH_1">#REF!</definedName>
    <definedName name="MONTH_2" localSheetId="4">#REF!</definedName>
    <definedName name="MONTH_2">#REF!</definedName>
    <definedName name="MONTH_3" localSheetId="4">#REF!</definedName>
    <definedName name="MONTH_3">#REF!</definedName>
    <definedName name="MONTH_4" localSheetId="4">#REF!</definedName>
    <definedName name="MONTH_4">#REF!</definedName>
    <definedName name="MONTH_5" localSheetId="4">#REF!</definedName>
    <definedName name="MONTH_5">#REF!</definedName>
    <definedName name="MONTH_6" localSheetId="4">#REF!</definedName>
    <definedName name="MONTH_6">#REF!</definedName>
    <definedName name="MOR_BS" localSheetId="4">#REF!</definedName>
    <definedName name="MOR_BS">#REF!</definedName>
    <definedName name="NFIP" localSheetId="4">#REF!</definedName>
    <definedName name="NFIP">#REF!</definedName>
    <definedName name="nonadvance" localSheetId="4">#REF!</definedName>
    <definedName name="nonadvance">#REF!</definedName>
    <definedName name="NonBroker" localSheetId="4">#REF!</definedName>
    <definedName name="NonBroker">#REF!</definedName>
    <definedName name="NonDedEnter" localSheetId="4">#REF!</definedName>
    <definedName name="NonDedEnter">#REF!</definedName>
    <definedName name="NonDisrPension" localSheetId="4">#REF!</definedName>
    <definedName name="NonDisrPension">#REF!</definedName>
    <definedName name="none" localSheetId="4" hidden="1">#REF!</definedName>
    <definedName name="none" hidden="1">#REF!</definedName>
    <definedName name="NONFUELREC" localSheetId="4">#REF!</definedName>
    <definedName name="NONFUELREC">#REF!</definedName>
    <definedName name="NovAccts" localSheetId="4">#REF!</definedName>
    <definedName name="NovAccts">#REF!</definedName>
    <definedName name="Number_of_Payments" localSheetId="4">MATCH(0.01,End_Bal,-1)+1</definedName>
    <definedName name="Number_of_Payments">MATCH(0.01,End_Bal,-1)+1</definedName>
    <definedName name="NvsASD">"V1998-12-31"</definedName>
    <definedName name="NvsAutoDrillOk">"VN"</definedName>
    <definedName name="NvsElapsedTime">0.018534722221375</definedName>
    <definedName name="NvsEndTime">36293.6235076389</definedName>
    <definedName name="NvsInstanceHook" localSheetId="4">Format_ISD_All</definedName>
    <definedName name="NvsInstanceHook">Format_ISD_All</definedName>
    <definedName name="NvsInstSpec">"%"</definedName>
    <definedName name="NvsLayoutType">"M3"</definedName>
    <definedName name="NvsNplSpec">"%,X,RZT.ACCOUNT.robyn,CZT.ACCOUNT.robyn"</definedName>
    <definedName name="NvsPanelEffdt">"V1996-01-01"</definedName>
    <definedName name="NvsPanelSetid">"VFON"</definedName>
    <definedName name="NvsParentRef">#REF!</definedName>
    <definedName name="NvsReqBU">"V05"</definedName>
    <definedName name="NvsReqBUOnly">"VN"</definedName>
    <definedName name="NvsSheetType">"M"</definedName>
    <definedName name="NvsTransLed">"VN"</definedName>
    <definedName name="NvsTreeASD">"V1998-12-31"</definedName>
    <definedName name="NvsValTbl.ACCOUNT">"GL_ACCOUNT_TBL"</definedName>
    <definedName name="NvsValTbl.BUSINESS_UNIT">"BUS_UNIT_TBL_GL"</definedName>
    <definedName name="NvsValTbl.CURRENCY_CD">"CURRENCY_CD_TBL"</definedName>
    <definedName name="NvsValTbl.DEPTID">"DEPARTMENT_TBL"</definedName>
    <definedName name="NvsValTbl.EAC">"EAC_TBL"</definedName>
    <definedName name="NvsValTbl.FERC_OTHER">"FERC_OTHER_TBL"</definedName>
    <definedName name="NvsValTbl.PRODUCT">"PRODUCT_TBL"</definedName>
    <definedName name="NvsValTbl.Z_FUNCTION">"Z_FUNCTION_TBL"</definedName>
    <definedName name="NvsValTbl.Z_REG_ID">"Z_REG_ID_TBL"</definedName>
    <definedName name="OctAccts" localSheetId="4">#REF!</definedName>
    <definedName name="OctAccts">#REF!</definedName>
    <definedName name="ofit_m_1" localSheetId="4">#REF!</definedName>
    <definedName name="ofit_m_1">#REF!</definedName>
    <definedName name="ofit_request" localSheetId="4">#REF!</definedName>
    <definedName name="ofit_request">#REF!</definedName>
    <definedName name="ofitrequest" localSheetId="4">#REF!</definedName>
    <definedName name="ofitrequest">#REF!</definedName>
    <definedName name="oiu" hidden="1">{#N/A,#N/A,FALSE,"Aging Summary";#N/A,#N/A,FALSE,"Ratio Analysis";#N/A,#N/A,FALSE,"Test 120 Day Accts";#N/A,#N/A,FALSE,"Tickmarks"}</definedName>
    <definedName name="oliverecon" localSheetId="4">#REF!</definedName>
    <definedName name="oliverecon">#REF!</definedName>
    <definedName name="OMCont" localSheetId="4">#REF!</definedName>
    <definedName name="OMCont">#REF!</definedName>
    <definedName name="op" hidden="1">{#N/A,#N/A,FALSE,"Aging Summary";#N/A,#N/A,FALSE,"Ratio Analysis";#N/A,#N/A,FALSE,"Test 120 Day Accts";#N/A,#N/A,FALSE,"Tickmarks"}</definedName>
    <definedName name="OVER" localSheetId="4">#REF!</definedName>
    <definedName name="OVER">#REF!</definedName>
    <definedName name="p" hidden="1">{#N/A,#N/A,FALSE,"Aging Summary";#N/A,#N/A,FALSE,"Ratio Analysis";#N/A,#N/A,FALSE,"Test 120 Day Accts";#N/A,#N/A,FALSE,"Tickmarks"}</definedName>
    <definedName name="PAGE_1" localSheetId="4">#REF!</definedName>
    <definedName name="PAGE_1">#REF!</definedName>
    <definedName name="PAGE_2" localSheetId="4">#REF!</definedName>
    <definedName name="PAGE_2">#REF!</definedName>
    <definedName name="PAGE1" localSheetId="4">#REF!</definedName>
    <definedName name="PAGE1">#REF!</definedName>
    <definedName name="Page2" localSheetId="4">#REF!</definedName>
    <definedName name="Page2">#REF!</definedName>
    <definedName name="page3">#REF!</definedName>
    <definedName name="page4" localSheetId="4">#REF!</definedName>
    <definedName name="page4">#REF!</definedName>
    <definedName name="page5" localSheetId="4">#REF!</definedName>
    <definedName name="page5">#REF!</definedName>
    <definedName name="PAGEABVAR">#REF!</definedName>
    <definedName name="PAGEAPYVAR">#REF!</definedName>
    <definedName name="PARTI" localSheetId="4">#REF!</definedName>
    <definedName name="PARTI">#REF!</definedName>
    <definedName name="PARTII" localSheetId="4">#REF!</definedName>
    <definedName name="PARTII">#REF!</definedName>
    <definedName name="PARTIII" localSheetId="4">#REF!</definedName>
    <definedName name="PARTIII">#REF!</definedName>
    <definedName name="paul" localSheetId="4" hidden="1">#REF!</definedName>
    <definedName name="paul" hidden="1">#REF!</definedName>
    <definedName name="Payment_Date" localSheetId="4">DATE(YEAR(Loan_Start),MONTH(Loan_Start)+Payment_Number,DAY(Loan_Start))</definedName>
    <definedName name="Payment_Date">DATE(YEAR(Loan_Start),MONTH(Loan_Start)+Payment_Number,DAY(Loan_Start))</definedName>
    <definedName name="PENSIONS_PSP" localSheetId="4">#REF!</definedName>
    <definedName name="PENSIONS_PSP">#REF!</definedName>
    <definedName name="pesc1" hidden="1">{#N/A,#N/A,FALSE,"Aging Summary";#N/A,#N/A,FALSE,"Ratio Analysis";#N/A,#N/A,FALSE,"Test 120 Day Accts";#N/A,#N/A,FALSE,"Tickmarks"}</definedName>
    <definedName name="PIIIVDC" localSheetId="4">#REF!</definedName>
    <definedName name="PIIIVDC">#REF!</definedName>
    <definedName name="po" hidden="1">{#N/A,#N/A,FALSE,"Aging Summary";#N/A,#N/A,FALSE,"Ratio Analysis";#N/A,#N/A,FALSE,"Test 120 Day Accts";#N/A,#N/A,FALSE,"Tickmarks"}</definedName>
    <definedName name="PostRetire" localSheetId="4">#REF!</definedName>
    <definedName name="PostRetire">#REF!</definedName>
    <definedName name="ppdroyal" localSheetId="4">#REF!</definedName>
    <definedName name="ppdroyal">#REF!</definedName>
    <definedName name="ppp" hidden="1">{#N/A,#N/A,FALSE,"Aging Summary";#N/A,#N/A,FALSE,"Ratio Analysis";#N/A,#N/A,FALSE,"Test 120 Day Accts";#N/A,#N/A,FALSE,"Tickmarks"}</definedName>
    <definedName name="PREFLL" localSheetId="4">#REF!</definedName>
    <definedName name="PREFLL">#REF!</definedName>
    <definedName name="PREFPP" localSheetId="4">#REF!</definedName>
    <definedName name="PREFPP">#REF!</definedName>
    <definedName name="PREPAYMENTS" localSheetId="4">#REF!</definedName>
    <definedName name="PREPAYMENTS">#REF!</definedName>
    <definedName name="Print">#REF!</definedName>
    <definedName name="_xlnm.Print_Area" localSheetId="4">'D-4a 2023'!$A$1:$N$61</definedName>
    <definedName name="_xlnm.Print_Area" localSheetId="3">'D-4a 2024'!$A$1:$N$61</definedName>
    <definedName name="_xlnm.Print_Area" localSheetId="2">'D-4a 2025'!$A$1:$N$61</definedName>
    <definedName name="_xlnm.Print_Area" localSheetId="1">'D-4a 2026'!$A$1:$N$61</definedName>
    <definedName name="_xlnm.Print_Area" localSheetId="0">'D-4a 2027'!$A$1:$N$61</definedName>
    <definedName name="_xlnm.Print_Area">#REF!</definedName>
    <definedName name="Print_Area_MI" localSheetId="4">#REF!</definedName>
    <definedName name="Print_Area_MI">#REF!</definedName>
    <definedName name="Print_Area_Reset" localSheetId="4">OFFSET(Full_Print,0,0,Last_Row)</definedName>
    <definedName name="Print_Area_Reset">OFFSET(Full_Print,0,0,Last_Row)</definedName>
    <definedName name="_xlnm.Print_Titles">#REF!</definedName>
    <definedName name="Print_Titles_MI" localSheetId="4">#REF!</definedName>
    <definedName name="Print_Titles_MI">#REF!</definedName>
    <definedName name="PrintA6_PreDynegy">#REF!</definedName>
    <definedName name="Prior_Flow_Through" localSheetId="4">#REF!</definedName>
    <definedName name="Prior_Flow_Through">#REF!</definedName>
    <definedName name="PRIORMOACTUAL">#REF!</definedName>
    <definedName name="PRIORMOBUDGET" localSheetId="4">#REF!</definedName>
    <definedName name="PRIORMOBUDGET">#REF!</definedName>
    <definedName name="PRIORYRACCURMO" localSheetId="4">#REF!</definedName>
    <definedName name="PRIORYRACCURMO">#REF!</definedName>
    <definedName name="ProfSrvs" localSheetId="4">#REF!</definedName>
    <definedName name="ProfSrvs">#REF!</definedName>
    <definedName name="PROPERTY_TAXES" localSheetId="4">#REF!</definedName>
    <definedName name="PROPERTY_TAXES">#REF!</definedName>
    <definedName name="PURC_BASE" localSheetId="4">#REF!</definedName>
    <definedName name="PURC_BASE">#REF!</definedName>
    <definedName name="PURC_INT" localSheetId="4">#REF!</definedName>
    <definedName name="PURC_INT">#REF!</definedName>
    <definedName name="PURC_PEAK" localSheetId="4">#REF!</definedName>
    <definedName name="PURC_PEAK">#REF!</definedName>
    <definedName name="qqq">#REF!</definedName>
    <definedName name="Quarter" localSheetId="4">#REF!</definedName>
    <definedName name="Quarter">#REF!</definedName>
    <definedName name="qw" hidden="1">{#N/A,#N/A,FALSE,"Aging Summary";#N/A,#N/A,FALSE,"Ratio Analysis";#N/A,#N/A,FALSE,"Test 120 Day Accts";#N/A,#N/A,FALSE,"Tickmarks"}</definedName>
    <definedName name="Rail1" localSheetId="4">#REF!</definedName>
    <definedName name="Rail1">#REF!</definedName>
    <definedName name="Rail2" localSheetId="4">#REF!</definedName>
    <definedName name="Rail2">#REF!</definedName>
    <definedName name="Rail3" localSheetId="4">#REF!</definedName>
    <definedName name="Rail3">#REF!</definedName>
    <definedName name="Range1">#NAME?</definedName>
    <definedName name="RANGE2">#N/A</definedName>
    <definedName name="Rate1" localSheetId="4">#REF!</definedName>
    <definedName name="Rate1">#REF!</definedName>
    <definedName name="RBN" localSheetId="4">#REF!</definedName>
    <definedName name="RBN">#REF!</definedName>
    <definedName name="RECBOOK" localSheetId="4">#REF!</definedName>
    <definedName name="RECBOOK">#REF!</definedName>
    <definedName name="RECON" localSheetId="4">#REF!</definedName>
    <definedName name="RECON">#REF!</definedName>
    <definedName name="Reconciliation" localSheetId="4">#REF!</definedName>
    <definedName name="Reconciliation">#REF!</definedName>
    <definedName name="Reg_Asset__YTD" localSheetId="4">#REF!</definedName>
    <definedName name="Reg_Asset__YTD">#REF!</definedName>
    <definedName name="Reg_Asset_Amort" localSheetId="4">#REF!</definedName>
    <definedName name="Reg_Asset_Amort">#REF!</definedName>
    <definedName name="Reg_Asset_CM" localSheetId="4">#REF!</definedName>
    <definedName name="Reg_Asset_CM">#REF!</definedName>
    <definedName name="Reg_Liab__YTD" localSheetId="4">#REF!</definedName>
    <definedName name="Reg_Liab__YTD">#REF!</definedName>
    <definedName name="Reg_Liab_Amort" localSheetId="4">#REF!</definedName>
    <definedName name="Reg_Liab_Amort">#REF!</definedName>
    <definedName name="Reg_Liab_CM" localSheetId="4">#REF!</definedName>
    <definedName name="Reg_Liab_CM">#REF!</definedName>
    <definedName name="REG_PRAC" localSheetId="4">#REF!</definedName>
    <definedName name="REG_PRAC">#REF!</definedName>
    <definedName name="REGUALRFAC" localSheetId="4">#REF!</definedName>
    <definedName name="REGUALRFAC">#REF!</definedName>
    <definedName name="REGULAR" localSheetId="4">#REF!</definedName>
    <definedName name="REGULAR">#REF!</definedName>
    <definedName name="RENT_HOLIDAY_OFFICE_LEASE" localSheetId="4">#REF!</definedName>
    <definedName name="RENT_HOLIDAY_OFFICE_LEASE">#REF!</definedName>
    <definedName name="request" localSheetId="4">#REF!</definedName>
    <definedName name="request">#REF!</definedName>
    <definedName name="RESIDENTIAL">#REF!</definedName>
    <definedName name="ret" hidden="1">{#N/A,#N/A,FALSE,"Aging Summary";#N/A,#N/A,FALSE,"Ratio Analysis";#N/A,#N/A,FALSE,"Test 120 Day Accts";#N/A,#N/A,FALSE,"Tickmarks"}</definedName>
    <definedName name="RetailVariance" localSheetId="4">#REF!</definedName>
    <definedName name="RetailVariance">#REF!</definedName>
    <definedName name="RETPVVAR" localSheetId="4">#REF!</definedName>
    <definedName name="RETPVVAR">#REF!</definedName>
    <definedName name="RETURN" localSheetId="4">#REF!</definedName>
    <definedName name="RETURN">#REF!</definedName>
    <definedName name="REVIEW">#REF!</definedName>
    <definedName name="REVIEW2">#REF!</definedName>
    <definedName name="RID" localSheetId="4">#REF!</definedName>
    <definedName name="RID">#REF!</definedName>
    <definedName name="rngAcctNames" localSheetId="4">#REF!</definedName>
    <definedName name="rngAcctNames">#REF!</definedName>
    <definedName name="rngCWIPBalData" localSheetId="4">#REF!</definedName>
    <definedName name="rngCWIPBalData">#REF!</definedName>
    <definedName name="rngCWIPBalEntities" localSheetId="4">#REF!</definedName>
    <definedName name="rngCWIPBalEntities">#REF!</definedName>
    <definedName name="rngData" localSheetId="4">#REF!</definedName>
    <definedName name="rngData">#REF!</definedName>
    <definedName name="rngDates" localSheetId="4">#REF!</definedName>
    <definedName name="rngDates">#REF!</definedName>
    <definedName name="rngDocket" localSheetId="4">#REF!</definedName>
    <definedName name="rngDocket">#REF!</definedName>
    <definedName name="rngProjNames" localSheetId="4">#REF!</definedName>
    <definedName name="rngProjNames">#REF!</definedName>
    <definedName name="rngRateTypeList" localSheetId="4">#REF!</definedName>
    <definedName name="rngRateTypeList">#REF!</definedName>
    <definedName name="rngScaleFctr" localSheetId="4">#REF!</definedName>
    <definedName name="rngScaleFctr">#REF!</definedName>
    <definedName name="rngWitness" localSheetId="4">#REF!</definedName>
    <definedName name="rngWitness">#REF!</definedName>
    <definedName name="rt" hidden="1">{#N/A,#N/A,FALSE,"Aging Summary";#N/A,#N/A,FALSE,"Ratio Analysis";#N/A,#N/A,FALSE,"Test 120 Day Accts";#N/A,#N/A,FALSE,"Tickmarks"}</definedName>
    <definedName name="RTT" localSheetId="4">#REF!</definedName>
    <definedName name="RTT">#REF!</definedName>
    <definedName name="s__cat_temp" localSheetId="4">#REF!</definedName>
    <definedName name="s__cat_temp">#REF!</definedName>
    <definedName name="S1Qtr1" localSheetId="4">#REF!</definedName>
    <definedName name="S1Qtr1">#REF!</definedName>
    <definedName name="S1Qtr2" localSheetId="4">#REF!</definedName>
    <definedName name="S1Qtr2">#REF!</definedName>
    <definedName name="S1Qtr3" localSheetId="4">#REF!</definedName>
    <definedName name="S1Qtr3">#REF!</definedName>
    <definedName name="S1Qtr4" localSheetId="4">#REF!</definedName>
    <definedName name="S1Qtr4">#REF!</definedName>
    <definedName name="sa" hidden="1">{#N/A,#N/A,FALSE,"Aging Summary";#N/A,#N/A,FALSE,"Ratio Analysis";#N/A,#N/A,FALSE,"Test 120 Day Accts";#N/A,#N/A,FALSE,"Tickmarks"}</definedName>
    <definedName name="sanddunerecon" localSheetId="4">#REF!</definedName>
    <definedName name="sanddunerecon">#REF!</definedName>
    <definedName name="SCENARIO">#REF!</definedName>
    <definedName name="SCHA">#REF!</definedName>
    <definedName name="scott" localSheetId="4">#REF!</definedName>
    <definedName name="scott">#REF!</definedName>
    <definedName name="SCR_Feb02_Transactions" localSheetId="4">#REF!</definedName>
    <definedName name="SCR_Feb02_Transactions">#REF!</definedName>
    <definedName name="SCRCCurrentTax">#REF!</definedName>
    <definedName name="SCRCDeferredTax" localSheetId="4">#REF!</definedName>
    <definedName name="SCRCDeferredTax">#REF!</definedName>
    <definedName name="SEBRING" localSheetId="4">#REF!</definedName>
    <definedName name="SEBRING">#REF!</definedName>
    <definedName name="Sect162m" localSheetId="4">#REF!</definedName>
    <definedName name="Sect162m">#REF!</definedName>
    <definedName name="SECTION_1341" localSheetId="4">#REF!</definedName>
    <definedName name="SECTION_1341">#REF!</definedName>
    <definedName name="SELF_INS" localSheetId="4">#REF!</definedName>
    <definedName name="SELF_INS">#REF!</definedName>
    <definedName name="SEP_1" localSheetId="4">#REF!</definedName>
    <definedName name="SEP_1">#REF!</definedName>
    <definedName name="SEP_3" localSheetId="4">#REF!</definedName>
    <definedName name="SEP_3">#REF!</definedName>
    <definedName name="SEP_A" localSheetId="4">#REF!</definedName>
    <definedName name="SEP_A">#REF!</definedName>
    <definedName name="SEP_B" localSheetId="4">#REF!</definedName>
    <definedName name="SEP_B">#REF!</definedName>
    <definedName name="SEP_C" localSheetId="4">#REF!</definedName>
    <definedName name="SEP_C">#REF!</definedName>
    <definedName name="SEP_D" localSheetId="4">#REF!</definedName>
    <definedName name="SEP_D">#REF!</definedName>
    <definedName name="SEP_FACTOR">#REF!</definedName>
    <definedName name="SEPDEM">#REF!</definedName>
    <definedName name="Sept" localSheetId="4">#REF!</definedName>
    <definedName name="Sept">#REF!</definedName>
    <definedName name="SERP" localSheetId="4">#REF!</definedName>
    <definedName name="SERP">#REF!</definedName>
    <definedName name="SERPNormal" localSheetId="4">#REF!</definedName>
    <definedName name="SERPNormal">#REF!</definedName>
    <definedName name="ShadeISDAll" localSheetId="4">#REF!,#REF!,#REF!,#REF!,#REF!,#REF!,#REF!,#REF!,#REF!</definedName>
    <definedName name="ShadeISDAll">#REF!,#REF!,#REF!,#REF!,#REF!,#REF!,#REF!,#REF!,#REF!</definedName>
    <definedName name="ShortTermRate">#REF!</definedName>
    <definedName name="sit_m_1" localSheetId="4">#REF!</definedName>
    <definedName name="sit_m_1">#REF!</definedName>
    <definedName name="sit_request" localSheetId="4">#REF!</definedName>
    <definedName name="sit_request">#REF!</definedName>
    <definedName name="split" localSheetId="4">#REF!</definedName>
    <definedName name="split">#REF!</definedName>
    <definedName name="Spouse" localSheetId="4">#REF!</definedName>
    <definedName name="Spouse">#REF!</definedName>
    <definedName name="STATE" localSheetId="4">#REF!</definedName>
    <definedName name="STATE">#REF!</definedName>
    <definedName name="state_request" localSheetId="4">#REF!</definedName>
    <definedName name="state_request">#REF!</definedName>
    <definedName name="STOCKHOLDERS_EQUITY" localSheetId="4">#REF!</definedName>
    <definedName name="STOCKHOLDERS_EQUITY">#REF!</definedName>
    <definedName name="stratfordrecon" localSheetId="4">#REF!</definedName>
    <definedName name="stratfordrecon">#REF!</definedName>
    <definedName name="STRATIFIED_FUEL_CHARGE_CALCULATION" localSheetId="4">#REF!</definedName>
    <definedName name="STRATIFIED_FUEL_CHARGE_CALCULATION">#REF!</definedName>
    <definedName name="STS" localSheetId="4">#REF!</definedName>
    <definedName name="STS">#REF!</definedName>
    <definedName name="SUM" localSheetId="4">#REF!</definedName>
    <definedName name="SUM">#REF!</definedName>
    <definedName name="SUMMARY" localSheetId="4">#REF!</definedName>
    <definedName name="SUMMARY">#REF!</definedName>
    <definedName name="SUMRY_BY_TIME">#REF!</definedName>
    <definedName name="SUMRY_BY_YEAR">#REF!</definedName>
    <definedName name="SURVRPT">#REF!</definedName>
    <definedName name="T" localSheetId="4">#REF!</definedName>
    <definedName name="T">#REF!</definedName>
    <definedName name="Tax_Year">#REF!</definedName>
    <definedName name="taxable_plant" localSheetId="4">INDEX(bs_netplant,1,period_summary_col)</definedName>
    <definedName name="taxable_plant">INDEX(bs_netplant,1,period_summary_col)</definedName>
    <definedName name="TAXDEP" localSheetId="4">#REF!</definedName>
    <definedName name="TAXDEP">#REF!</definedName>
    <definedName name="TAXINC" localSheetId="4">#REF!</definedName>
    <definedName name="TAXINC">#REF!</definedName>
    <definedName name="TaxRate">#REF!</definedName>
    <definedName name="TAXSALV" localSheetId="4">#REF!</definedName>
    <definedName name="TAXSALV">#REF!</definedName>
    <definedName name="TDS" localSheetId="4">#REF!</definedName>
    <definedName name="TDS">#REF!</definedName>
    <definedName name="TITLES" localSheetId="4">#REF!</definedName>
    <definedName name="TITLES">#REF!</definedName>
    <definedName name="TITLES2" localSheetId="4">#REF!</definedName>
    <definedName name="TITLES2">#REF!</definedName>
    <definedName name="TOP" localSheetId="4">#REF!</definedName>
    <definedName name="TOP">#REF!</definedName>
    <definedName name="topp" localSheetId="4">#REF!</definedName>
    <definedName name="topp">#REF!</definedName>
    <definedName name="Total_Emissions">#REF!</definedName>
    <definedName name="Total_Lease_Interest" localSheetId="4">#REF!</definedName>
    <definedName name="Total_Lease_Interest">#REF!</definedName>
    <definedName name="Total_Lease_Payments" localSheetId="4">#REF!</definedName>
    <definedName name="Total_Lease_Payments">#REF!</definedName>
    <definedName name="Total_Lease_Principal" localSheetId="4">#REF!</definedName>
    <definedName name="Total_Lease_Principal">#REF!</definedName>
    <definedName name="Total_Payment" localSheetId="4">Scheduled_Payment+Extra_Payment</definedName>
    <definedName name="Total_Payment">Scheduled_Payment+Extra_Payment</definedName>
    <definedName name="TOTAL_YEAR">#REF!</definedName>
    <definedName name="Total1" localSheetId="4">#REF!</definedName>
    <definedName name="Total1">#REF!</definedName>
    <definedName name="total2" localSheetId="4">#REF!</definedName>
    <definedName name="total2">#REF!</definedName>
    <definedName name="total3" localSheetId="4">#REF!</definedName>
    <definedName name="total3">#REF!</definedName>
    <definedName name="TP.1" localSheetId="4">#REF!</definedName>
    <definedName name="TP.1">#REF!</definedName>
    <definedName name="TP_Footer_User" hidden="1">"combsk"</definedName>
    <definedName name="TP_Footer_Version" hidden="1">"v4.00"</definedName>
    <definedName name="tre" hidden="1">{#N/A,#N/A,FALSE,"Aging Summary";#N/A,#N/A,FALSE,"Ratio Analysis";#N/A,#N/A,FALSE,"Test 120 Day Accts";#N/A,#N/A,FALSE,"Tickmarks"}</definedName>
    <definedName name="twelvemonths" localSheetId="4">#REF!</definedName>
    <definedName name="twelvemonths">#REF!</definedName>
    <definedName name="TWELVEMOS.A.AND.G.MAINT" localSheetId="4">#REF!</definedName>
    <definedName name="TWELVEMOS.A.AND.G.MAINT">#REF!</definedName>
    <definedName name="TWELVEMOS.A.AND.G.OPER" localSheetId="4">#REF!</definedName>
    <definedName name="TWELVEMOS.A.AND.G.OPER">#REF!</definedName>
    <definedName name="TWELVEMOS.AFUDC" localSheetId="4">#REF!</definedName>
    <definedName name="TWELVEMOS.AFUDC">#REF!</definedName>
    <definedName name="TWELVEMOS.AMORTIZATION" localSheetId="4">#REF!</definedName>
    <definedName name="TWELVEMOS.AMORTIZATION">#REF!</definedName>
    <definedName name="TWELVEMOS.CUSTOMER.EXP" localSheetId="4">#REF!</definedName>
    <definedName name="TWELVEMOS.CUSTOMER.EXP">#REF!</definedName>
    <definedName name="TWELVEMOS.DEF.FUEL" localSheetId="4">#REF!</definedName>
    <definedName name="TWELVEMOS.DEF.FUEL">#REF!</definedName>
    <definedName name="TWELVEMOS.DEPR.AND.AMORT" localSheetId="4">#REF!</definedName>
    <definedName name="TWELVEMOS.DEPR.AND.AMORT">#REF!</definedName>
    <definedName name="TWELVEMOS.DEPRECIATION" localSheetId="4">#REF!</definedName>
    <definedName name="TWELVEMOS.DEPRECIATION">#REF!</definedName>
    <definedName name="TWELVEMOS.DISTRIBUTION.MAINT" localSheetId="4">#REF!</definedName>
    <definedName name="TWELVEMOS.DISTRIBUTION.MAINT">#REF!</definedName>
    <definedName name="TWELVEMOS.DISTRIBUTION.OPER" localSheetId="4">#REF!</definedName>
    <definedName name="TWELVEMOS.DISTRIBUTION.OPER">#REF!</definedName>
    <definedName name="TWELVEMOS.DIVIDENDS" localSheetId="4">#REF!</definedName>
    <definedName name="TWELVEMOS.DIVIDENDS">#REF!</definedName>
    <definedName name="TWELVEMOS.ECCR" localSheetId="4">#REF!</definedName>
    <definedName name="TWELVEMOS.ECCR">#REF!</definedName>
    <definedName name="TWELVEMOS.FUEL.AND.PURPOWER" localSheetId="4">#REF!</definedName>
    <definedName name="TWELVEMOS.FUEL.AND.PURPOWER">#REF!</definedName>
    <definedName name="TWELVEMOS.FUEL.HANDLING" localSheetId="4">#REF!</definedName>
    <definedName name="TWELVEMOS.FUEL.HANDLING">#REF!</definedName>
    <definedName name="TWELVEMOS.INTEREST.CHARGES" localSheetId="4">#REF!</definedName>
    <definedName name="TWELVEMOS.INTEREST.CHARGES">#REF!</definedName>
    <definedName name="TWELVEMOS.INTEREST.LONGTERM.DEBT" localSheetId="4">#REF!</definedName>
    <definedName name="TWELVEMOS.INTEREST.LONGTERM.DEBT">#REF!</definedName>
    <definedName name="TWELVEMOS.NONOPER.TAXES" localSheetId="4">#REF!</definedName>
    <definedName name="TWELVEMOS.NONOPER.TAXES">#REF!</definedName>
    <definedName name="TWELVEMOS.NUCLEAR.GENERATION.MAINT" localSheetId="4">#REF!</definedName>
    <definedName name="TWELVEMOS.NUCLEAR.GENERATION.MAINT">#REF!</definedName>
    <definedName name="TWELVEMOS.NUCLEAR.GENERATION.OPER" localSheetId="4">#REF!</definedName>
    <definedName name="TWELVEMOS.NUCLEAR.GENERATION.OPER">#REF!</definedName>
    <definedName name="TWELVEMOS.OPER.REVENUES" localSheetId="4">#REF!</definedName>
    <definedName name="TWELVEMOS.OPER.REVENUES">#REF!</definedName>
    <definedName name="TWELVEMOS.OPER.TAXES" localSheetId="4">#REF!</definedName>
    <definedName name="TWELVEMOS.OPER.TAXES">#REF!</definedName>
    <definedName name="TWELVEMOS.OPER_AND_MAINT.EXPS" localSheetId="4">#REF!</definedName>
    <definedName name="TWELVEMOS.OPER_AND_MAINT.EXPS">#REF!</definedName>
    <definedName name="TWELVEMOS.OTH.INC_AND_DEDUCTIONS" localSheetId="4">#REF!</definedName>
    <definedName name="TWELVEMOS.OTH.INC_AND_DEDUCTIONS">#REF!</definedName>
    <definedName name="TWELVEMOS.OTH.POWER.GEN.MAINT" localSheetId="4">#REF!</definedName>
    <definedName name="TWELVEMOS.OTH.POWER.GEN.MAINT">#REF!</definedName>
    <definedName name="TWELVEMOS.OTH.POWER.GEN.OPER" localSheetId="4">#REF!</definedName>
    <definedName name="TWELVEMOS.OTH.POWER.GEN.OPER">#REF!</definedName>
    <definedName name="TWELVEMOS.OTH.POWER.SUPPLY.OPER" localSheetId="4">#REF!</definedName>
    <definedName name="TWELVEMOS.OTH.POWER.SUPPLY.OPER">#REF!</definedName>
    <definedName name="TWELVEMOS.OTH.TAXES.NONOPER" localSheetId="4">#REF!</definedName>
    <definedName name="TWELVEMOS.OTH.TAXES.NONOPER">#REF!</definedName>
    <definedName name="TWELVEMOS.OTH.TAXES.OPER" localSheetId="4">#REF!</definedName>
    <definedName name="TWELVEMOS.OTH.TAXES.OPER">#REF!</definedName>
    <definedName name="TWELVEMOS.PURPOWER.NONREC" localSheetId="4">#REF!</definedName>
    <definedName name="TWELVEMOS.PURPOWER.NONREC">#REF!</definedName>
    <definedName name="TWELVEMOS.STEAM.GENERATION.MAINT" localSheetId="4">#REF!</definedName>
    <definedName name="TWELVEMOS.STEAM.GENERATION.MAINT">#REF!</definedName>
    <definedName name="TWELVEMOS.STEAM.GENERATION.OPER" localSheetId="4">#REF!</definedName>
    <definedName name="TWELVEMOS.STEAM.GENERATION.OPER">#REF!</definedName>
    <definedName name="TWELVEMOS.TOTAL.PROD.EXPS" localSheetId="4">#REF!</definedName>
    <definedName name="TWELVEMOS.TOTAL.PROD.EXPS">#REF!</definedName>
    <definedName name="TWELVEMOS.TRANSMISSION.MAINT" localSheetId="4">#REF!</definedName>
    <definedName name="TWELVEMOS.TRANSMISSION.MAINT">#REF!</definedName>
    <definedName name="TWELVEMOS.TRANSMISSION.OPER" localSheetId="4">#REF!</definedName>
    <definedName name="TWELVEMOS.TRANSMISSION.OPER">#REF!</definedName>
    <definedName name="ty" hidden="1">{#N/A,#N/A,FALSE,"Aging Summary";#N/A,#N/A,FALSE,"Ratio Analysis";#N/A,#N/A,FALSE,"Test 120 Day Accts";#N/A,#N/A,FALSE,"Tickmarks"}</definedName>
    <definedName name="unicap" localSheetId="4">#REF!</definedName>
    <definedName name="unicap">#REF!</definedName>
    <definedName name="usage">#REF!</definedName>
    <definedName name="UserPass" hidden="1">"verify"</definedName>
    <definedName name="Values_Entered" localSheetId="4">IF(Loan_Amount*Interest_Rate*Loan_Years*Loan_Start&gt;0,1,0)</definedName>
    <definedName name="Values_Entered">IF(Loan_Amount*Interest_Rate*Loan_Years*Loan_Start&gt;0,1,0)</definedName>
    <definedName name="VARIANCE">#REF!,#REF!</definedName>
    <definedName name="VARIANCE2">#REF!,#REF!</definedName>
    <definedName name="VARIANCESUMMARY" localSheetId="4">#REF!</definedName>
    <definedName name="VARIANCESUMMARY">#REF!</definedName>
    <definedName name="VCont" localSheetId="4">#REF!</definedName>
    <definedName name="VCont">#REF!</definedName>
    <definedName name="ventanarecon" localSheetId="4">#REF!</definedName>
    <definedName name="ventanarecon">#REF!</definedName>
    <definedName name="versionnumber">"2.00"</definedName>
    <definedName name="VOUCHER" localSheetId="4">#REF!</definedName>
    <definedName name="VOUCHER">#REF!</definedName>
    <definedName name="WH_DEPOSITS" localSheetId="4">#REF!</definedName>
    <definedName name="WH_DEPOSITS">#REF!</definedName>
    <definedName name="WHLPVVAR" localSheetId="4">#REF!</definedName>
    <definedName name="WHLPVVAR">#REF!</definedName>
    <definedName name="WholesaleVariance" localSheetId="4">#REF!</definedName>
    <definedName name="WholesaleVariance">#REF!</definedName>
    <definedName name="WORKERS_COMP" localSheetId="4">#REF!</definedName>
    <definedName name="WORKERS_COMP">#REF!</definedName>
    <definedName name="workerscomp" localSheetId="4">#REF!</definedName>
    <definedName name="workerscomp">#REF!</definedName>
    <definedName name="WORKSHEET_1" localSheetId="4">#REF!</definedName>
    <definedName name="WORKSHEET_1">#REF!</definedName>
    <definedName name="WORKSHEET_2" localSheetId="4">#REF!</definedName>
    <definedName name="WORKSHEET_2">#REF!</definedName>
    <definedName name="WORKSHEET_3" localSheetId="4">#REF!</definedName>
    <definedName name="WORKSHEET_3">#REF!</definedName>
    <definedName name="wrn.Aging._.and._.Trend._.Analysis." hidden="1">{#N/A,#N/A,FALSE,"Aging Summary";#N/A,#N/A,FALSE,"Ratio Analysis";#N/A,#N/A,FALSE,"Test 120 Day Accts";#N/A,#N/A,FALSE,"Tickmarks"}</definedName>
    <definedName name="wrn.All_Sheets." hidden="1">{#N/A,#N/A,FALSE,"CONT_MWH";#N/A,#N/A,FALSE,"CONT_MW";#N/A,#N/A,FALSE,"MIN_MWH";#N/A,#N/A,FALSE,"MIN_MW";#N/A,#N/A,FALSE,"BASECASE_MWH";#N/A,#N/A,FALSE,"BASECASE_MW"}</definedName>
    <definedName name="wrn.check.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wrn.Config._.and._.Calcs." hidden="1">{#N/A,#N/A,FALSE,"Configuration";#N/A,#N/A,FALSE,"Summary of Transaction";#N/A,#N/A,FALSE,"Calculations"}</definedName>
    <definedName name="wrn.GL._.154._.BALANCE." hidden="1">{#N/A,#N/A,FALSE,"BALANCE"}</definedName>
    <definedName name="wrn.GL154._.ISSUES." hidden="1">{#N/A,#N/A,FALSE,"ISSUES"}</definedName>
    <definedName name="wrn.GL154._.RECEIPTS." hidden="1">{#N/A,#N/A,FALSE,"RECEIPTS"}</definedName>
    <definedName name="wrn.GL154._.SALVAGE." hidden="1">{#N/A,#N/A,FALSE,"SALVAGE"}</definedName>
    <definedName name="wrn.GL154._.SYSTEM._.LEDGER._.REPORTS." hidden="1">{#N/A,#N/A,FALSE,"BALANCE";#N/A,#N/A,FALSE,"ISSUES";#N/A,#N/A,FALSE,"RECEIPTS";#N/A,#N/A,FALSE,"SALVAGE"}</definedName>
    <definedName name="wrn.STETSON.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TESTS." hidden="1">{"PAGE_1",#N/A,FALSE,"MONTH"}</definedName>
    <definedName name="wtyu" hidden="1">{#N/A,#N/A,FALSE,"Aging Summary";#N/A,#N/A,FALSE,"Ratio Analysis";#N/A,#N/A,FALSE,"Test 120 Day Accts";#N/A,#N/A,FALSE,"Tickmarks"}</definedName>
    <definedName name="x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XRefActiveRow" localSheetId="4" hidden="1">#REF!</definedName>
    <definedName name="XRefActiveRow" hidden="1">#REF!</definedName>
    <definedName name="XRefColumnsCount" hidden="1">3</definedName>
    <definedName name="XRefCopy1Row" localSheetId="4" hidden="1">#REF!</definedName>
    <definedName name="XRefCopy1Row" hidden="1">#REF!</definedName>
    <definedName name="XRefCopy2Row" localSheetId="4" hidden="1">#REF!</definedName>
    <definedName name="XRefCopy2Row" hidden="1">#REF!</definedName>
    <definedName name="XRefCopy3Row" localSheetId="4" hidden="1">#REF!</definedName>
    <definedName name="XRefCopy3Row" hidden="1">#REF!</definedName>
    <definedName name="XRefCopyRangeCount" hidden="1">3</definedName>
    <definedName name="XRefPaste1Row" localSheetId="4" hidden="1">#REF!</definedName>
    <definedName name="XRefPaste1Row" hidden="1">#REF!</definedName>
    <definedName name="XRefPaste2Row" localSheetId="4" hidden="1">#REF!</definedName>
    <definedName name="XRefPaste2Row" hidden="1">#REF!</definedName>
    <definedName name="XRefPasteRangeCount" hidden="1">2</definedName>
    <definedName name="xx">#REF!</definedName>
    <definedName name="XYZ" hidden="1">{"PAGE_1",#N/A,FALSE,"MONTH"}</definedName>
    <definedName name="xyzUserPassword" hidden="1">"abcd"</definedName>
    <definedName name="xz" hidden="1">{#N/A,#N/A,FALSE,"Aging Summary";#N/A,#N/A,FALSE,"Ratio Analysis";#N/A,#N/A,FALSE,"Test 120 Day Accts";#N/A,#N/A,FALSE,"Tickmarks"}</definedName>
    <definedName name="Y" localSheetId="4">#REF!</definedName>
    <definedName name="Y">#REF!</definedName>
    <definedName name="YE_DB" localSheetId="4">#REF!</definedName>
    <definedName name="YE_DB">#REF!</definedName>
    <definedName name="YEAR" localSheetId="4">#REF!</definedName>
    <definedName name="YEAR">#REF!</definedName>
    <definedName name="YEAR_2008">#REF!</definedName>
    <definedName name="YEAR_2009">#REF!</definedName>
    <definedName name="YEAR_2010">#REF!</definedName>
    <definedName name="Year_end">#REF!</definedName>
    <definedName name="Year0">#REF!</definedName>
    <definedName name="yeartodate" localSheetId="4">#REF!</definedName>
    <definedName name="yeartodate">#REF!</definedName>
    <definedName name="yr00">#REF!</definedName>
    <definedName name="yt" hidden="1">{#N/A,#N/A,FALSE,"Aging Summary";#N/A,#N/A,FALSE,"Ratio Analysis";#N/A,#N/A,FALSE,"Test 120 Day Accts";#N/A,#N/A,FALSE,"Tickmarks"}</definedName>
    <definedName name="YTD.A.AND.G.MAINT" localSheetId="4">#REF!</definedName>
    <definedName name="YTD.A.AND.G.MAINT">#REF!</definedName>
    <definedName name="YTD.A.AND.G.OPER" localSheetId="4">#REF!</definedName>
    <definedName name="YTD.A.AND.G.OPER">#REF!</definedName>
    <definedName name="YTD.AFUDC" localSheetId="4">#REF!</definedName>
    <definedName name="YTD.AFUDC">#REF!</definedName>
    <definedName name="YTD.AMORTIZATION" localSheetId="4">#REF!</definedName>
    <definedName name="YTD.AMORTIZATION">#REF!</definedName>
    <definedName name="YTD.CUSTOMER.EXP" localSheetId="4">#REF!</definedName>
    <definedName name="YTD.CUSTOMER.EXP">#REF!</definedName>
    <definedName name="YTD.DEF.FUEL" localSheetId="4">#REF!</definedName>
    <definedName name="YTD.DEF.FUEL">#REF!</definedName>
    <definedName name="YTD.DEPR.AND.AMORT" localSheetId="4">#REF!</definedName>
    <definedName name="YTD.DEPR.AND.AMORT">#REF!</definedName>
    <definedName name="YTD.DEPRECIATION" localSheetId="4">#REF!</definedName>
    <definedName name="YTD.DEPRECIATION">#REF!</definedName>
    <definedName name="YTD.DISTRIBUTION.MAINT" localSheetId="4">#REF!</definedName>
    <definedName name="YTD.DISTRIBUTION.MAINT">#REF!</definedName>
    <definedName name="YTD.DISTRIBUTION.OPER" localSheetId="4">#REF!</definedName>
    <definedName name="YTD.DISTRIBUTION.OPER">#REF!</definedName>
    <definedName name="YTD.DIVIDENDS" localSheetId="4">#REF!</definedName>
    <definedName name="YTD.DIVIDENDS">#REF!</definedName>
    <definedName name="YTD.ECCR" localSheetId="4">#REF!</definedName>
    <definedName name="YTD.ECCR">#REF!</definedName>
    <definedName name="YTD.FUEL.AND.PURPOWER" localSheetId="4">#REF!</definedName>
    <definedName name="YTD.FUEL.AND.PURPOWER">#REF!</definedName>
    <definedName name="YTD.FUEL.HANDLING" localSheetId="4">#REF!</definedName>
    <definedName name="YTD.FUEL.HANDLING">#REF!</definedName>
    <definedName name="YTD.INTEREST.CHARGES" localSheetId="4">#REF!</definedName>
    <definedName name="YTD.INTEREST.CHARGES">#REF!</definedName>
    <definedName name="YTD.INTEREST.LONGTERM.DEBT" localSheetId="4">#REF!</definedName>
    <definedName name="YTD.INTEREST.LONGTERM.DEBT">#REF!</definedName>
    <definedName name="YTD.NONOPER.TAXES" localSheetId="4">#REF!</definedName>
    <definedName name="YTD.NONOPER.TAXES">#REF!</definedName>
    <definedName name="YTD.NUCLEAR.GENERATION.MAINT" localSheetId="4">#REF!</definedName>
    <definedName name="YTD.NUCLEAR.GENERATION.MAINT">#REF!</definedName>
    <definedName name="YTD.NUCLEAR.GENERATION.OPER" localSheetId="4">#REF!</definedName>
    <definedName name="YTD.NUCLEAR.GENERATION.OPER">#REF!</definedName>
    <definedName name="YTD.OPER.REVENUES" localSheetId="4">#REF!</definedName>
    <definedName name="YTD.OPER.REVENUES">#REF!</definedName>
    <definedName name="YTD.OPER.TAXES" localSheetId="4">#REF!</definedName>
    <definedName name="YTD.OPER.TAXES">#REF!</definedName>
    <definedName name="YTD.OPER_AND_MAINT.EXPS" localSheetId="4">#REF!</definedName>
    <definedName name="YTD.OPER_AND_MAINT.EXPS">#REF!</definedName>
    <definedName name="YTD.OPER_AND_MAINT_EXPS" localSheetId="4">#REF!</definedName>
    <definedName name="YTD.OPER_AND_MAINT_EXPS">#REF!</definedName>
    <definedName name="YTD.OTH.INC_AND_DEDUCTIONS" localSheetId="4">#REF!</definedName>
    <definedName name="YTD.OTH.INC_AND_DEDUCTIONS">#REF!</definedName>
    <definedName name="YTD.OTH.POWER.GEN.MAINT" localSheetId="4">#REF!</definedName>
    <definedName name="YTD.OTH.POWER.GEN.MAINT">#REF!</definedName>
    <definedName name="YTD.OTH.POWER.GEN.OPER" localSheetId="4">#REF!</definedName>
    <definedName name="YTD.OTH.POWER.GEN.OPER">#REF!</definedName>
    <definedName name="YTD.OTH.POWER.SUPPLY.OPER" localSheetId="4">#REF!</definedName>
    <definedName name="YTD.OTH.POWER.SUPPLY.OPER">#REF!</definedName>
    <definedName name="YTD.OTH.TAXES.NONOPER" localSheetId="4">#REF!</definedName>
    <definedName name="YTD.OTH.TAXES.NONOPER">#REF!</definedName>
    <definedName name="YTD.OTH.TAXES.OPER" localSheetId="4">#REF!</definedName>
    <definedName name="YTD.OTH.TAXES.OPER">#REF!</definedName>
    <definedName name="YTD.PURPOWER.NONREC" localSheetId="4">#REF!</definedName>
    <definedName name="YTD.PURPOWER.NONREC">#REF!</definedName>
    <definedName name="YTD.STEAM.GENERATION.MAINT" localSheetId="4">#REF!</definedName>
    <definedName name="YTD.STEAM.GENERATION.MAINT">#REF!</definedName>
    <definedName name="YTD.STEAM.GENERATION.OPER" localSheetId="4">#REF!</definedName>
    <definedName name="YTD.STEAM.GENERATION.OPER">#REF!</definedName>
    <definedName name="YTD.TOTAL.PROD.EXPS" localSheetId="4">#REF!</definedName>
    <definedName name="YTD.TOTAL.PROD.EXPS">#REF!</definedName>
    <definedName name="YTD.TOTAL.PRODUCTION.EXP" localSheetId="4">#REF!</definedName>
    <definedName name="YTD.TOTAL.PRODUCTION.EXP">#REF!</definedName>
    <definedName name="YTD.TRANSMISSION.MAINT" localSheetId="4">#REF!</definedName>
    <definedName name="YTD.TRANSMISSION.MAINT">#REF!</definedName>
    <definedName name="YTD.TRANSMISSION.OPER" localSheetId="4">#REF!</definedName>
    <definedName name="YTD.TRANSMISSION.OP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0" i="2" l="1"/>
  <c r="J49" i="2" l="1"/>
  <c r="J50" i="2"/>
  <c r="N50" i="2" l="1"/>
  <c r="AA586" i="80"/>
  <c r="AA585" i="80"/>
  <c r="N43" i="2"/>
  <c r="AA584" i="80"/>
  <c r="N19" i="2"/>
  <c r="N23" i="2"/>
  <c r="N28" i="2"/>
  <c r="N31" i="2"/>
  <c r="N30" i="2"/>
  <c r="M22" i="2"/>
  <c r="M20" i="2"/>
  <c r="M18" i="2"/>
  <c r="M26" i="2"/>
  <c r="M25" i="2"/>
  <c r="AA698" i="80"/>
  <c r="M30" i="2" s="1"/>
  <c r="AA699" i="80"/>
  <c r="AA700" i="80"/>
  <c r="AA701" i="80"/>
  <c r="AA702" i="80"/>
  <c r="AA703" i="80"/>
  <c r="M31" i="2" s="1"/>
  <c r="AA704" i="80"/>
  <c r="M28" i="2" s="1"/>
  <c r="AA705" i="80"/>
  <c r="M23" i="2" s="1"/>
  <c r="AA706" i="80"/>
  <c r="AA707" i="80"/>
  <c r="M24" i="2" s="1"/>
  <c r="AA708" i="80"/>
  <c r="M27" i="2" s="1"/>
  <c r="AA709" i="80"/>
  <c r="M34" i="2" s="1"/>
  <c r="AA710" i="80"/>
  <c r="M33" i="2" s="1"/>
  <c r="AA711" i="80"/>
  <c r="M38" i="2" s="1"/>
  <c r="AA712" i="80"/>
  <c r="AA713" i="80"/>
  <c r="M19" i="2" s="1"/>
  <c r="AA714" i="80"/>
  <c r="M21" i="2" s="1"/>
  <c r="AA715" i="80"/>
  <c r="AA716" i="80"/>
  <c r="AA717" i="80"/>
  <c r="AA718" i="80"/>
  <c r="AA697" i="80"/>
  <c r="M29" i="2" s="1"/>
  <c r="AA686" i="80"/>
  <c r="F39" i="2" s="1"/>
  <c r="AA687" i="80"/>
  <c r="F32" i="2" s="1"/>
  <c r="AA688" i="80"/>
  <c r="AA689" i="80"/>
  <c r="AA690" i="80"/>
  <c r="AA691" i="80"/>
  <c r="AA692" i="80"/>
  <c r="AA685" i="80"/>
  <c r="F43" i="2" s="1"/>
  <c r="AA661" i="80"/>
  <c r="AA682" i="80" s="1"/>
  <c r="AA662" i="80"/>
  <c r="AA663" i="80"/>
  <c r="AA664" i="80"/>
  <c r="AA665" i="80"/>
  <c r="AA666" i="80"/>
  <c r="AA667" i="80"/>
  <c r="AA668" i="80"/>
  <c r="AA669" i="80"/>
  <c r="AA670" i="80"/>
  <c r="AA671" i="80"/>
  <c r="AA672" i="80"/>
  <c r="F34" i="2" s="1"/>
  <c r="AA673" i="80"/>
  <c r="F33" i="2" s="1"/>
  <c r="AA674" i="80"/>
  <c r="AA675" i="80"/>
  <c r="AA676" i="80"/>
  <c r="AA677" i="80"/>
  <c r="AA678" i="80"/>
  <c r="AA679" i="80"/>
  <c r="AA680" i="80"/>
  <c r="AA681" i="80"/>
  <c r="AA660" i="80"/>
  <c r="AA407" i="80"/>
  <c r="AA408" i="80"/>
  <c r="AA409" i="80"/>
  <c r="AA410" i="80"/>
  <c r="N25" i="2" s="1"/>
  <c r="AA411" i="80"/>
  <c r="N26" i="2" s="1"/>
  <c r="AA412" i="80"/>
  <c r="AA413" i="80"/>
  <c r="AA414" i="80"/>
  <c r="AA415" i="80"/>
  <c r="AA416" i="80"/>
  <c r="AA417" i="80"/>
  <c r="N24" i="2" s="1"/>
  <c r="AA418" i="80"/>
  <c r="AA419" i="80"/>
  <c r="N27" i="2" s="1"/>
  <c r="AA420" i="80"/>
  <c r="AA421" i="80"/>
  <c r="AA422" i="80"/>
  <c r="N39" i="2" s="1"/>
  <c r="AA423" i="80"/>
  <c r="N32" i="2" s="1"/>
  <c r="AA424" i="80"/>
  <c r="N34" i="2" s="1"/>
  <c r="AA425" i="80"/>
  <c r="N33" i="2" s="1"/>
  <c r="AA426" i="80"/>
  <c r="N49" i="2" s="1"/>
  <c r="AA427" i="80"/>
  <c r="N38" i="2" s="1"/>
  <c r="AA428" i="80"/>
  <c r="N18" i="2" s="1"/>
  <c r="AA429" i="80"/>
  <c r="AA430" i="80"/>
  <c r="AA431" i="80"/>
  <c r="AA432" i="80"/>
  <c r="N21" i="2" s="1"/>
  <c r="AA433" i="80"/>
  <c r="N20" i="2" s="1"/>
  <c r="AA434" i="80"/>
  <c r="N22" i="2" s="1"/>
  <c r="AA406" i="80"/>
  <c r="N29" i="2" s="1"/>
  <c r="AA435" i="80" l="1"/>
  <c r="AA719" i="80"/>
  <c r="AA693" i="80"/>
  <c r="Q55" i="2" l="1"/>
  <c r="Q54" i="2"/>
  <c r="N40" i="2"/>
  <c r="M40" i="2"/>
  <c r="L39" i="2"/>
  <c r="I39" i="2" l="1"/>
  <c r="L32" i="2"/>
  <c r="L33" i="2"/>
  <c r="I32" i="2"/>
  <c r="I33" i="2"/>
  <c r="C34" i="2"/>
  <c r="F36" i="69" l="1"/>
  <c r="F35" i="68"/>
  <c r="F53" i="69" l="1"/>
  <c r="E53" i="69" s="1"/>
  <c r="F52" i="68"/>
  <c r="E52" i="68" s="1"/>
  <c r="F51" i="61"/>
  <c r="E51" i="61" s="1"/>
  <c r="F50" i="48"/>
  <c r="E50" i="48" s="1"/>
  <c r="F51" i="2"/>
  <c r="E51" i="2" s="1"/>
  <c r="J48" i="48"/>
  <c r="J49" i="61"/>
  <c r="J50" i="68"/>
  <c r="J51" i="69"/>
  <c r="I32" i="69"/>
  <c r="I33" i="69"/>
  <c r="I34" i="69"/>
  <c r="I35" i="69"/>
  <c r="I36" i="69"/>
  <c r="C33" i="68"/>
  <c r="C33" i="61" s="1"/>
  <c r="D33" i="68"/>
  <c r="D33" i="61" s="1"/>
  <c r="C34" i="68"/>
  <c r="C34" i="61" s="1"/>
  <c r="D34" i="68"/>
  <c r="C35" i="68"/>
  <c r="D35" i="68"/>
  <c r="D32" i="68"/>
  <c r="D32" i="61" s="1"/>
  <c r="C32" i="68"/>
  <c r="C32" i="61" s="1"/>
  <c r="I35" i="68" l="1"/>
  <c r="I34" i="68"/>
  <c r="I34" i="2"/>
  <c r="I32" i="68"/>
  <c r="I33" i="68"/>
  <c r="I33" i="61"/>
  <c r="I32" i="61"/>
  <c r="D34" i="61"/>
  <c r="I34" i="61" s="1"/>
  <c r="B75" i="71" l="1"/>
  <c r="C75" i="71"/>
  <c r="D75" i="71"/>
  <c r="E75" i="71"/>
  <c r="F75" i="71"/>
  <c r="G75" i="71"/>
  <c r="H75" i="71"/>
  <c r="I75" i="71"/>
  <c r="J75" i="71"/>
  <c r="K75" i="71"/>
  <c r="L75" i="71"/>
  <c r="M75" i="71"/>
  <c r="N75" i="71"/>
  <c r="O75" i="71"/>
  <c r="P75" i="71"/>
  <c r="Q75" i="71"/>
  <c r="R75" i="71"/>
  <c r="S75" i="71"/>
  <c r="T75" i="71"/>
  <c r="U75" i="71"/>
  <c r="V75" i="71"/>
  <c r="W75" i="71"/>
  <c r="X75" i="71"/>
  <c r="Y75" i="71"/>
  <c r="Z75" i="71"/>
  <c r="AA75" i="71"/>
  <c r="AB75" i="71"/>
  <c r="AC75" i="71"/>
  <c r="AD75" i="71"/>
  <c r="AE75" i="71"/>
  <c r="AF75" i="71"/>
  <c r="AG75" i="71"/>
  <c r="AH75" i="71"/>
  <c r="AI75" i="71"/>
  <c r="AJ75" i="71"/>
  <c r="AK75" i="71"/>
  <c r="AL75" i="71"/>
  <c r="AM75" i="71"/>
  <c r="AN75" i="71"/>
  <c r="AO75" i="71"/>
  <c r="AP75" i="71"/>
  <c r="AQ75" i="71"/>
  <c r="AR75" i="71"/>
  <c r="AS75" i="71"/>
  <c r="AT75" i="71"/>
  <c r="AU75" i="71"/>
  <c r="AV75" i="71"/>
  <c r="AW75" i="71"/>
  <c r="AX75" i="71"/>
  <c r="AY75" i="71"/>
  <c r="AZ75" i="71"/>
  <c r="BA75" i="71"/>
  <c r="BB75" i="71"/>
  <c r="BC75" i="71"/>
  <c r="BD75" i="71"/>
  <c r="BE75" i="71"/>
  <c r="BF75" i="71"/>
  <c r="BG75" i="71"/>
  <c r="BH75" i="71"/>
  <c r="BI75" i="71"/>
  <c r="BJ75" i="71"/>
  <c r="BK75" i="71"/>
  <c r="BL75" i="71"/>
  <c r="BM75" i="71"/>
  <c r="BN75" i="71"/>
  <c r="BO75" i="71"/>
  <c r="BP75" i="71"/>
  <c r="BQ75" i="71"/>
  <c r="BR75" i="71"/>
  <c r="BS75" i="71"/>
  <c r="BT75" i="71"/>
  <c r="BU75" i="71"/>
  <c r="BV75" i="71"/>
  <c r="BW75" i="71"/>
  <c r="BX75" i="71"/>
  <c r="BY75" i="71"/>
  <c r="BZ75" i="71"/>
  <c r="CA75" i="71"/>
  <c r="X54" i="77" l="1"/>
  <c r="X53" i="77"/>
  <c r="I60" i="77"/>
  <c r="H60" i="77"/>
  <c r="O41" i="77"/>
  <c r="P41" i="77" s="1"/>
  <c r="N51" i="69"/>
  <c r="N50" i="68"/>
  <c r="N49" i="61"/>
  <c r="N48" i="48"/>
  <c r="C63" i="77"/>
  <c r="H63" i="77"/>
  <c r="K63" i="77" s="1"/>
  <c r="N63" i="77" s="1"/>
  <c r="Q63" i="77" s="1"/>
  <c r="T63" i="77" s="1"/>
  <c r="F63" i="77"/>
  <c r="F61" i="77"/>
  <c r="E61" i="77"/>
  <c r="F60" i="77"/>
  <c r="E60" i="77"/>
  <c r="F59" i="77"/>
  <c r="E59" i="77"/>
  <c r="F58" i="77"/>
  <c r="E58" i="77"/>
  <c r="F57" i="77"/>
  <c r="E57" i="77"/>
  <c r="F56" i="77"/>
  <c r="E56" i="77"/>
  <c r="F55" i="77"/>
  <c r="E55" i="77"/>
  <c r="F54" i="77"/>
  <c r="E54" i="77"/>
  <c r="F53" i="77"/>
  <c r="Y54" i="77" s="1"/>
  <c r="Z54" i="77" s="1"/>
  <c r="AA54" i="77" s="1"/>
  <c r="AB54" i="77" s="1"/>
  <c r="E53" i="77"/>
  <c r="Y53" i="77" s="1"/>
  <c r="Z53" i="77" s="1"/>
  <c r="AA53" i="77" s="1"/>
  <c r="AB53" i="77" s="1"/>
  <c r="F52" i="77"/>
  <c r="E52" i="77"/>
  <c r="F51" i="77"/>
  <c r="E51" i="77"/>
  <c r="F50" i="77"/>
  <c r="E50" i="77"/>
  <c r="F49" i="77"/>
  <c r="E49" i="77"/>
  <c r="F48" i="77"/>
  <c r="E48" i="77"/>
  <c r="F47" i="77"/>
  <c r="E47" i="77"/>
  <c r="U53" i="77" l="1"/>
  <c r="N24" i="69"/>
  <c r="T53" i="77"/>
  <c r="M24" i="69"/>
  <c r="I63" i="77"/>
  <c r="L63" i="77" s="1"/>
  <c r="O63" i="77" s="1"/>
  <c r="R63" i="77" s="1"/>
  <c r="U63" i="77" s="1"/>
  <c r="Q41" i="77"/>
  <c r="R41" i="77" s="1"/>
  <c r="S41" i="77" s="1"/>
  <c r="T41" i="77" s="1"/>
  <c r="U41" i="77" s="1"/>
  <c r="V41" i="77" s="1"/>
  <c r="W41" i="77" s="1"/>
  <c r="X41" i="77" s="1"/>
  <c r="Y41" i="77" s="1"/>
  <c r="Z41" i="77" s="1"/>
  <c r="AA41" i="77" s="1"/>
  <c r="AB41" i="77" s="1"/>
  <c r="N52" i="69"/>
  <c r="N51" i="68"/>
  <c r="N50" i="61"/>
  <c r="N49" i="48"/>
  <c r="C64" i="77"/>
  <c r="C62" i="77"/>
  <c r="N43" i="61"/>
  <c r="N44" i="68" s="1"/>
  <c r="N45" i="69" s="1"/>
  <c r="C61" i="77"/>
  <c r="B61" i="77"/>
  <c r="C60" i="77"/>
  <c r="B60" i="77"/>
  <c r="C59" i="77"/>
  <c r="B59" i="77"/>
  <c r="C58" i="77"/>
  <c r="B58" i="77"/>
  <c r="C57" i="77"/>
  <c r="B57" i="77"/>
  <c r="C56" i="77"/>
  <c r="B56" i="77"/>
  <c r="C55" i="77"/>
  <c r="B55" i="77"/>
  <c r="C54" i="77"/>
  <c r="B54" i="77"/>
  <c r="C53" i="77"/>
  <c r="B53" i="77"/>
  <c r="C52" i="77"/>
  <c r="B52" i="77"/>
  <c r="C51" i="77"/>
  <c r="B51" i="77"/>
  <c r="C50" i="77"/>
  <c r="B50" i="77"/>
  <c r="C49" i="77"/>
  <c r="B49" i="77"/>
  <c r="C48" i="77"/>
  <c r="B48" i="77"/>
  <c r="C47" i="77"/>
  <c r="B47" i="77"/>
  <c r="J31" i="61"/>
  <c r="J31" i="68" s="1"/>
  <c r="J31" i="69" s="1"/>
  <c r="J30" i="61"/>
  <c r="J30" i="68" s="1"/>
  <c r="J30" i="69" s="1"/>
  <c r="J29" i="61"/>
  <c r="J29" i="68" s="1"/>
  <c r="J29" i="69" s="1"/>
  <c r="J28" i="61"/>
  <c r="J28" i="68" s="1"/>
  <c r="J28" i="69" s="1"/>
  <c r="J27" i="61"/>
  <c r="J27" i="68" s="1"/>
  <c r="J27" i="69" s="1"/>
  <c r="J26" i="61"/>
  <c r="J26" i="68" s="1"/>
  <c r="J26" i="69" s="1"/>
  <c r="J25" i="61"/>
  <c r="J25" i="68" s="1"/>
  <c r="J25" i="69" s="1"/>
  <c r="J24" i="61"/>
  <c r="J24" i="68" s="1"/>
  <c r="J23" i="61"/>
  <c r="J23" i="68" s="1"/>
  <c r="J23" i="69" s="1"/>
  <c r="J22" i="61"/>
  <c r="J22" i="68" s="1"/>
  <c r="J22" i="69" s="1"/>
  <c r="J21" i="61"/>
  <c r="J21" i="68" s="1"/>
  <c r="J21" i="69" s="1"/>
  <c r="J20" i="61"/>
  <c r="J20" i="68" s="1"/>
  <c r="J20" i="69" s="1"/>
  <c r="J19" i="61"/>
  <c r="J19" i="68" s="1"/>
  <c r="J19" i="69" s="1"/>
  <c r="J18" i="61"/>
  <c r="J18" i="68" s="1"/>
  <c r="J18" i="69" s="1"/>
  <c r="L51" i="69"/>
  <c r="J52" i="69"/>
  <c r="J51" i="68"/>
  <c r="J50" i="61"/>
  <c r="J49" i="48"/>
  <c r="J37" i="48" l="1"/>
  <c r="J38" i="61" s="1"/>
  <c r="J39" i="68" s="1"/>
  <c r="J40" i="69" s="1"/>
  <c r="J40" i="2"/>
  <c r="AC41" i="77"/>
  <c r="AD41" i="77" s="1"/>
  <c r="N20" i="61"/>
  <c r="N20" i="68" s="1"/>
  <c r="N20" i="69" s="1"/>
  <c r="I49" i="77"/>
  <c r="L49" i="77" s="1"/>
  <c r="O49" i="77" s="1"/>
  <c r="R49" i="77" s="1"/>
  <c r="U49" i="77" s="1"/>
  <c r="N26" i="61"/>
  <c r="N26" i="68" s="1"/>
  <c r="N26" i="69" s="1"/>
  <c r="I55" i="77"/>
  <c r="L55" i="77" s="1"/>
  <c r="O55" i="77" s="1"/>
  <c r="R55" i="77" s="1"/>
  <c r="U55" i="77" s="1"/>
  <c r="N23" i="61"/>
  <c r="N23" i="68" s="1"/>
  <c r="N23" i="69" s="1"/>
  <c r="I52" i="77"/>
  <c r="L52" i="77" s="1"/>
  <c r="O52" i="77" s="1"/>
  <c r="R52" i="77" s="1"/>
  <c r="U52" i="77" s="1"/>
  <c r="N29" i="61"/>
  <c r="N29" i="68" s="1"/>
  <c r="N29" i="69" s="1"/>
  <c r="I58" i="77"/>
  <c r="L58" i="77" s="1"/>
  <c r="O58" i="77" s="1"/>
  <c r="R58" i="77" s="1"/>
  <c r="U58" i="77" s="1"/>
  <c r="N27" i="61"/>
  <c r="N27" i="68" s="1"/>
  <c r="N27" i="69" s="1"/>
  <c r="I56" i="77"/>
  <c r="L56" i="77" s="1"/>
  <c r="O56" i="77" s="1"/>
  <c r="R56" i="77" s="1"/>
  <c r="U56" i="77" s="1"/>
  <c r="M30" i="61"/>
  <c r="M30" i="68" s="1"/>
  <c r="M30" i="69" s="1"/>
  <c r="H59" i="77"/>
  <c r="K59" i="77" s="1"/>
  <c r="N59" i="77" s="1"/>
  <c r="Q59" i="77" s="1"/>
  <c r="T59" i="77" s="1"/>
  <c r="M27" i="61"/>
  <c r="M27" i="68" s="1"/>
  <c r="M27" i="69" s="1"/>
  <c r="H56" i="77"/>
  <c r="K56" i="77" s="1"/>
  <c r="N56" i="77" s="1"/>
  <c r="Q56" i="77" s="1"/>
  <c r="T56" i="77" s="1"/>
  <c r="M22" i="61"/>
  <c r="M22" i="68" s="1"/>
  <c r="M22" i="69" s="1"/>
  <c r="H51" i="77"/>
  <c r="K51" i="77" s="1"/>
  <c r="N51" i="77" s="1"/>
  <c r="Q51" i="77" s="1"/>
  <c r="T51" i="77" s="1"/>
  <c r="N28" i="61"/>
  <c r="N28" i="68" s="1"/>
  <c r="N28" i="69" s="1"/>
  <c r="I57" i="77"/>
  <c r="L57" i="77" s="1"/>
  <c r="O57" i="77" s="1"/>
  <c r="R57" i="77" s="1"/>
  <c r="U57" i="77" s="1"/>
  <c r="N24" i="61"/>
  <c r="N24" i="68" s="1"/>
  <c r="I53" i="77"/>
  <c r="L53" i="77" s="1"/>
  <c r="O53" i="77" s="1"/>
  <c r="R53" i="77" s="1"/>
  <c r="N30" i="61"/>
  <c r="N30" i="68" s="1"/>
  <c r="N30" i="69" s="1"/>
  <c r="I59" i="77"/>
  <c r="L59" i="77" s="1"/>
  <c r="O59" i="77" s="1"/>
  <c r="R59" i="77" s="1"/>
  <c r="U59" i="77" s="1"/>
  <c r="N37" i="48"/>
  <c r="N38" i="61" s="1"/>
  <c r="N39" i="68" s="1"/>
  <c r="N40" i="69" s="1"/>
  <c r="I61" i="77"/>
  <c r="L61" i="77" s="1"/>
  <c r="O61" i="77" s="1"/>
  <c r="R61" i="77" s="1"/>
  <c r="U61" i="77" s="1"/>
  <c r="N22" i="61"/>
  <c r="N22" i="68" s="1"/>
  <c r="N22" i="69" s="1"/>
  <c r="I51" i="77"/>
  <c r="L51" i="77" s="1"/>
  <c r="O51" i="77" s="1"/>
  <c r="R51" i="77" s="1"/>
  <c r="U51" i="77" s="1"/>
  <c r="N18" i="61"/>
  <c r="N18" i="68" s="1"/>
  <c r="I47" i="77"/>
  <c r="L47" i="77" s="1"/>
  <c r="O47" i="77" s="1"/>
  <c r="R47" i="77" s="1"/>
  <c r="U47" i="77" s="1"/>
  <c r="M19" i="61"/>
  <c r="M19" i="68" s="1"/>
  <c r="M19" i="69" s="1"/>
  <c r="H48" i="77"/>
  <c r="K48" i="77" s="1"/>
  <c r="N48" i="77" s="1"/>
  <c r="Q48" i="77" s="1"/>
  <c r="T48" i="77" s="1"/>
  <c r="M25" i="61"/>
  <c r="M25" i="68" s="1"/>
  <c r="M25" i="69" s="1"/>
  <c r="H54" i="77"/>
  <c r="K54" i="77" s="1"/>
  <c r="N54" i="77" s="1"/>
  <c r="Q54" i="77" s="1"/>
  <c r="T54" i="77" s="1"/>
  <c r="M31" i="61"/>
  <c r="M31" i="68" s="1"/>
  <c r="M31" i="69" s="1"/>
  <c r="K60" i="77"/>
  <c r="N60" i="77" s="1"/>
  <c r="Q60" i="77" s="1"/>
  <c r="T60" i="77" s="1"/>
  <c r="M21" i="61"/>
  <c r="M21" i="68" s="1"/>
  <c r="M21" i="69" s="1"/>
  <c r="H50" i="77"/>
  <c r="K50" i="77" s="1"/>
  <c r="N50" i="77" s="1"/>
  <c r="Q50" i="77" s="1"/>
  <c r="T50" i="77" s="1"/>
  <c r="M28" i="61"/>
  <c r="M28" i="68" s="1"/>
  <c r="M28" i="69" s="1"/>
  <c r="H57" i="77"/>
  <c r="K57" i="77" s="1"/>
  <c r="N57" i="77" s="1"/>
  <c r="Q57" i="77" s="1"/>
  <c r="T57" i="77" s="1"/>
  <c r="M29" i="61"/>
  <c r="M29" i="68" s="1"/>
  <c r="M29" i="69" s="1"/>
  <c r="H58" i="77"/>
  <c r="K58" i="77" s="1"/>
  <c r="N58" i="77" s="1"/>
  <c r="Q58" i="77" s="1"/>
  <c r="T58" i="77" s="1"/>
  <c r="M18" i="61"/>
  <c r="M18" i="68" s="1"/>
  <c r="H47" i="77"/>
  <c r="K47" i="77" s="1"/>
  <c r="N47" i="77" s="1"/>
  <c r="Q47" i="77" s="1"/>
  <c r="T47" i="77" s="1"/>
  <c r="N19" i="61"/>
  <c r="N19" i="68" s="1"/>
  <c r="N19" i="69" s="1"/>
  <c r="I48" i="77"/>
  <c r="L48" i="77" s="1"/>
  <c r="O48" i="77" s="1"/>
  <c r="R48" i="77" s="1"/>
  <c r="U48" i="77" s="1"/>
  <c r="N25" i="61"/>
  <c r="N25" i="68" s="1"/>
  <c r="N25" i="69" s="1"/>
  <c r="I54" i="77"/>
  <c r="L54" i="77" s="1"/>
  <c r="O54" i="77" s="1"/>
  <c r="R54" i="77" s="1"/>
  <c r="U54" i="77" s="1"/>
  <c r="N31" i="61"/>
  <c r="N31" i="68" s="1"/>
  <c r="N31" i="69" s="1"/>
  <c r="L60" i="77"/>
  <c r="O60" i="77" s="1"/>
  <c r="R60" i="77" s="1"/>
  <c r="U60" i="77" s="1"/>
  <c r="N21" i="61"/>
  <c r="N21" i="68" s="1"/>
  <c r="N21" i="69" s="1"/>
  <c r="I50" i="77"/>
  <c r="L50" i="77" s="1"/>
  <c r="O50" i="77" s="1"/>
  <c r="R50" i="77" s="1"/>
  <c r="U50" i="77" s="1"/>
  <c r="M23" i="61"/>
  <c r="M23" i="68" s="1"/>
  <c r="M23" i="69" s="1"/>
  <c r="H52" i="77"/>
  <c r="K52" i="77" s="1"/>
  <c r="N52" i="77" s="1"/>
  <c r="Q52" i="77" s="1"/>
  <c r="T52" i="77" s="1"/>
  <c r="M24" i="61"/>
  <c r="M24" i="68" s="1"/>
  <c r="H53" i="77"/>
  <c r="K53" i="77" s="1"/>
  <c r="N53" i="77" s="1"/>
  <c r="Q53" i="77" s="1"/>
  <c r="M20" i="61"/>
  <c r="M20" i="68" s="1"/>
  <c r="M20" i="69" s="1"/>
  <c r="H49" i="77"/>
  <c r="K49" i="77" s="1"/>
  <c r="N49" i="77" s="1"/>
  <c r="Q49" i="77" s="1"/>
  <c r="T49" i="77" s="1"/>
  <c r="M26" i="61"/>
  <c r="M26" i="68" s="1"/>
  <c r="M26" i="69" s="1"/>
  <c r="H55" i="77"/>
  <c r="K55" i="77" s="1"/>
  <c r="N55" i="77" s="1"/>
  <c r="Q55" i="77" s="1"/>
  <c r="T55" i="77" s="1"/>
  <c r="M37" i="48"/>
  <c r="M38" i="61" s="1"/>
  <c r="M39" i="68" s="1"/>
  <c r="M40" i="69" s="1"/>
  <c r="H61" i="77"/>
  <c r="K61" i="77" s="1"/>
  <c r="N61" i="77" s="1"/>
  <c r="Q61" i="77" s="1"/>
  <c r="T61" i="77" s="1"/>
  <c r="B65" i="77"/>
  <c r="C65" i="77"/>
  <c r="J24" i="69"/>
  <c r="N18" i="69" l="1"/>
  <c r="N36" i="68"/>
  <c r="M18" i="69"/>
  <c r="M37" i="69" s="1"/>
  <c r="M36" i="68"/>
  <c r="N37" i="69"/>
  <c r="Q57" i="69"/>
  <c r="Q56" i="69"/>
  <c r="K50" i="69"/>
  <c r="K45" i="69"/>
  <c r="J36" i="68"/>
  <c r="Q56" i="68"/>
  <c r="Q55" i="68"/>
  <c r="K49" i="68"/>
  <c r="K44" i="68"/>
  <c r="K48" i="61"/>
  <c r="K43" i="61"/>
  <c r="Q55" i="61"/>
  <c r="Q54" i="61"/>
  <c r="K35" i="69"/>
  <c r="L35" i="69" s="1"/>
  <c r="K24" i="69"/>
  <c r="K34" i="68"/>
  <c r="K34" i="69" s="1"/>
  <c r="K33" i="61"/>
  <c r="K33" i="68" s="1"/>
  <c r="K33" i="69" s="1"/>
  <c r="E34" i="61"/>
  <c r="F34" i="61" s="1"/>
  <c r="Q54" i="48"/>
  <c r="Q53" i="48"/>
  <c r="K47" i="48"/>
  <c r="K42" i="48"/>
  <c r="E35" i="69"/>
  <c r="F35" i="69" s="1"/>
  <c r="B35" i="69"/>
  <c r="B34" i="68"/>
  <c r="B34" i="69" s="1"/>
  <c r="B33" i="61"/>
  <c r="B33" i="68" s="1"/>
  <c r="B33" i="69" s="1"/>
  <c r="B32" i="61"/>
  <c r="B32" i="68" s="1"/>
  <c r="B32" i="69" s="1"/>
  <c r="E34" i="68" l="1"/>
  <c r="E34" i="69" s="1"/>
  <c r="F34" i="69" s="1"/>
  <c r="C42" i="48"/>
  <c r="C43" i="61" s="1"/>
  <c r="C44" i="68" s="1"/>
  <c r="C45" i="69" s="1"/>
  <c r="D37" i="48"/>
  <c r="D38" i="61" s="1"/>
  <c r="D39" i="68" s="1"/>
  <c r="D40" i="69" s="1"/>
  <c r="C37" i="48"/>
  <c r="C38" i="61" s="1"/>
  <c r="C39" i="68" s="1"/>
  <c r="C40" i="69" s="1"/>
  <c r="B37" i="48"/>
  <c r="B38" i="61" s="1"/>
  <c r="B39" i="68" s="1"/>
  <c r="B40" i="69" s="1"/>
  <c r="C19" i="61"/>
  <c r="C19" i="68" s="1"/>
  <c r="C19" i="69" s="1"/>
  <c r="D19" i="61"/>
  <c r="D19" i="68" s="1"/>
  <c r="D19" i="69" s="1"/>
  <c r="C20" i="61"/>
  <c r="C20" i="68" s="1"/>
  <c r="C20" i="69" s="1"/>
  <c r="D20" i="61"/>
  <c r="D20" i="68" s="1"/>
  <c r="D20" i="69" s="1"/>
  <c r="C21" i="61"/>
  <c r="C21" i="68" s="1"/>
  <c r="C21" i="69" s="1"/>
  <c r="D21" i="61"/>
  <c r="D21" i="68" s="1"/>
  <c r="D21" i="69" s="1"/>
  <c r="C22" i="61"/>
  <c r="C22" i="68" s="1"/>
  <c r="C22" i="69" s="1"/>
  <c r="D22" i="61"/>
  <c r="D22" i="68" s="1"/>
  <c r="D22" i="69" s="1"/>
  <c r="C23" i="61"/>
  <c r="C23" i="68" s="1"/>
  <c r="C23" i="69" s="1"/>
  <c r="D23" i="61"/>
  <c r="D23" i="68" s="1"/>
  <c r="D23" i="69" s="1"/>
  <c r="C24" i="61"/>
  <c r="C24" i="68" s="1"/>
  <c r="C24" i="69" s="1"/>
  <c r="D24" i="61"/>
  <c r="D24" i="68" s="1"/>
  <c r="D24" i="69" s="1"/>
  <c r="C25" i="61"/>
  <c r="C25" i="68" s="1"/>
  <c r="C25" i="69" s="1"/>
  <c r="D25" i="61"/>
  <c r="D25" i="68" s="1"/>
  <c r="D25" i="69" s="1"/>
  <c r="C26" i="61"/>
  <c r="C26" i="68" s="1"/>
  <c r="C26" i="69" s="1"/>
  <c r="D26" i="61"/>
  <c r="D26" i="68" s="1"/>
  <c r="D26" i="69" s="1"/>
  <c r="C27" i="61"/>
  <c r="C27" i="68" s="1"/>
  <c r="C27" i="69" s="1"/>
  <c r="D27" i="61"/>
  <c r="D27" i="68" s="1"/>
  <c r="D27" i="69" s="1"/>
  <c r="C28" i="61"/>
  <c r="C28" i="68" s="1"/>
  <c r="C28" i="69" s="1"/>
  <c r="D28" i="61"/>
  <c r="D28" i="68" s="1"/>
  <c r="D28" i="69" s="1"/>
  <c r="C31" i="61"/>
  <c r="C31" i="68" s="1"/>
  <c r="C31" i="69" s="1"/>
  <c r="D18" i="61"/>
  <c r="D18" i="68" s="1"/>
  <c r="D18" i="69" s="1"/>
  <c r="C18" i="61"/>
  <c r="C18" i="68" s="1"/>
  <c r="C18" i="69" s="1"/>
  <c r="B19" i="61"/>
  <c r="B19" i="68" s="1"/>
  <c r="B19" i="69" s="1"/>
  <c r="B20" i="61"/>
  <c r="B20" i="68" s="1"/>
  <c r="B20" i="69" s="1"/>
  <c r="B21" i="61"/>
  <c r="B21" i="68" s="1"/>
  <c r="B21" i="69" s="1"/>
  <c r="B22" i="61"/>
  <c r="B22" i="68" s="1"/>
  <c r="B22" i="69" s="1"/>
  <c r="B23" i="61"/>
  <c r="B23" i="68" s="1"/>
  <c r="B23" i="69" s="1"/>
  <c r="B24" i="61"/>
  <c r="B24" i="68" s="1"/>
  <c r="B24" i="69" s="1"/>
  <c r="B25" i="61"/>
  <c r="B25" i="68" s="1"/>
  <c r="B25" i="69" s="1"/>
  <c r="B26" i="61"/>
  <c r="B26" i="68" s="1"/>
  <c r="B26" i="69" s="1"/>
  <c r="B27" i="61"/>
  <c r="B27" i="68" s="1"/>
  <c r="B27" i="69" s="1"/>
  <c r="B28" i="61"/>
  <c r="B28" i="68" s="1"/>
  <c r="B28" i="69" s="1"/>
  <c r="B29" i="61"/>
  <c r="B29" i="68" s="1"/>
  <c r="B29" i="69" s="1"/>
  <c r="B30" i="61"/>
  <c r="B30" i="68" s="1"/>
  <c r="B30" i="69" s="1"/>
  <c r="B31" i="61"/>
  <c r="B31" i="68" s="1"/>
  <c r="B31" i="69" s="1"/>
  <c r="B18" i="61"/>
  <c r="B18" i="68" s="1"/>
  <c r="B18" i="69" s="1"/>
  <c r="C41" i="72"/>
  <c r="D41" i="72" s="1"/>
  <c r="G41" i="72" s="1"/>
  <c r="B39" i="72"/>
  <c r="D39" i="72" s="1"/>
  <c r="G39" i="72" s="1"/>
  <c r="B37" i="72"/>
  <c r="D37" i="72" s="1"/>
  <c r="G37" i="72" s="1"/>
  <c r="C32" i="72"/>
  <c r="D32" i="72" s="1"/>
  <c r="G32" i="72" s="1"/>
  <c r="C29" i="72"/>
  <c r="B29" i="72"/>
  <c r="D29" i="72" s="1"/>
  <c r="G29" i="72" s="1"/>
  <c r="D22" i="72"/>
  <c r="G22" i="72" s="1"/>
  <c r="G44" i="72" s="1"/>
  <c r="C22" i="72"/>
  <c r="C44" i="72" s="1"/>
  <c r="B22" i="72"/>
  <c r="B44" i="72" s="1"/>
  <c r="N16" i="72"/>
  <c r="M16" i="72"/>
  <c r="L16" i="72"/>
  <c r="F34" i="68" l="1"/>
  <c r="I20" i="2"/>
  <c r="I19" i="2"/>
  <c r="I31" i="2"/>
  <c r="I24" i="2"/>
  <c r="I21" i="2"/>
  <c r="I25" i="2"/>
  <c r="I27" i="2"/>
  <c r="I26" i="2"/>
  <c r="I23" i="2"/>
  <c r="I22" i="2"/>
  <c r="I28" i="2"/>
  <c r="D31" i="61"/>
  <c r="I23" i="72"/>
  <c r="F62" i="77" l="1"/>
  <c r="I31" i="61"/>
  <c r="D31" i="68"/>
  <c r="E43" i="61"/>
  <c r="E44" i="68" s="1"/>
  <c r="E45" i="69" s="1"/>
  <c r="E40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31" i="2" l="1"/>
  <c r="D31" i="69"/>
  <c r="I31" i="69" s="1"/>
  <c r="I31" i="68"/>
  <c r="H31" i="61"/>
  <c r="H31" i="68" s="1"/>
  <c r="H31" i="69" s="1"/>
  <c r="G31" i="61"/>
  <c r="G31" i="68" s="1"/>
  <c r="G31" i="69" s="1"/>
  <c r="B22" i="70"/>
  <c r="B21" i="70"/>
  <c r="B25" i="70" s="1"/>
  <c r="B16" i="70"/>
  <c r="B10" i="70"/>
  <c r="B32" i="70" s="1"/>
  <c r="B5" i="70"/>
  <c r="D4" i="70"/>
  <c r="B37" i="70" l="1"/>
  <c r="B38" i="70"/>
  <c r="B39" i="70"/>
  <c r="B31" i="70"/>
  <c r="C31" i="70" s="1"/>
  <c r="C38" i="70" s="1"/>
  <c r="B14" i="70"/>
  <c r="B30" i="70"/>
  <c r="C30" i="70" s="1"/>
  <c r="C37" i="70" s="1"/>
  <c r="M47" i="69" l="1"/>
  <c r="N47" i="69"/>
  <c r="N42" i="69"/>
  <c r="Q58" i="69"/>
  <c r="Q59" i="69" s="1"/>
  <c r="L52" i="69"/>
  <c r="L50" i="69"/>
  <c r="J47" i="69"/>
  <c r="L45" i="69"/>
  <c r="L47" i="69" s="1"/>
  <c r="F45" i="69"/>
  <c r="F47" i="69" s="1"/>
  <c r="I40" i="69"/>
  <c r="L34" i="69"/>
  <c r="L33" i="69"/>
  <c r="I28" i="69"/>
  <c r="I27" i="69"/>
  <c r="I26" i="69"/>
  <c r="I25" i="69"/>
  <c r="I24" i="69"/>
  <c r="I23" i="69"/>
  <c r="I22" i="69"/>
  <c r="I21" i="69"/>
  <c r="I20" i="69"/>
  <c r="I19" i="69"/>
  <c r="I18" i="69"/>
  <c r="A18" i="69"/>
  <c r="A19" i="69" s="1"/>
  <c r="A20" i="69" s="1"/>
  <c r="A21" i="69" s="1"/>
  <c r="A22" i="69" s="1"/>
  <c r="A23" i="69" s="1"/>
  <c r="A24" i="69" s="1"/>
  <c r="A25" i="69" s="1"/>
  <c r="A26" i="69" s="1"/>
  <c r="A27" i="69" s="1"/>
  <c r="A28" i="69" s="1"/>
  <c r="A29" i="69" s="1"/>
  <c r="A30" i="69" s="1"/>
  <c r="A31" i="69" s="1"/>
  <c r="M46" i="68"/>
  <c r="N46" i="68"/>
  <c r="N41" i="68"/>
  <c r="M41" i="68"/>
  <c r="Q57" i="68"/>
  <c r="Q58" i="68" s="1"/>
  <c r="L51" i="68"/>
  <c r="L50" i="68"/>
  <c r="L49" i="68"/>
  <c r="J46" i="68"/>
  <c r="K46" i="68"/>
  <c r="F44" i="68"/>
  <c r="F46" i="68" s="1"/>
  <c r="I39" i="68"/>
  <c r="L34" i="68"/>
  <c r="L33" i="68"/>
  <c r="I28" i="68"/>
  <c r="I27" i="68"/>
  <c r="I26" i="68"/>
  <c r="I25" i="68"/>
  <c r="I24" i="68"/>
  <c r="I23" i="68"/>
  <c r="I22" i="68"/>
  <c r="I21" i="68"/>
  <c r="I20" i="68"/>
  <c r="I19" i="68"/>
  <c r="I18" i="68"/>
  <c r="A18" i="68"/>
  <c r="A19" i="68" s="1"/>
  <c r="A20" i="68" s="1"/>
  <c r="A21" i="68" s="1"/>
  <c r="A22" i="68" s="1"/>
  <c r="A23" i="68" s="1"/>
  <c r="A24" i="68" s="1"/>
  <c r="A25" i="68" s="1"/>
  <c r="A26" i="68" s="1"/>
  <c r="A27" i="68" s="1"/>
  <c r="A28" i="68" s="1"/>
  <c r="A29" i="68" s="1"/>
  <c r="A30" i="68" s="1"/>
  <c r="A31" i="68" s="1"/>
  <c r="A32" i="68" s="1"/>
  <c r="A32" i="69" l="1"/>
  <c r="A33" i="69" s="1"/>
  <c r="A34" i="69" s="1"/>
  <c r="A35" i="69" s="1"/>
  <c r="A36" i="69" s="1"/>
  <c r="A37" i="69" s="1"/>
  <c r="A38" i="69" s="1"/>
  <c r="A39" i="69" s="1"/>
  <c r="A40" i="69" s="1"/>
  <c r="A41" i="69" s="1"/>
  <c r="A42" i="69" s="1"/>
  <c r="A43" i="69" s="1"/>
  <c r="A44" i="69" s="1"/>
  <c r="A45" i="69" s="1"/>
  <c r="A46" i="69" s="1"/>
  <c r="A47" i="69" s="1"/>
  <c r="A48" i="69" s="1"/>
  <c r="A49" i="69" s="1"/>
  <c r="A50" i="69" s="1"/>
  <c r="A51" i="69" s="1"/>
  <c r="A52" i="69" s="1"/>
  <c r="A53" i="69" s="1"/>
  <c r="A54" i="69" s="1"/>
  <c r="A55" i="69" s="1"/>
  <c r="A56" i="69" s="1"/>
  <c r="A57" i="69" s="1"/>
  <c r="A58" i="69" s="1"/>
  <c r="A59" i="69" s="1"/>
  <c r="A60" i="69" s="1"/>
  <c r="A33" i="68"/>
  <c r="A34" i="68" s="1"/>
  <c r="A35" i="68" s="1"/>
  <c r="A36" i="68" s="1"/>
  <c r="A37" i="68" s="1"/>
  <c r="A38" i="68" s="1"/>
  <c r="A39" i="68" s="1"/>
  <c r="A40" i="68" s="1"/>
  <c r="A41" i="68" s="1"/>
  <c r="A42" i="68" s="1"/>
  <c r="A43" i="68" s="1"/>
  <c r="A44" i="68" s="1"/>
  <c r="A45" i="68" s="1"/>
  <c r="A46" i="68" s="1"/>
  <c r="A47" i="68" s="1"/>
  <c r="A48" i="68" s="1"/>
  <c r="A49" i="68" s="1"/>
  <c r="A50" i="68" s="1"/>
  <c r="A51" i="68" s="1"/>
  <c r="A52" i="68" s="1"/>
  <c r="A53" i="68" s="1"/>
  <c r="A54" i="68" s="1"/>
  <c r="A55" i="68" s="1"/>
  <c r="A56" i="68" s="1"/>
  <c r="A57" i="68" s="1"/>
  <c r="A58" i="68" s="1"/>
  <c r="A59" i="68" s="1"/>
  <c r="A60" i="68" s="1"/>
  <c r="E47" i="69"/>
  <c r="M42" i="69"/>
  <c r="K47" i="69"/>
  <c r="N56" i="69"/>
  <c r="M55" i="68"/>
  <c r="N55" i="68"/>
  <c r="E46" i="68"/>
  <c r="L44" i="68"/>
  <c r="L46" i="68" s="1"/>
  <c r="F53" i="68" l="1"/>
  <c r="E53" i="68" s="1"/>
  <c r="M56" i="69"/>
  <c r="F54" i="69" s="1"/>
  <c r="E54" i="69" s="1"/>
  <c r="K32" i="61" l="1"/>
  <c r="E33" i="61"/>
  <c r="E33" i="68" s="1"/>
  <c r="E32" i="61"/>
  <c r="E32" i="68" s="1"/>
  <c r="I38" i="61"/>
  <c r="I37" i="48"/>
  <c r="I38" i="2"/>
  <c r="K32" i="68" l="1"/>
  <c r="K34" i="61"/>
  <c r="E33" i="69"/>
  <c r="F33" i="69" s="1"/>
  <c r="F33" i="68"/>
  <c r="F32" i="68"/>
  <c r="E32" i="69"/>
  <c r="F32" i="69" s="1"/>
  <c r="K31" i="61"/>
  <c r="K31" i="68" s="1"/>
  <c r="E31" i="61"/>
  <c r="E37" i="48"/>
  <c r="E38" i="61" s="1"/>
  <c r="E39" i="68" s="1"/>
  <c r="K37" i="48" l="1"/>
  <c r="K38" i="61" s="1"/>
  <c r="K39" i="68" s="1"/>
  <c r="K40" i="69" s="1"/>
  <c r="K42" i="69" s="1"/>
  <c r="K40" i="2"/>
  <c r="F31" i="61"/>
  <c r="E31" i="68"/>
  <c r="E40" i="69"/>
  <c r="E41" i="68"/>
  <c r="F39" i="68"/>
  <c r="F41" i="68" s="1"/>
  <c r="H29" i="61"/>
  <c r="H29" i="68" s="1"/>
  <c r="H29" i="69" s="1"/>
  <c r="G28" i="61"/>
  <c r="G28" i="68" s="1"/>
  <c r="G28" i="69" s="1"/>
  <c r="G29" i="61"/>
  <c r="G29" i="68" s="1"/>
  <c r="G29" i="69" s="1"/>
  <c r="H30" i="61"/>
  <c r="H30" i="68" s="1"/>
  <c r="H30" i="69" s="1"/>
  <c r="G40" i="2"/>
  <c r="H28" i="61"/>
  <c r="H28" i="68" s="1"/>
  <c r="H28" i="69" s="1"/>
  <c r="G30" i="61"/>
  <c r="G30" i="68" s="1"/>
  <c r="G30" i="69" s="1"/>
  <c r="H40" i="2"/>
  <c r="L31" i="68"/>
  <c r="K31" i="69"/>
  <c r="L31" i="69" s="1"/>
  <c r="L32" i="68"/>
  <c r="K32" i="69"/>
  <c r="K35" i="68"/>
  <c r="L35" i="68" s="1"/>
  <c r="K30" i="61"/>
  <c r="K30" i="68" s="1"/>
  <c r="K30" i="69" s="1"/>
  <c r="K20" i="61"/>
  <c r="K20" i="68" s="1"/>
  <c r="K20" i="69" s="1"/>
  <c r="K19" i="61"/>
  <c r="K19" i="68" s="1"/>
  <c r="K19" i="69" s="1"/>
  <c r="K21" i="61"/>
  <c r="K21" i="68" s="1"/>
  <c r="K21" i="69" s="1"/>
  <c r="K22" i="61"/>
  <c r="K22" i="68" s="1"/>
  <c r="K22" i="69" s="1"/>
  <c r="K29" i="61"/>
  <c r="K29" i="68" s="1"/>
  <c r="K29" i="69" s="1"/>
  <c r="K24" i="61"/>
  <c r="K24" i="68" s="1"/>
  <c r="K23" i="61"/>
  <c r="K23" i="68" s="1"/>
  <c r="K23" i="69" s="1"/>
  <c r="K26" i="61"/>
  <c r="K26" i="68" s="1"/>
  <c r="K26" i="69" s="1"/>
  <c r="K25" i="61"/>
  <c r="K25" i="68" s="1"/>
  <c r="K25" i="69" s="1"/>
  <c r="K18" i="61"/>
  <c r="K18" i="68" s="1"/>
  <c r="K27" i="61"/>
  <c r="K27" i="68" s="1"/>
  <c r="K27" i="69" s="1"/>
  <c r="K28" i="61"/>
  <c r="K28" i="68" s="1"/>
  <c r="K28" i="69" s="1"/>
  <c r="E42" i="69" l="1"/>
  <c r="F40" i="69"/>
  <c r="F42" i="69" s="1"/>
  <c r="E31" i="69"/>
  <c r="F31" i="69" s="1"/>
  <c r="F31" i="68"/>
  <c r="G37" i="48"/>
  <c r="H37" i="48"/>
  <c r="K18" i="69"/>
  <c r="K36" i="68"/>
  <c r="K36" i="69"/>
  <c r="L36" i="69" s="1"/>
  <c r="L32" i="69"/>
  <c r="K41" i="68"/>
  <c r="L28" i="69"/>
  <c r="L28" i="68"/>
  <c r="K55" i="68" l="1"/>
  <c r="Q59" i="68" s="1"/>
  <c r="Q60" i="68" s="1"/>
  <c r="H39" i="48"/>
  <c r="H38" i="61"/>
  <c r="G39" i="48"/>
  <c r="G38" i="61"/>
  <c r="K37" i="69"/>
  <c r="K56" i="69" s="1"/>
  <c r="Q60" i="69" s="1"/>
  <c r="Q61" i="69" s="1"/>
  <c r="L40" i="69"/>
  <c r="L42" i="69" s="1"/>
  <c r="J42" i="69"/>
  <c r="J41" i="68"/>
  <c r="L39" i="68"/>
  <c r="L41" i="68" s="1"/>
  <c r="G39" i="68" l="1"/>
  <c r="G40" i="61"/>
  <c r="H39" i="68"/>
  <c r="H40" i="61"/>
  <c r="M35" i="61"/>
  <c r="M35" i="2"/>
  <c r="N35" i="2"/>
  <c r="M34" i="48"/>
  <c r="N34" i="48"/>
  <c r="L31" i="2"/>
  <c r="L34" i="2"/>
  <c r="L33" i="61"/>
  <c r="L32" i="61"/>
  <c r="F33" i="61"/>
  <c r="L31" i="61"/>
  <c r="F32" i="61"/>
  <c r="C30" i="61"/>
  <c r="C30" i="68" s="1"/>
  <c r="C30" i="69" s="1"/>
  <c r="C29" i="61"/>
  <c r="C29" i="68" s="1"/>
  <c r="C29" i="69" s="1"/>
  <c r="G18" i="61" l="1"/>
  <c r="G18" i="68" s="1"/>
  <c r="H24" i="61"/>
  <c r="H24" i="68" s="1"/>
  <c r="H24" i="69" s="1"/>
  <c r="H20" i="61"/>
  <c r="H20" i="68" s="1"/>
  <c r="H20" i="69" s="1"/>
  <c r="G25" i="61"/>
  <c r="G25" i="68" s="1"/>
  <c r="G25" i="69" s="1"/>
  <c r="G20" i="61"/>
  <c r="G20" i="68" s="1"/>
  <c r="G20" i="69" s="1"/>
  <c r="H25" i="61"/>
  <c r="H25" i="68" s="1"/>
  <c r="H25" i="69" s="1"/>
  <c r="H19" i="61"/>
  <c r="H19" i="68" s="1"/>
  <c r="H19" i="69" s="1"/>
  <c r="G26" i="61"/>
  <c r="G26" i="68" s="1"/>
  <c r="G26" i="69" s="1"/>
  <c r="G24" i="61"/>
  <c r="G24" i="68" s="1"/>
  <c r="G24" i="69" s="1"/>
  <c r="H18" i="61"/>
  <c r="H18" i="68" s="1"/>
  <c r="G19" i="61"/>
  <c r="G19" i="68" s="1"/>
  <c r="G19" i="69" s="1"/>
  <c r="H26" i="61"/>
  <c r="H26" i="68" s="1"/>
  <c r="H26" i="69" s="1"/>
  <c r="D30" i="61"/>
  <c r="D30" i="68" s="1"/>
  <c r="D30" i="69" s="1"/>
  <c r="I30" i="2"/>
  <c r="G21" i="61"/>
  <c r="G21" i="68" s="1"/>
  <c r="G21" i="69" s="1"/>
  <c r="G27" i="61"/>
  <c r="G27" i="68" s="1"/>
  <c r="G27" i="69" s="1"/>
  <c r="D29" i="61"/>
  <c r="D29" i="68" s="1"/>
  <c r="D29" i="69" s="1"/>
  <c r="I29" i="2"/>
  <c r="H21" i="61"/>
  <c r="H21" i="68" s="1"/>
  <c r="H21" i="69" s="1"/>
  <c r="H27" i="61"/>
  <c r="H27" i="68" s="1"/>
  <c r="H27" i="69" s="1"/>
  <c r="G22" i="61"/>
  <c r="G22" i="68" s="1"/>
  <c r="G22" i="69" s="1"/>
  <c r="H22" i="61"/>
  <c r="H22" i="68" s="1"/>
  <c r="H22" i="69" s="1"/>
  <c r="H41" i="68"/>
  <c r="H40" i="69"/>
  <c r="H23" i="61"/>
  <c r="H23" i="68" s="1"/>
  <c r="H23" i="69" s="1"/>
  <c r="G23" i="61"/>
  <c r="G23" i="68" s="1"/>
  <c r="G23" i="69" s="1"/>
  <c r="G41" i="68"/>
  <c r="G40" i="69"/>
  <c r="E18" i="61"/>
  <c r="L30" i="2"/>
  <c r="N35" i="61"/>
  <c r="L34" i="61"/>
  <c r="M45" i="61"/>
  <c r="N45" i="61"/>
  <c r="Q56" i="61"/>
  <c r="Q57" i="61" s="1"/>
  <c r="L50" i="61"/>
  <c r="L49" i="61"/>
  <c r="L48" i="61"/>
  <c r="J45" i="61"/>
  <c r="E45" i="61"/>
  <c r="K45" i="61"/>
  <c r="F43" i="61"/>
  <c r="F45" i="61" s="1"/>
  <c r="K40" i="61"/>
  <c r="E40" i="61"/>
  <c r="L38" i="61"/>
  <c r="L40" i="61" s="1"/>
  <c r="F38" i="61"/>
  <c r="F40" i="61" s="1"/>
  <c r="I28" i="61"/>
  <c r="I27" i="61"/>
  <c r="I26" i="61"/>
  <c r="I25" i="61"/>
  <c r="I24" i="61"/>
  <c r="I23" i="61"/>
  <c r="I22" i="61"/>
  <c r="I21" i="61"/>
  <c r="I20" i="61"/>
  <c r="I19" i="61"/>
  <c r="I18" i="61"/>
  <c r="A18" i="61"/>
  <c r="A19" i="61" s="1"/>
  <c r="A20" i="61" s="1"/>
  <c r="A21" i="61" s="1"/>
  <c r="A22" i="61" s="1"/>
  <c r="A23" i="61" s="1"/>
  <c r="A24" i="61" s="1"/>
  <c r="A25" i="61" s="1"/>
  <c r="A26" i="61" s="1"/>
  <c r="A27" i="61" s="1"/>
  <c r="A28" i="61" s="1"/>
  <c r="A29" i="61" s="1"/>
  <c r="A30" i="61" s="1"/>
  <c r="A31" i="61" s="1"/>
  <c r="A32" i="61" s="1"/>
  <c r="F18" i="61" l="1"/>
  <c r="E18" i="68"/>
  <c r="H36" i="68"/>
  <c r="H55" i="68" s="1"/>
  <c r="H18" i="69"/>
  <c r="H37" i="69" s="1"/>
  <c r="G18" i="69"/>
  <c r="G37" i="69" s="1"/>
  <c r="G56" i="69" s="1"/>
  <c r="G36" i="68"/>
  <c r="G55" i="68" s="1"/>
  <c r="L20" i="69"/>
  <c r="I29" i="68"/>
  <c r="L26" i="68"/>
  <c r="L23" i="68"/>
  <c r="L22" i="69"/>
  <c r="L20" i="68"/>
  <c r="I30" i="61"/>
  <c r="L30" i="61" s="1"/>
  <c r="L22" i="68"/>
  <c r="L24" i="61"/>
  <c r="I29" i="61"/>
  <c r="L21" i="69"/>
  <c r="L26" i="69"/>
  <c r="L19" i="68"/>
  <c r="G35" i="61"/>
  <c r="G54" i="61" s="1"/>
  <c r="L20" i="61"/>
  <c r="L21" i="61"/>
  <c r="L22" i="61"/>
  <c r="L23" i="61"/>
  <c r="L25" i="61"/>
  <c r="L26" i="61"/>
  <c r="L21" i="68"/>
  <c r="L19" i="69"/>
  <c r="E25" i="61"/>
  <c r="E22" i="61"/>
  <c r="L18" i="69"/>
  <c r="H56" i="69"/>
  <c r="E19" i="61"/>
  <c r="E29" i="61"/>
  <c r="L18" i="68"/>
  <c r="E26" i="61"/>
  <c r="E23" i="61"/>
  <c r="E20" i="61"/>
  <c r="E30" i="61"/>
  <c r="L25" i="69"/>
  <c r="E28" i="61"/>
  <c r="L25" i="68"/>
  <c r="F18" i="68"/>
  <c r="I29" i="69"/>
  <c r="L29" i="69" s="1"/>
  <c r="E24" i="61"/>
  <c r="E21" i="61"/>
  <c r="L27" i="69"/>
  <c r="L24" i="68"/>
  <c r="L18" i="61"/>
  <c r="I30" i="69"/>
  <c r="L30" i="69" s="1"/>
  <c r="L19" i="61"/>
  <c r="I30" i="68"/>
  <c r="L30" i="68" s="1"/>
  <c r="L27" i="68"/>
  <c r="L23" i="69"/>
  <c r="E27" i="61"/>
  <c r="L29" i="68"/>
  <c r="L27" i="61"/>
  <c r="A33" i="61"/>
  <c r="A34" i="61" s="1"/>
  <c r="A35" i="61" s="1"/>
  <c r="A36" i="61" s="1"/>
  <c r="A37" i="61" s="1"/>
  <c r="A38" i="61" s="1"/>
  <c r="A39" i="61" s="1"/>
  <c r="A40" i="61" s="1"/>
  <c r="A41" i="61" s="1"/>
  <c r="A42" i="61" s="1"/>
  <c r="A43" i="61" s="1"/>
  <c r="A44" i="61" s="1"/>
  <c r="A45" i="61" s="1"/>
  <c r="A46" i="61" s="1"/>
  <c r="A47" i="61" s="1"/>
  <c r="A48" i="61" s="1"/>
  <c r="A49" i="61" s="1"/>
  <c r="A50" i="61" s="1"/>
  <c r="A51" i="61" s="1"/>
  <c r="A52" i="61" s="1"/>
  <c r="A53" i="61" s="1"/>
  <c r="A54" i="61" s="1"/>
  <c r="A55" i="61" s="1"/>
  <c r="A56" i="61" s="1"/>
  <c r="A57" i="61" s="1"/>
  <c r="A58" i="61" s="1"/>
  <c r="A59" i="61" s="1"/>
  <c r="A60" i="61" s="1"/>
  <c r="L43" i="61"/>
  <c r="L45" i="61" s="1"/>
  <c r="J40" i="61"/>
  <c r="L36" i="68" l="1"/>
  <c r="F19" i="61"/>
  <c r="E19" i="68"/>
  <c r="F27" i="61"/>
  <c r="E27" i="68"/>
  <c r="F28" i="61"/>
  <c r="E28" i="68"/>
  <c r="F21" i="61"/>
  <c r="E21" i="68"/>
  <c r="F24" i="61"/>
  <c r="E24" i="68"/>
  <c r="F29" i="61"/>
  <c r="E29" i="68"/>
  <c r="F22" i="61"/>
  <c r="E22" i="68"/>
  <c r="F25" i="61"/>
  <c r="E25" i="68"/>
  <c r="F30" i="61"/>
  <c r="E30" i="68"/>
  <c r="F20" i="61"/>
  <c r="E20" i="68"/>
  <c r="F23" i="61"/>
  <c r="E23" i="68"/>
  <c r="E18" i="69"/>
  <c r="F26" i="61"/>
  <c r="E26" i="68"/>
  <c r="L24" i="69"/>
  <c r="L37" i="69" s="1"/>
  <c r="L56" i="69" s="1"/>
  <c r="J37" i="69"/>
  <c r="J56" i="69" s="1"/>
  <c r="E35" i="61"/>
  <c r="J55" i="68"/>
  <c r="J35" i="61"/>
  <c r="J54" i="61" s="1"/>
  <c r="H35" i="61"/>
  <c r="H54" i="61" s="1"/>
  <c r="F35" i="61" l="1"/>
  <c r="F18" i="69"/>
  <c r="F23" i="68"/>
  <c r="E23" i="69"/>
  <c r="F23" i="69" s="1"/>
  <c r="E21" i="69"/>
  <c r="F21" i="69" s="1"/>
  <c r="F21" i="68"/>
  <c r="F27" i="68"/>
  <c r="E27" i="69"/>
  <c r="F27" i="69" s="1"/>
  <c r="F30" i="68"/>
  <c r="E30" i="69"/>
  <c r="F30" i="69" s="1"/>
  <c r="F22" i="68"/>
  <c r="E22" i="69"/>
  <c r="F22" i="69" s="1"/>
  <c r="E24" i="69"/>
  <c r="F24" i="69" s="1"/>
  <c r="F24" i="68"/>
  <c r="F20" i="68"/>
  <c r="E20" i="69"/>
  <c r="F20" i="69" s="1"/>
  <c r="E19" i="69"/>
  <c r="F19" i="69" s="1"/>
  <c r="F19" i="68"/>
  <c r="F28" i="68"/>
  <c r="E28" i="69"/>
  <c r="F28" i="69" s="1"/>
  <c r="F25" i="68"/>
  <c r="E25" i="69"/>
  <c r="F25" i="69" s="1"/>
  <c r="F26" i="68"/>
  <c r="E26" i="69"/>
  <c r="F26" i="69" s="1"/>
  <c r="E36" i="68"/>
  <c r="E55" i="68" s="1"/>
  <c r="E29" i="69"/>
  <c r="F29" i="69" s="1"/>
  <c r="F29" i="68"/>
  <c r="M40" i="61"/>
  <c r="M54" i="61" s="1"/>
  <c r="N40" i="61"/>
  <c r="N54" i="61" s="1"/>
  <c r="F36" i="68" l="1"/>
  <c r="F55" i="68" s="1"/>
  <c r="F58" i="68" s="1"/>
  <c r="F52" i="61"/>
  <c r="E52" i="61" s="1"/>
  <c r="E54" i="61" s="1"/>
  <c r="F54" i="61"/>
  <c r="F57" i="61" s="1"/>
  <c r="F37" i="69"/>
  <c r="E37" i="69"/>
  <c r="E56" i="69" s="1"/>
  <c r="F56" i="69" l="1"/>
  <c r="G34" i="48"/>
  <c r="H34" i="48"/>
  <c r="E34" i="48"/>
  <c r="F58" i="69" l="1"/>
  <c r="L29" i="2"/>
  <c r="F59" i="69" l="1"/>
  <c r="L29" i="61"/>
  <c r="L28" i="2"/>
  <c r="K35" i="61" l="1"/>
  <c r="K54" i="61" s="1"/>
  <c r="Q58" i="61" s="1"/>
  <c r="Q59" i="61" s="1"/>
  <c r="L28" i="61"/>
  <c r="L35" i="61" l="1"/>
  <c r="L54" i="61" s="1"/>
  <c r="F58" i="61" s="1"/>
  <c r="N44" i="48"/>
  <c r="M44" i="48"/>
  <c r="N39" i="48"/>
  <c r="M39" i="48"/>
  <c r="Q55" i="48"/>
  <c r="Q56" i="48" s="1"/>
  <c r="H53" i="48"/>
  <c r="G53" i="48"/>
  <c r="L49" i="48"/>
  <c r="L48" i="48"/>
  <c r="L47" i="48"/>
  <c r="J44" i="48"/>
  <c r="E44" i="48"/>
  <c r="L42" i="48"/>
  <c r="L44" i="48" s="1"/>
  <c r="F42" i="48"/>
  <c r="F44" i="48" s="1"/>
  <c r="K39" i="48"/>
  <c r="E39" i="48"/>
  <c r="J39" i="48"/>
  <c r="F37" i="48"/>
  <c r="F39" i="48" s="1"/>
  <c r="K34" i="48"/>
  <c r="A18" i="48"/>
  <c r="A19" i="48" s="1"/>
  <c r="A20" i="48" s="1"/>
  <c r="A21" i="48" s="1"/>
  <c r="A22" i="48" s="1"/>
  <c r="A23" i="48" s="1"/>
  <c r="A24" i="48" s="1"/>
  <c r="A25" i="48" s="1"/>
  <c r="A26" i="48" s="1"/>
  <c r="A27" i="48" s="1"/>
  <c r="A28" i="48" s="1"/>
  <c r="A29" i="48" s="1"/>
  <c r="A30" i="48" s="1"/>
  <c r="A31" i="48" s="1"/>
  <c r="A32" i="48" s="1"/>
  <c r="A33" i="48" s="1"/>
  <c r="J34" i="48" l="1"/>
  <c r="J53" i="48" s="1"/>
  <c r="L37" i="48"/>
  <c r="L39" i="48" s="1"/>
  <c r="A34" i="48"/>
  <c r="A35" i="48" s="1"/>
  <c r="A36" i="48" s="1"/>
  <c r="A37" i="48" s="1"/>
  <c r="A38" i="48" s="1"/>
  <c r="A39" i="48" s="1"/>
  <c r="A40" i="48" s="1"/>
  <c r="A41" i="48" s="1"/>
  <c r="A42" i="48" s="1"/>
  <c r="A43" i="48" s="1"/>
  <c r="A44" i="48" s="1"/>
  <c r="A45" i="48" s="1"/>
  <c r="A46" i="48" s="1"/>
  <c r="A47" i="48" s="1"/>
  <c r="A48" i="48" s="1"/>
  <c r="A49" i="48" s="1"/>
  <c r="A50" i="48" s="1"/>
  <c r="A51" i="48" s="1"/>
  <c r="A52" i="48" s="1"/>
  <c r="A53" i="48" s="1"/>
  <c r="A54" i="48" s="1"/>
  <c r="A55" i="48" s="1"/>
  <c r="A56" i="48" s="1"/>
  <c r="A57" i="48" s="1"/>
  <c r="A58" i="48" s="1"/>
  <c r="A59" i="48" s="1"/>
  <c r="A60" i="48" s="1"/>
  <c r="F34" i="48"/>
  <c r="K44" i="48"/>
  <c r="M53" i="48"/>
  <c r="N53" i="48"/>
  <c r="F51" i="48" l="1"/>
  <c r="E51" i="48" s="1"/>
  <c r="E53" i="48" s="1"/>
  <c r="L34" i="48"/>
  <c r="F53" i="48" l="1"/>
  <c r="F56" i="48" s="1"/>
  <c r="L48" i="2" l="1"/>
  <c r="L49" i="2" l="1"/>
  <c r="L53" i="48" l="1"/>
  <c r="K53" i="48"/>
  <c r="Q57" i="48" s="1"/>
  <c r="Q58" i="48" s="1"/>
  <c r="F57" i="48" l="1"/>
  <c r="Q56" i="2" l="1"/>
  <c r="Q57" i="2" s="1"/>
  <c r="L50" i="2" l="1"/>
  <c r="K45" i="2" l="1"/>
  <c r="J45" i="2"/>
  <c r="L43" i="2" l="1"/>
  <c r="L45" i="2" s="1"/>
  <c r="E35" i="2"/>
  <c r="N45" i="2"/>
  <c r="M45" i="2"/>
  <c r="N54" i="2" l="1"/>
  <c r="M54" i="2"/>
  <c r="F52" i="2" l="1"/>
  <c r="E52" i="2" s="1"/>
  <c r="E45" i="2" l="1"/>
  <c r="F45" i="2"/>
  <c r="F38" i="2"/>
  <c r="F40" i="2" s="1"/>
  <c r="H35" i="2"/>
  <c r="H54" i="2" s="1"/>
  <c r="G35" i="2"/>
  <c r="G54" i="2" s="1"/>
  <c r="K35" i="2"/>
  <c r="L26" i="2"/>
  <c r="L25" i="2"/>
  <c r="L24" i="2"/>
  <c r="L23" i="2"/>
  <c r="L22" i="2"/>
  <c r="L21" i="2"/>
  <c r="L20" i="2"/>
  <c r="L19" i="2"/>
  <c r="I18" i="2"/>
  <c r="A18" i="2"/>
  <c r="A19" i="2" s="1"/>
  <c r="A20" i="2" s="1"/>
  <c r="A21" i="2" s="1"/>
  <c r="A22" i="2" s="1"/>
  <c r="A23" i="2" s="1"/>
  <c r="A24" i="2" s="1"/>
  <c r="E54" i="2" l="1"/>
  <c r="A25" i="2"/>
  <c r="A26" i="2" s="1"/>
  <c r="A27" i="2" s="1"/>
  <c r="A28" i="2" s="1"/>
  <c r="A29" i="2" s="1"/>
  <c r="A30" i="2" s="1"/>
  <c r="A31" i="2" s="1"/>
  <c r="K54" i="2"/>
  <c r="Q58" i="2" s="1"/>
  <c r="Q59" i="2" s="1"/>
  <c r="L18" i="2"/>
  <c r="L38" i="2"/>
  <c r="L40" i="2" s="1"/>
  <c r="F35" i="2"/>
  <c r="L27" i="2"/>
  <c r="A32" i="2" l="1"/>
  <c r="A33" i="2" s="1"/>
  <c r="A34" i="2" s="1"/>
  <c r="A35" i="2" s="1"/>
  <c r="A36" i="2" s="1"/>
  <c r="A37" i="2" s="1"/>
  <c r="A38" i="2" s="1"/>
  <c r="F54" i="2"/>
  <c r="F57" i="2" s="1"/>
  <c r="L35" i="2"/>
  <c r="L54" i="2" s="1"/>
  <c r="J35" i="2"/>
  <c r="J54" i="2" s="1"/>
  <c r="A39" i="2" l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F58" i="2" l="1"/>
  <c r="L55" i="68"/>
  <c r="F59" i="68" l="1"/>
</calcChain>
</file>

<file path=xl/sharedStrings.xml><?xml version="1.0" encoding="utf-8"?>
<sst xmlns="http://schemas.openxmlformats.org/spreadsheetml/2006/main" count="3719" uniqueCount="2788">
  <si>
    <t>SCHEDULE D-4a</t>
  </si>
  <si>
    <t>LONG-TERM DEBT OUTSTANDING</t>
  </si>
  <si>
    <t>FLORIDA PUBLIC SERVICE COMMISSION</t>
  </si>
  <si>
    <t>Explanation:</t>
  </si>
  <si>
    <t>Provide the specified data on long-term debt issues on a 13-month average basis for the test year, prior year, and historical base year. Arrange by type of issue (i.e. first mortgage bonds).</t>
  </si>
  <si>
    <t>Type of Data Shown:</t>
  </si>
  <si>
    <t>__</t>
  </si>
  <si>
    <t>Projected Test Year 3 Ended</t>
  </si>
  <si>
    <t>COMPANY: Duke Energy Florida, LLC</t>
  </si>
  <si>
    <t>Projected Test Year 2 Ended</t>
  </si>
  <si>
    <t>Projected Test Year 1 Ended</t>
  </si>
  <si>
    <t>Prior Year Ended</t>
  </si>
  <si>
    <t>Historical Year Ended</t>
  </si>
  <si>
    <t>($000)</t>
  </si>
  <si>
    <t>13-Month</t>
  </si>
  <si>
    <t>Discount</t>
  </si>
  <si>
    <t>Issuing</t>
  </si>
  <si>
    <t>Principal</t>
  </si>
  <si>
    <t>Average</t>
  </si>
  <si>
    <t>(Premium) on</t>
  </si>
  <si>
    <t>Expenses on</t>
  </si>
  <si>
    <t>Interest</t>
  </si>
  <si>
    <t>Line</t>
  </si>
  <si>
    <t>Description,</t>
  </si>
  <si>
    <t>Issue</t>
  </si>
  <si>
    <t>Maturity</t>
  </si>
  <si>
    <t>Amt Sold</t>
  </si>
  <si>
    <t>Principal Amt</t>
  </si>
  <si>
    <t>Life</t>
  </si>
  <si>
    <t>Annual</t>
  </si>
  <si>
    <t>Expense</t>
  </si>
  <si>
    <t>No.</t>
  </si>
  <si>
    <t>Coupon Rate</t>
  </si>
  <si>
    <t>Date</t>
  </si>
  <si>
    <t>(Face Value)</t>
  </si>
  <si>
    <t>Outstanding</t>
  </si>
  <si>
    <t>(Years)</t>
  </si>
  <si>
    <t>Amortization</t>
  </si>
  <si>
    <t>(Coupon Rate)</t>
  </si>
  <si>
    <t>First Mortgage Bonds</t>
  </si>
  <si>
    <t>FPC 5.90% due 2033</t>
  </si>
  <si>
    <t>FPC 6.35% due 2037</t>
  </si>
  <si>
    <t>FPC 6.40% due 2038</t>
  </si>
  <si>
    <t>FPC 5.65% due 2040</t>
  </si>
  <si>
    <t>FPC 3.85% due 2042</t>
  </si>
  <si>
    <t xml:space="preserve">  3.40% due 2046</t>
  </si>
  <si>
    <t xml:space="preserve">  3.20% due 2027</t>
  </si>
  <si>
    <t xml:space="preserve">  3.80% due 2028</t>
  </si>
  <si>
    <t xml:space="preserve">  4.20% due 2048</t>
  </si>
  <si>
    <t xml:space="preserve">  2.50% due 2029</t>
  </si>
  <si>
    <t xml:space="preserve">  1.75% due 2030</t>
  </si>
  <si>
    <t xml:space="preserve">  2.40% due 2031</t>
  </si>
  <si>
    <t xml:space="preserve">  3.00% due 2051</t>
  </si>
  <si>
    <t xml:space="preserve">  5.95% due 2052</t>
  </si>
  <si>
    <t>Subtotal</t>
  </si>
  <si>
    <t>Unsecured Notes</t>
  </si>
  <si>
    <t>FPC 6.75% due 2028</t>
  </si>
  <si>
    <t>Term Loan due 2024</t>
  </si>
  <si>
    <t>Accounts Receivable Securitization</t>
  </si>
  <si>
    <t>Variable Interest Rate debt</t>
  </si>
  <si>
    <t>Other Debt</t>
  </si>
  <si>
    <t>SWAPS</t>
  </si>
  <si>
    <t>Amortization of Master Credit Facility Fees</t>
  </si>
  <si>
    <t>Reacquired Debt</t>
  </si>
  <si>
    <t>Total</t>
  </si>
  <si>
    <t>Less Temporary Cash Investments (FERC 136)</t>
  </si>
  <si>
    <t>Net</t>
  </si>
  <si>
    <t>rounded per Forecast</t>
  </si>
  <si>
    <t>Embedded Cost of Long-term Debt</t>
  </si>
  <si>
    <t>D-4a calc</t>
  </si>
  <si>
    <t xml:space="preserve">Total </t>
  </si>
  <si>
    <t>Unamortized</t>
  </si>
  <si>
    <t>Unamort. Issuing</t>
  </si>
  <si>
    <t>Exp &amp; Loss on</t>
  </si>
  <si>
    <t>Cost</t>
  </si>
  <si>
    <t>(Premium)</t>
  </si>
  <si>
    <t>Debt</t>
  </si>
  <si>
    <t>Variable Intereste Rate debt</t>
  </si>
  <si>
    <t>2023 June Forecast 650M   @4.65%</t>
  </si>
  <si>
    <t>Recon to 2023 Forecast</t>
  </si>
  <si>
    <t>2024 Aug Forecast 1,000M   @5.00%</t>
  </si>
  <si>
    <t>Recon to 2024 Forecast</t>
  </si>
  <si>
    <t>2025 June Forecast 700M   @5.00%</t>
  </si>
  <si>
    <t>Recon to 2025 Forecast</t>
  </si>
  <si>
    <t>2026 June Forecast 650M   @5.00%</t>
  </si>
  <si>
    <t>Recon to 2026 Forecast</t>
  </si>
  <si>
    <t>2027 June Forecast 1,250M   @5.10%</t>
  </si>
  <si>
    <t>Recon to 2027 Forecast</t>
  </si>
  <si>
    <t>REG FL: 2022 Forecast - Based on 2022 12&amp;00 FL Rate Case</t>
  </si>
  <si>
    <t>Year 2021</t>
  </si>
  <si>
    <t>a-Jan 2022</t>
  </si>
  <si>
    <t>a-Feb 2022</t>
  </si>
  <si>
    <t>a-Mar 2022</t>
  </si>
  <si>
    <t>a-Apr 2022</t>
  </si>
  <si>
    <t>a-May 2022</t>
  </si>
  <si>
    <t>a-Jun 2022</t>
  </si>
  <si>
    <t>a-Jul 2022</t>
  </si>
  <si>
    <t>a-Aug 2022</t>
  </si>
  <si>
    <t>a-Sep 2022</t>
  </si>
  <si>
    <t>a-Oct 2022</t>
  </si>
  <si>
    <t>a-Nov 2022</t>
  </si>
  <si>
    <t>a-Dec 2022</t>
  </si>
  <si>
    <t>Year 2022</t>
  </si>
  <si>
    <t>Jan 2023</t>
  </si>
  <si>
    <t>Feb 2023</t>
  </si>
  <si>
    <t>Mar 2023</t>
  </si>
  <si>
    <t>Apr 2023</t>
  </si>
  <si>
    <t>May 2023</t>
  </si>
  <si>
    <t>Jun 2023</t>
  </si>
  <si>
    <t>Jul 2023</t>
  </si>
  <si>
    <t>Aug 2023</t>
  </si>
  <si>
    <t>Sep 2023</t>
  </si>
  <si>
    <t>Oct 2023</t>
  </si>
  <si>
    <t>Nov 2023</t>
  </si>
  <si>
    <t>Dec 2023</t>
  </si>
  <si>
    <t>Year 2023</t>
  </si>
  <si>
    <t>Jan 2024</t>
  </si>
  <si>
    <t>Feb 2024</t>
  </si>
  <si>
    <t>Mar 2024</t>
  </si>
  <si>
    <t>Apr 2024</t>
  </si>
  <si>
    <t>May 2024</t>
  </si>
  <si>
    <t>Jun 2024</t>
  </si>
  <si>
    <t>Jul 2024</t>
  </si>
  <si>
    <t>Aug 2024</t>
  </si>
  <si>
    <t>Sep 2024</t>
  </si>
  <si>
    <t>Oct 2024</t>
  </si>
  <si>
    <t>Nov 2024</t>
  </si>
  <si>
    <t>Dec 2024</t>
  </si>
  <si>
    <t>Year 2024</t>
  </si>
  <si>
    <t>Jan 2025</t>
  </si>
  <si>
    <t>Feb 2025</t>
  </si>
  <si>
    <t>Mar 2025</t>
  </si>
  <si>
    <t>Apr 2025</t>
  </si>
  <si>
    <t>May 2025</t>
  </si>
  <si>
    <t>Jun 2025</t>
  </si>
  <si>
    <t>Jul 2025</t>
  </si>
  <si>
    <t>Aug 2025</t>
  </si>
  <si>
    <t>Sep 2025</t>
  </si>
  <si>
    <t>Oct 2025</t>
  </si>
  <si>
    <t>Nov 2025</t>
  </si>
  <si>
    <t>Dec 2025</t>
  </si>
  <si>
    <t>Year 2025</t>
  </si>
  <si>
    <t>Jan 2026</t>
  </si>
  <si>
    <t>Feb 2026</t>
  </si>
  <si>
    <t>Mar 2026</t>
  </si>
  <si>
    <t>Apr 2026</t>
  </si>
  <si>
    <t>May 2026</t>
  </si>
  <si>
    <t>Jun 2026</t>
  </si>
  <si>
    <t>Jul 2026</t>
  </si>
  <si>
    <t>Aug 2026</t>
  </si>
  <si>
    <t>Sep 2026</t>
  </si>
  <si>
    <t>Oct 2026</t>
  </si>
  <si>
    <t>Nov 2026</t>
  </si>
  <si>
    <t>Dec 2026</t>
  </si>
  <si>
    <t>Year 2026</t>
  </si>
  <si>
    <t>Jan 2027</t>
  </si>
  <si>
    <t>Feb 2027</t>
  </si>
  <si>
    <t>Mar 2027</t>
  </si>
  <si>
    <t>Apr 2027</t>
  </si>
  <si>
    <t>May 2027</t>
  </si>
  <si>
    <t>Jun 2027</t>
  </si>
  <si>
    <t>Jul 2027</t>
  </si>
  <si>
    <t>Aug 2027</t>
  </si>
  <si>
    <t>Sep 2027</t>
  </si>
  <si>
    <t>Oct 2027</t>
  </si>
  <si>
    <t>Nov 2027</t>
  </si>
  <si>
    <t>Dec 2027</t>
  </si>
  <si>
    <t>Year 2027</t>
  </si>
  <si>
    <t>DE Florida (Inp) </t>
  </si>
  <si>
    <t>HL:[FERC 136: Temporary Cash Investments]</t>
  </si>
  <si>
    <t>HM:[0136200 - Short-Term Investment]</t>
  </si>
  <si>
    <t xml:space="preserve">     HN:[136 Subtotal]</t>
  </si>
  <si>
    <t>HO:[]</t>
  </si>
  <si>
    <t>OT:[]</t>
  </si>
  <si>
    <t>OU:[FERC 181: Unamortized Debt Expense]</t>
  </si>
  <si>
    <t>OV:[0181018 - DEF 650M 2.40% 12/15/2031]</t>
  </si>
  <si>
    <t>OW:[0181019 - DEF 500M 3.00% 12/15/2051]</t>
  </si>
  <si>
    <t>OX:[0181021 - Unamortized Debt Expense]</t>
  </si>
  <si>
    <t>OY:[0181039 - Defr AR Securitization 225M]</t>
  </si>
  <si>
    <t>OZ:[0181046 - DEF DDE 600M 3.8% 7/17/28]</t>
  </si>
  <si>
    <t>PA:[0181047 - DEF DDE 400M 4.20%]</t>
  </si>
  <si>
    <t>PB:[0181056 - Unamortized Debt Exp - CurrLTD]</t>
  </si>
  <si>
    <t>PC:[0181085 - DEF 500M 5.95% 11/15/2052]</t>
  </si>
  <si>
    <t>PD:[0181089 - 2020 DEFUnamt disc - FMB]</t>
  </si>
  <si>
    <t>PE:[0181091 - DEFDDEXPQ4]</t>
  </si>
  <si>
    <t>PF:[0181092 - DEFDDEEXP#1]</t>
  </si>
  <si>
    <t>PG:[0181093 - DEFDDEEXP#2]</t>
  </si>
  <si>
    <t>PH:[0181095 - DEF DDE 400M 2.1% 12/15/19]</t>
  </si>
  <si>
    <t>PI:[0181098 - 2019 DEFUnamt disc - fixed rat]</t>
  </si>
  <si>
    <t>PJ:[0181099 - DEF Unamt discount - Float rat]</t>
  </si>
  <si>
    <t>PK:[0181101 - DEF 800M FLOAT 4/21/2024]</t>
  </si>
  <si>
    <t>PL:[0181100 - Unamor Debt Expense - Clearing]</t>
  </si>
  <si>
    <t>PM:[0181400 - Credit Facilities Fee]</t>
  </si>
  <si>
    <t>PN:[0181511 - PEF DDE 150M 6.75% 02/01/28]</t>
  </si>
  <si>
    <t>PO:[0181535 - PEF DDE 225M 5.9% 2033]</t>
  </si>
  <si>
    <t>PP:[0181536 - PEF DDE 300M 5.1% 12/01/15]</t>
  </si>
  <si>
    <t>PQ:[0181537 - PEF DDE 500M 6.35% 09/15/2037]</t>
  </si>
  <si>
    <t>PR:[0181541 - PEF DDE 250M 4.55% 04/01/2020]</t>
  </si>
  <si>
    <t>PS:[0181542 - PEF DDE 350M 5.65% 04/01/2040]</t>
  </si>
  <si>
    <t>PT:[0181565 - PEF DDE 1B 6.40% 06/15/38]</t>
  </si>
  <si>
    <t>PU:[0181569- DEF DDE 400M 3.85% 11-15-42]</t>
  </si>
  <si>
    <t xml:space="preserve">     PV:[181 Subtotal]</t>
  </si>
  <si>
    <t>PW:[]</t>
  </si>
  <si>
    <t>VQ:[]</t>
  </si>
  <si>
    <t>VR:[FERC 189: Unamortized Loss on Reacquired Debt]</t>
  </si>
  <si>
    <t>VS:[0189000 - Schm Unamt Loss Reaq Dt Pre Sc]</t>
  </si>
  <si>
    <t xml:space="preserve">     VT:[189 Subtotal]</t>
  </si>
  <si>
    <t>VU:[]</t>
  </si>
  <si>
    <t>VV:[]</t>
  </si>
  <si>
    <t>YM:[]</t>
  </si>
  <si>
    <t>YN:[FERC 221: Bonds]</t>
  </si>
  <si>
    <t>YO:[0221011 - Long-Term Debt]</t>
  </si>
  <si>
    <t>YP:[0221018 - DEF 650M 2.40% 12/15/2031]</t>
  </si>
  <si>
    <t>YQ:[0221019 - DEF 500M 3.00% 12/15/2051]</t>
  </si>
  <si>
    <t>YR:[0221046 - DEF FMB 600M 3.8% 7/17/28]</t>
  </si>
  <si>
    <t>YS:[0221047 - DEF FMB 400M 4.20% 7/15/48]</t>
  </si>
  <si>
    <t>YT:[0221085 - DEF 500M 5.95% 11/15/2052]</t>
  </si>
  <si>
    <t>YU:[0221089 - DEF LT FMB]</t>
  </si>
  <si>
    <t>YV:[0221091 - DEF BOND Q3-Q4 ISSUANCE]</t>
  </si>
  <si>
    <t>YW:[0221092 - DEF BOND Q1 Issuance Tranche 1]</t>
  </si>
  <si>
    <t>YX:[0221093 - DEF BOND Q1 Issuance Tranche 2]</t>
  </si>
  <si>
    <t>YY:[0221098 - DEF LT bond-fixed rate]</t>
  </si>
  <si>
    <t>YZ:[0221099 - DEF LT bond-Floating rate]</t>
  </si>
  <si>
    <t>ZA:[0221100 - LT Debt - Unsec Float]</t>
  </si>
  <si>
    <t>ZB:[0221531 - PEF PCB 108.5M CITRUS 02A 1/27]</t>
  </si>
  <si>
    <t>ZC:[0221532 - PEF PCB 100.1M CITRUS 02B 1/22]</t>
  </si>
  <si>
    <t>ZD:[0221533 - PEF PCB 32.2M CITRUS 02C 01/18]</t>
  </si>
  <si>
    <t>ZE:[0221534 - PEF FMB 425M  4.8% 03/01/13]</t>
  </si>
  <si>
    <t>ZF:[0221535 - PEF FMB 225M 5.9% 03/01/33]</t>
  </si>
  <si>
    <t>ZG:[0221536 - PEF FMB 300M 5.1% 12/1/15]</t>
  </si>
  <si>
    <t>ZH:[0221537 - PEF FMB 500M 6.35% 09/15/2037]</t>
  </si>
  <si>
    <t>ZI:[0221538 - PEF FMB 250M 5.80% 09/15/2017]</t>
  </si>
  <si>
    <t>ZJ:[0221539 - PEF FMB 500M 5.65% 06/15/18]</t>
  </si>
  <si>
    <t>ZK:[0221541 - PEF FMB 250M  4.55% 04/1/20]</t>
  </si>
  <si>
    <t>ZL:[0221542 - PEF FMB 350M 5.65% 04/1/40]</t>
  </si>
  <si>
    <t>ZM:[0221564 - PEF FMB 300M 6.65% DUE 7/15/11]</t>
  </si>
  <si>
    <t>ZN:[0221565 - PEF FMB 1B  6.40% 06/15/38]</t>
  </si>
  <si>
    <t>ZO:[0221569 - DEF 400M 3.85% 11-15-42]</t>
  </si>
  <si>
    <t>ZP:[0221571 - DEF 250M .65% 11-15-15]</t>
  </si>
  <si>
    <t xml:space="preserve">     ZQ:[221 Subtotal]</t>
  </si>
  <si>
    <t>ZR:[]</t>
  </si>
  <si>
    <t>ZS:[FERC 224: Other Long-Term Debt]</t>
  </si>
  <si>
    <t>ZT:[0224043 - DEFR LTD]</t>
  </si>
  <si>
    <t>ZU:[0224101 - DEF 800M FLOATING 4/21/2024]</t>
  </si>
  <si>
    <t>ZV:[0224511 - PEF OTH LTD 150M 6.75% 02/2028]</t>
  </si>
  <si>
    <t>ZW:[0224095 - DEF OTH LTD 400M 2.1% 12/15/19]</t>
  </si>
  <si>
    <t>ZX:[0224096 - Long Term Debt - Sec Fix]</t>
  </si>
  <si>
    <t>ZY:[0224097 - Long Term Debt - Sec Fix Offset]</t>
  </si>
  <si>
    <t xml:space="preserve">     ZZ:[224 Subtotal]</t>
  </si>
  <si>
    <t>AAA:[]</t>
  </si>
  <si>
    <t>AAB:[FERC 226: Unamort Discount on Long-Term Debt]</t>
  </si>
  <si>
    <t>AAC:[0226010 - DEFPFDEBTDISC]</t>
  </si>
  <si>
    <t>AAD:[0226018 -  DEF 650M UNAMDIS 2.4% 12/15/31]</t>
  </si>
  <si>
    <t>AAE:[0226019 -  DEF 500M UNAMDIS 3% 12/15/2051]</t>
  </si>
  <si>
    <t>AAF:[0226021 - Unamort Discount-Curr]</t>
  </si>
  <si>
    <t>AAG:[0226045 - DEF Long Term Debt Dis]</t>
  </si>
  <si>
    <t>AAH:[0226046 - DEF UNAMDIS 600M 3.8% 7/15/28]</t>
  </si>
  <si>
    <t>AAI:[0226047 - DEF UNAMDIS 400M 4.20%]</t>
  </si>
  <si>
    <t>AAJ:[0226085 - DEF 500M UNAMDIS 5.95% 11/2052]</t>
  </si>
  <si>
    <t>AAK:[0226089 - 2020 First Mortgage Bond]</t>
  </si>
  <si>
    <t>AAL:[0226091 - DEF 600M UNAMDIS 3.4% 10/1/46]</t>
  </si>
  <si>
    <t>AAM:[0226092 - DEFDEBTDISCOUNT #1]</t>
  </si>
  <si>
    <t>AAN:[0226093 - DEFDEBTDISCOUNT #2]</t>
  </si>
  <si>
    <t>AAO:[0226098 - 2019 DEF Fixed Rate]</t>
  </si>
  <si>
    <t>AAP:[0226511 - PEF UNAMDIS 150M 6.75% 2/01/28]</t>
  </si>
  <si>
    <t>AAQ:[0226534 - PEF UNAMDIS 425M 4.8% 03/01/13]</t>
  </si>
  <si>
    <t>AAR:[0226535 - PEF UNAMDIS 225M 5.9% 03/01/33]</t>
  </si>
  <si>
    <t>AAS:[0226536 - PEF UNAMDIS 300M 5.1% 12/1/15]</t>
  </si>
  <si>
    <t>AAT:[0226537 - PEF UNAMDIS 500M 6.35% 09/2037]</t>
  </si>
  <si>
    <t>AAU:[0226538 - PEF UNAMDIS 250M 5.80% 09/2017]</t>
  </si>
  <si>
    <t>AAV:[0226539 - PEF UNAMDIS 500M 5.65% 6/15/18]</t>
  </si>
  <si>
    <t>AAW:[0226541 - PEF UNAMDIS 250M 4.55% 04/2020]</t>
  </si>
  <si>
    <t>AAX:[0226542 - PEF UNAMDIS 350M 5.65% 04/20403]</t>
  </si>
  <si>
    <t>AAY:[0226564 - PEF UNAMDIS 300M 6.65% 7/15/11]</t>
  </si>
  <si>
    <t>AAZ:[0226565 - PEF UNAMDIS 1B 6.40% 6/15/38]</t>
  </si>
  <si>
    <t>ABA:[0226569- DEF UNAMDIS 400M 3.85 11-15-42]</t>
  </si>
  <si>
    <t>ABB:[0226571- DEF UNAMDIS 250M .65% 11-15-15]</t>
  </si>
  <si>
    <t>ABC:[0226700 - Unamort Debt Discount]</t>
  </si>
  <si>
    <t xml:space="preserve">     ABD:[226 Subtotal]</t>
  </si>
  <si>
    <t>ABF:[]</t>
  </si>
  <si>
    <t>AFS:[]</t>
  </si>
  <si>
    <t>AFS:[FERC 233: Notes Payable to Associated Companies]</t>
  </si>
  <si>
    <t>AFT:[0233003 - IC LT Notes Pay]</t>
  </si>
  <si>
    <t>AFU:[0233150 - IC Moneypool - ST Notes Pay]</t>
  </si>
  <si>
    <t xml:space="preserve">     AFV:[233 Subtotal]</t>
  </si>
  <si>
    <t>AFW:[]</t>
  </si>
  <si>
    <t>AFX:[FERC 234: Accounts Payable to Associated Companies]</t>
  </si>
  <si>
    <t>AFY:[0232232 - A/P Affiliates]</t>
  </si>
  <si>
    <t>AFZ:[0234000 - IC Moneypool - ST Interest Pay]</t>
  </si>
  <si>
    <t>AGA:[0234010 - Intercompany Ap]</t>
  </si>
  <si>
    <t>AGB:[0234104 - IC Accounts Payable]</t>
  </si>
  <si>
    <t>AGC:[0234250 - IC Netting - Accts Payable (Nets Against 0146250 - IC Netting - A/R)]</t>
  </si>
  <si>
    <t>AGD:[0234350 - IC Netting - LT Accts Payable]</t>
  </si>
  <si>
    <t xml:space="preserve">     AGE:[234 Subtotal]</t>
  </si>
  <si>
    <t>AGF:[]</t>
  </si>
  <si>
    <t>AHY:[FERC 237: Interest Accrued]</t>
  </si>
  <si>
    <t>AHZ:[0237038 - LT Interest Accrued]</t>
  </si>
  <si>
    <t>AIA:[0237039 - Cur Int Accrued - Tax]</t>
  </si>
  <si>
    <t>AIB:[0237041 - FERC Interconnect Interest LT]</t>
  </si>
  <si>
    <t>AIC:[0237011 - Int Payable - Notes - Non-Reg]</t>
  </si>
  <si>
    <t>AID:[0237110 - Bonds Interest Payable]</t>
  </si>
  <si>
    <t>AIE:[0237200 - Cur Liability Interest accrued]</t>
  </si>
  <si>
    <t>AIG:[0237222 - Int Accr Cust Dep FLA]</t>
  </si>
  <si>
    <t>AIH:[0237418 - Other Current Liabilities]</t>
  </si>
  <si>
    <t>AII:[0237460]</t>
  </si>
  <si>
    <t>AIJ:[0237510 - Bonds Interest Payable]</t>
  </si>
  <si>
    <t xml:space="preserve">     AIK:[237 Subtotal]</t>
  </si>
  <si>
    <t>AIL:[]</t>
  </si>
  <si>
    <t>AIM:[FERC 239: Matured Long-Term Debt]</t>
  </si>
  <si>
    <t>AIN:[Placeholder for current portion of LTD]</t>
  </si>
  <si>
    <t xml:space="preserve">     AIO:[239 Subtotal]</t>
  </si>
  <si>
    <t>AIP:[]</t>
  </si>
  <si>
    <t>AKY:[FERC 243: Obligations Under Capital Leases-Current]</t>
  </si>
  <si>
    <t>AKZ:[0242175 - Curr Operating Lease Oblig]</t>
  </si>
  <si>
    <t>ALA:[0243105 - Current Portion of Cap Lease Obligation]</t>
  </si>
  <si>
    <t>ALB:[0243106 - Cap Lease Current SPHQ]</t>
  </si>
  <si>
    <t>ALC:[0243107 - Cap Lease Current SH]</t>
  </si>
  <si>
    <t xml:space="preserve">     ALD:[243 Subtotal]</t>
  </si>
  <si>
    <t>ALE:[]</t>
  </si>
  <si>
    <t>ALF:[FERC 244: Derivatives Instrument Liabilities]</t>
  </si>
  <si>
    <t>ALG:[0244005 - Derivative Instr - Regulatory ST]</t>
  </si>
  <si>
    <t>ALH:[0244006 - Derivative Instr - Regulatory LT]</t>
  </si>
  <si>
    <t>ALI:[0244007 - Accrued Interest Exp-Swaps-Reg]</t>
  </si>
  <si>
    <t>ALJ:[0244010 - NDTF Derivative Options]</t>
  </si>
  <si>
    <t>ALK:[244 Subtotal]</t>
  </si>
  <si>
    <t>ALL:[]</t>
  </si>
  <si>
    <t>ALM:[]</t>
  </si>
  <si>
    <t>ALN:[FERC 245: Derivatives Instrument Liabilities-Hedges]</t>
  </si>
  <si>
    <t>ALO:[0245001 - 3rd Party Derivative Liability Current]</t>
  </si>
  <si>
    <t>ALP:[0245002 - 3rd Party Derivative Liability Noncurren]</t>
  </si>
  <si>
    <t xml:space="preserve">     ALQ:[245 Subtotal]</t>
  </si>
  <si>
    <t>ALR:[]</t>
  </si>
  <si>
    <t>ALS:[FERC 252: Customer Advances for Construction]</t>
  </si>
  <si>
    <t>ALT:[0224045 - FERC Interconnect Liability]</t>
  </si>
  <si>
    <t>ALU:[0252001 - Cust Adv For Construction]</t>
  </si>
  <si>
    <t>ALV:[0252120 - Reserve Capacity]</t>
  </si>
  <si>
    <t>ALW:[0252400 - Customer Advances ST]</t>
  </si>
  <si>
    <t xml:space="preserve">     ALX:[252 Subtotal]</t>
  </si>
  <si>
    <t>REG FL: 2022 Monthly - Based on 2022 12&amp;00 FL Rate Case</t>
  </si>
  <si>
    <t>B:[]</t>
  </si>
  <si>
    <t>DV:[]</t>
  </si>
  <si>
    <t>DW:[]</t>
  </si>
  <si>
    <t>Debits</t>
  </si>
  <si>
    <t xml:space="preserve">     Post from Report: FIN - Bond Issues (Bonds) </t>
  </si>
  <si>
    <t xml:space="preserve">       Line: FO:[Total Interest Accrual] </t>
  </si>
  <si>
    <t xml:space="preserve">         Entity: DEF FMB 6.75% 02/01/2028 [Orig]</t>
  </si>
  <si>
    <t xml:space="preserve">         Entity: DEF FMB 5.9% 03/01/2033 [Orig]</t>
  </si>
  <si>
    <t xml:space="preserve">         Entity: DEF FMB 6.35% 09/15/2037 [Orig]</t>
  </si>
  <si>
    <t xml:space="preserve">         Entity: DEF FMB 6.4% 06/15/2038 [Orig]</t>
  </si>
  <si>
    <t xml:space="preserve">         Entity: DEF FMB 5.65% 04/01/2040 [Orig]</t>
  </si>
  <si>
    <t xml:space="preserve">         Entity: DEF FMB 3.85% 11/15/42 [Orig]</t>
  </si>
  <si>
    <t xml:space="preserve">         Entity: DEF DERF VAR [Orig]</t>
  </si>
  <si>
    <t xml:space="preserve">         Entity: DEF FMB 3.40% 10/01/2046 [Orig]</t>
  </si>
  <si>
    <t xml:space="preserve">         Entity: DEF FMB 3.20% 01/15/2027 [Orig]</t>
  </si>
  <si>
    <t xml:space="preserve">         Entity: DEF FMB 4.20% 07/15/2048 [Orig]</t>
  </si>
  <si>
    <t xml:space="preserve">         Entity: DEF FMB 3.80% 07/15/2028 [Orig]</t>
  </si>
  <si>
    <t xml:space="preserve">         Entity: DEF FMB 2.50% 12/01/2029 [Orig]</t>
  </si>
  <si>
    <t xml:space="preserve">         Entity: DEF FMB 1.75% 06/15/2030 [Orig]</t>
  </si>
  <si>
    <t xml:space="preserve">         Entity: DEF FMB 2.40% 12/15/2031 [Orig]</t>
  </si>
  <si>
    <t xml:space="preserve">         Entity: DEF FMB 3.00% 12/15/2051 [Orig]</t>
  </si>
  <si>
    <t xml:space="preserve">         Entity: DEF VAR 18-mnth Bank Loan issued Oct-2022 [Orig]</t>
  </si>
  <si>
    <t xml:space="preserve">         Entity: DEF FMB 5.95% 11/15/2052 [Orig]</t>
  </si>
  <si>
    <t xml:space="preserve">       Line: FZ:[Amortization of (Gain) or Loss on Terminated Swaps Regulated] </t>
  </si>
  <si>
    <t xml:space="preserve">         Entity: DEF FMB 3.85% 11/15/42 - Hedge Amort. 10 Yr. Portion [Orig]</t>
  </si>
  <si>
    <t xml:space="preserve">     Post from Report: FIN - Cash Balancing (Planning Entity) </t>
  </si>
  <si>
    <t xml:space="preserve">       Line: CM:[Interest Expense Auto/Manual-Finance LTD (FIXED RATE)] </t>
  </si>
  <si>
    <t xml:space="preserve">         Entity: DE Florida (Inp) [Orig]</t>
  </si>
  <si>
    <t xml:space="preserve">               DX:[Interest on Long-Term Debt]</t>
  </si>
  <si>
    <t xml:space="preserve">               DY:[Intercompany Interest on Long-Term Debt]</t>
  </si>
  <si>
    <t xml:space="preserve">     Post from Report: FIN - Financing Variables Input - Planning Entities (Planning Entity) </t>
  </si>
  <si>
    <t xml:space="preserve">       Line: L:[Master Credit Facility - Undrawn Fee (cash &amp; expense)(0431900)] </t>
  </si>
  <si>
    <t xml:space="preserve">       Line: S:[A/R Facility (DEC/DEP/DEF) - Issue Expense Amortization] </t>
  </si>
  <si>
    <t xml:space="preserve">     Post from Report: MIS - DEF - Manual Inputs (Planning Entity) </t>
  </si>
  <si>
    <t xml:space="preserve">       Line: GG:[PEF Interest Expense - Customer Deposits] </t>
  </si>
  <si>
    <t xml:space="preserve">               DZ:[Interest on Other Debt]</t>
  </si>
  <si>
    <t xml:space="preserve">               EA:[Amortization of Debt Discontinued]</t>
  </si>
  <si>
    <t xml:space="preserve">       Line: FW:[Amortization of Issue Cost] </t>
  </si>
  <si>
    <t xml:space="preserve">       Line: FX:[Amortization of Discount (Premium)] </t>
  </si>
  <si>
    <t xml:space="preserve">     Post from Report: FIN - Bond Misc Amort (Bond Misc Amort) </t>
  </si>
  <si>
    <t xml:space="preserve">       Line: AG:[Amortization of Bond Loss] </t>
  </si>
  <si>
    <t xml:space="preserve">         Entity: DEF BL 01/01/2027 [Orig]</t>
  </si>
  <si>
    <t xml:space="preserve">       Line: K:[Master Credit Facility - Upfront Fee Amortization (0428021)] </t>
  </si>
  <si>
    <t xml:space="preserve">       Line: BU:[Unamortized Loss on Reacquired Debt] </t>
  </si>
  <si>
    <t xml:space="preserve">               EB:[Amortization of Dde]</t>
  </si>
  <si>
    <t xml:space="preserve">     Post from Report: MIS - DEBS Non O&amp;M Based Allocations (Planning Entity) </t>
  </si>
  <si>
    <t xml:space="preserve">       Line: AA:[Allocated DEBS Moneypool Interest Expense] </t>
  </si>
  <si>
    <t>Credits</t>
  </si>
  <si>
    <t xml:space="preserve">       Line: DW:[Vision Florida Carrying Cost] </t>
  </si>
  <si>
    <t xml:space="preserve">               EC:[Miscellaneous Interest Expense]</t>
  </si>
  <si>
    <t xml:space="preserve">     Post from Report: FIN - Short-term Interest &amp; Rollover (Planning Entity) </t>
  </si>
  <si>
    <t xml:space="preserve">       Line: CV:[Interest Expense - Notes Payable - Money Pool] </t>
  </si>
  <si>
    <t xml:space="preserve">               ED:[I/C Interest Expense (Moneypool AC 0430216)]</t>
  </si>
  <si>
    <t xml:space="preserve">               EE:[I/C Interest Expense (CRC AC 0430891)]</t>
  </si>
  <si>
    <t xml:space="preserve">               EF:[Interest Expense (Pipeline Leases AC 0431360)]</t>
  </si>
  <si>
    <t xml:space="preserve">     Post from Report: CAPB2: Model - Construction (Planning Entity) </t>
  </si>
  <si>
    <t xml:space="preserve">       Line: BC:[AFUDC Debt] </t>
  </si>
  <si>
    <t xml:space="preserve">               EG:[Interest Costs on Capital Debt Expense]</t>
  </si>
  <si>
    <t xml:space="preserve">          EH:[Interest Expense]</t>
  </si>
  <si>
    <t>EI:[]</t>
  </si>
  <si>
    <t>T:\FORECAST - 5 YEAR\2022\2022 12&amp;0 Rate Case\UI Output Reports\2022 Forecast - Rate Case - May 02, 2023 16-35-58.xlsx</t>
  </si>
  <si>
    <t>B:[Start Method]</t>
  </si>
  <si>
    <t>C:[Per Books]</t>
  </si>
  <si>
    <t>D:[Adjustments]</t>
  </si>
  <si>
    <t>E:[Per Books Adjusted]</t>
  </si>
  <si>
    <t>F:[Per Books 12 Months Ended]</t>
  </si>
  <si>
    <t>G:[MethodReturns]</t>
  </si>
  <si>
    <t>H:[FERC INCOME STATEMENT]</t>
  </si>
  <si>
    <t>AEX:[]</t>
  </si>
  <si>
    <t>AGH:[Net Income Before Interest]</t>
  </si>
  <si>
    <t>AEZ:[]</t>
  </si>
  <si>
    <t>AGJ:[427-432 - Interest Expense]</t>
  </si>
  <si>
    <t>AGK:[427 - Interest on Long Term Debt]</t>
  </si>
  <si>
    <t>AGL:[0427100 - Interest on Bonds]</t>
  </si>
  <si>
    <t>AGM:[0427220 - Int on LT Note Payable]</t>
  </si>
  <si>
    <t>AGN:[0427550 - Interest on Bonds]</t>
  </si>
  <si>
    <t>AGO:[427 - Total Interest on Long Term Debt]</t>
  </si>
  <si>
    <t>AGP:[428 - Amortization of Debt Discount and Expense]</t>
  </si>
  <si>
    <t>AGQ:[0428025 - Amortization of Debt Discount]</t>
  </si>
  <si>
    <t>AGR:[0428100 - Amort of Debt Discount and Exp]</t>
  </si>
  <si>
    <t>AGS:[0428165 - Amort of Loss Reaquired Debt]</t>
  </si>
  <si>
    <t>AGT:[0428021 - Amort of Deferred Debt Exp]</t>
  </si>
  <si>
    <t>AGU:[428 - Total Amortization of Debt Discount and Exp]</t>
  </si>
  <si>
    <t>AGV:[430 - Interest on Debt to Assoc. Companies]</t>
  </si>
  <si>
    <t>AGW:[0430216 - IC Moneypool - LT Interest Exp]</t>
  </si>
  <si>
    <t xml:space="preserve">     AGX:[0430216 - Interco Intererst Expense (Governance)]</t>
  </si>
  <si>
    <t>AGY:[430 - Total Interest on Debt to Assoc. Companies]</t>
  </si>
  <si>
    <t>AGZ:[431 - Other Interest Expense]</t>
  </si>
  <si>
    <t>AHA:[0431000 - Int Exp - Taxes]</t>
  </si>
  <si>
    <t xml:space="preserve">     AHB:[0431002 - Misc. Interest Expense (Governance)]</t>
  </si>
  <si>
    <t>AHC:[0431003 - Other Interest - Swaps]</t>
  </si>
  <si>
    <t>AHD:[0431400 - Int/Other Notes and Acct Pay]</t>
  </si>
  <si>
    <t>AHE:[0431550 - Interest Exp - Assign from Svc]</t>
  </si>
  <si>
    <t>AHF:[0431900 - Interest Expense Other]</t>
  </si>
  <si>
    <t xml:space="preserve">     AHG:[0431900 - EVSE Debt Return]</t>
  </si>
  <si>
    <t xml:space="preserve">     AHH:[0416330 - Vision Florida Carrying Costs]</t>
  </si>
  <si>
    <t>AHI:[0431920 - CR3 Return]</t>
  </si>
  <si>
    <t>AHJ:[0431921 - Other Interest - Customer Deposits]</t>
  </si>
  <si>
    <t>AHK:[0431922 - Other Interest - Tax Deficiency]</t>
  </si>
  <si>
    <t>AHL:[431 - Total Other Interest Expense]</t>
  </si>
  <si>
    <t xml:space="preserve">     AHM:[Subtotal Interest Expense before AFUDC Debt]</t>
  </si>
  <si>
    <t>AHN:[432 - AFUDC Debt]</t>
  </si>
  <si>
    <t>AHO:[0432000 - AFUDC Debt Component]</t>
  </si>
  <si>
    <t>AHP:[0432120 - AFUDC Debt]</t>
  </si>
  <si>
    <t>AHQ:[432 - Total AFUDC Debt]</t>
  </si>
  <si>
    <t xml:space="preserve">     AHR:[427-432 - total Interest Expense]</t>
  </si>
  <si>
    <t>AHS:[]</t>
  </si>
  <si>
    <t>AHT:[Income Before Extraordinary Items]</t>
  </si>
  <si>
    <t>ACN:[0427220 - Int on LT Note Payable]</t>
  </si>
  <si>
    <t>ACO:[0427550 - Interest on Bonds]</t>
  </si>
  <si>
    <t>AAC:[FERC 226: Unamort Discount on Long-Term Debt]</t>
  </si>
  <si>
    <t>AAE:[0226018 -  DEF 650M UNAMDIS 2.4% 12/15/31]</t>
  </si>
  <si>
    <t>AAF:[0226019 -  DEF 500M UNAMDIS 3% 12/15/2051]</t>
  </si>
  <si>
    <t>AAI:[0226046 - DEF UNAMDIS 600M 3.8% 7/15/28]</t>
  </si>
  <si>
    <t>AAJ:[0226047 - DEF UNAMDIS 400M 4.20%]</t>
  </si>
  <si>
    <t>AAK:[0226085 - DEF 500M UNAMDIS 5.95% 11/2052]</t>
  </si>
  <si>
    <t>AAL:[0226089 - 2020 First Mortgage Bond]</t>
  </si>
  <si>
    <t>AAM:[0226091 - DEF 600M UNAMDIS 3.4% 10/1/46]</t>
  </si>
  <si>
    <t>AAO:[0226093 - DEFDEBTDISCOUNT #2]</t>
  </si>
  <si>
    <t>AAP:[0226098 - 2019 DEF Fixed Rate]</t>
  </si>
  <si>
    <t>AAQ:[0226511 - PEF UNAMDIS 150M 6.75% 2/01/28]</t>
  </si>
  <si>
    <t>AAS:[0226535 - PEF UNAMDIS 225M 5.9% 03/01/33]</t>
  </si>
  <si>
    <t>AAU:[0226537 - PEF UNAMDIS 500M 6.35% 09/2037]</t>
  </si>
  <si>
    <t>AAY:[0226542 - PEF UNAMDIS 350M 5.65% 04/20403]</t>
  </si>
  <si>
    <t>ABA:[0226565 - PEF UNAMDIS 1B 6.40% 6/15/38]</t>
  </si>
  <si>
    <t>ABB:[0226569- DEF UNAMDIS 400M 3.85 11-15-42]</t>
  </si>
  <si>
    <t>ABD:[0226700 - Unamort Debt Discount]</t>
  </si>
  <si>
    <t>Term Loan UDE:</t>
  </si>
  <si>
    <t>2022 Avg</t>
  </si>
  <si>
    <t>2023 Avg</t>
  </si>
  <si>
    <t>2024 Avg</t>
  </si>
  <si>
    <t>2025 Avg</t>
  </si>
  <si>
    <t>2026 Avg</t>
  </si>
  <si>
    <t>2027 Avg</t>
  </si>
  <si>
    <t>Annual Amort</t>
  </si>
  <si>
    <t>SOFR FRN</t>
  </si>
  <si>
    <t>MCF Fees</t>
  </si>
  <si>
    <t>Amortization Schedule - DEF 500M 5.95% 11/15/52</t>
  </si>
  <si>
    <t>Par Amount</t>
  </si>
  <si>
    <t>Bond Discount</t>
  </si>
  <si>
    <t xml:space="preserve">Issued at </t>
  </si>
  <si>
    <t>Interest Rate</t>
  </si>
  <si>
    <t>Issued</t>
  </si>
  <si>
    <t>Annual Interest</t>
  </si>
  <si>
    <t>First interest payment - May 15, 2023</t>
  </si>
  <si>
    <t>Remaining semiannual interest payments</t>
  </si>
  <si>
    <t>Bond Issuance Expenses</t>
  </si>
  <si>
    <t>Underwriter's fee plus estimate of other fees</t>
  </si>
  <si>
    <t>Interest Convention and Amortization Convention</t>
  </si>
  <si>
    <t>30/360</t>
  </si>
  <si>
    <t>Beginning Month - November 2022</t>
  </si>
  <si>
    <t>Days - December 2022 to October 2052</t>
  </si>
  <si>
    <t>Days - to November 15, 2052</t>
  </si>
  <si>
    <t>Total days for life of the bond</t>
  </si>
  <si>
    <t>(used for amortization calculations)</t>
  </si>
  <si>
    <t>December 2021 Activity</t>
  </si>
  <si>
    <t>Remaining balance</t>
  </si>
  <si>
    <t>Monthly Amortization of Bond Discount</t>
  </si>
  <si>
    <t>Monthly Amortization of Issuance Expenses</t>
  </si>
  <si>
    <t xml:space="preserve">Monthly Interest accrual </t>
  </si>
  <si>
    <t>January 2022 activity</t>
  </si>
  <si>
    <t>Kyriba Journal Entries for Ocotober 2022 DE Florida 800M Term Loan effective October 21, 2022</t>
  </si>
  <si>
    <t>GL Id</t>
  </si>
  <si>
    <t>Transaction number</t>
  </si>
  <si>
    <t>Company</t>
  </si>
  <si>
    <t>Value date</t>
  </si>
  <si>
    <t>Accounting Company</t>
  </si>
  <si>
    <t>GL account</t>
  </si>
  <si>
    <t>Operating Unit</t>
  </si>
  <si>
    <t>Affiliate Code</t>
  </si>
  <si>
    <t>Free text 1</t>
  </si>
  <si>
    <t>Free text 2</t>
  </si>
  <si>
    <t>GL account description</t>
  </si>
  <si>
    <t>Debit</t>
  </si>
  <si>
    <t>Credit</t>
  </si>
  <si>
    <t>Countervalue</t>
  </si>
  <si>
    <t>22 11 010005295</t>
  </si>
  <si>
    <t>113BOND000019</t>
  </si>
  <si>
    <t>50220</t>
  </si>
  <si>
    <t>0131228</t>
  </si>
  <si>
    <t>X60D</t>
  </si>
  <si>
    <t/>
  </si>
  <si>
    <t>DEF800TL2022</t>
  </si>
  <si>
    <t>50220 800M Floating Term Loan 4/21/2024</t>
  </si>
  <si>
    <t>Cash Wells 8238 PEF</t>
  </si>
  <si>
    <t>0221100</t>
  </si>
  <si>
    <t>LT  Debt - Unsec Float</t>
  </si>
  <si>
    <t>0181021</t>
  </si>
  <si>
    <t>Unamortized Debt Expense</t>
  </si>
  <si>
    <t>22 11 010005296</t>
  </si>
  <si>
    <t>0427550</t>
  </si>
  <si>
    <t>Interest On Bonds</t>
  </si>
  <si>
    <t>0237510</t>
  </si>
  <si>
    <t>Bonds Interest Payable</t>
  </si>
  <si>
    <t>22 11 010005297</t>
  </si>
  <si>
    <t>0428100</t>
  </si>
  <si>
    <t>Amort Of Debt Discount &amp; Exp</t>
  </si>
  <si>
    <t>Summary of above October 2022 Journal Entries for DEF 800M Term Loan</t>
  </si>
  <si>
    <t>GL Account</t>
  </si>
  <si>
    <t>Integrity Net Balance/Activity</t>
  </si>
  <si>
    <t>Final October 31, 2022 balance/Activity</t>
  </si>
  <si>
    <t xml:space="preserve">131228 - Cash </t>
  </si>
  <si>
    <t>Total Cash proceeds received less expenses -  Oct 21, 2022</t>
  </si>
  <si>
    <t xml:space="preserve">Summary of Fees </t>
  </si>
  <si>
    <t>181021 - UDDE - temp used for Oct 2022</t>
  </si>
  <si>
    <t>221100 - LT Liab-$800M - temp used for Oct 2022</t>
  </si>
  <si>
    <t>226XX - NONE</t>
  </si>
  <si>
    <t>0428100 - Amort Debt Expenses</t>
  </si>
  <si>
    <t xml:space="preserve">427550 - Interest Expense </t>
  </si>
  <si>
    <t>237510 - Interest Payable</t>
  </si>
  <si>
    <t>Witness: Newlin</t>
  </si>
  <si>
    <t>Supporting Schedules:</t>
  </si>
  <si>
    <t>Recap Schedules:</t>
  </si>
  <si>
    <t xml:space="preserve"> X </t>
  </si>
  <si>
    <t xml:space="preserve"> X</t>
  </si>
  <si>
    <t xml:space="preserve">  5.875% due 2033</t>
  </si>
  <si>
    <t xml:space="preserve">  ESOP FRN due 2073</t>
  </si>
  <si>
    <t xml:space="preserve">  6.20% due 2053</t>
  </si>
  <si>
    <t>REG FL: 2023-12</t>
  </si>
  <si>
    <t>a-Jan 2023</t>
  </si>
  <si>
    <t>a-Feb 2023</t>
  </si>
  <si>
    <t>a-Mar 2023</t>
  </si>
  <si>
    <t>a-Apr 2023</t>
  </si>
  <si>
    <t>a-May 2023</t>
  </si>
  <si>
    <t>a-Jun 2023</t>
  </si>
  <si>
    <t>a-Jul 2023</t>
  </si>
  <si>
    <t>a-Aug 2023</t>
  </si>
  <si>
    <t>a-Sep 2023</t>
  </si>
  <si>
    <t>a-Oct 2023</t>
  </si>
  <si>
    <t>a-Nov 2023</t>
  </si>
  <si>
    <t>a-Dec 2023</t>
  </si>
  <si>
    <t>Jan 2028</t>
  </si>
  <si>
    <t>Feb 2028</t>
  </si>
  <si>
    <t>Mar 2028</t>
  </si>
  <si>
    <t>Apr 2028</t>
  </si>
  <si>
    <t>May 2028</t>
  </si>
  <si>
    <t>Jun 2028</t>
  </si>
  <si>
    <t>Jul 2028</t>
  </si>
  <si>
    <t>Aug 2028</t>
  </si>
  <si>
    <t>Sep 2028</t>
  </si>
  <si>
    <t>Oct 2028</t>
  </si>
  <si>
    <t>Nov 2028</t>
  </si>
  <si>
    <t>Dec 2028</t>
  </si>
  <si>
    <t>Year 2028</t>
  </si>
  <si>
    <t>I:[440-457 - Operating Revenue]</t>
  </si>
  <si>
    <t xml:space="preserve">     J:[440-446 - Sales to Ultimate Customers:]</t>
  </si>
  <si>
    <t xml:space="preserve">     K:[0440000 - Residential]</t>
  </si>
  <si>
    <t xml:space="preserve">     L:[0442100 - General Service]</t>
  </si>
  <si>
    <t xml:space="preserve">     M:[0442200 - Industrial Service]</t>
  </si>
  <si>
    <t xml:space="preserve">     N:[0444000 - Public St and Highway Lighting]</t>
  </si>
  <si>
    <t xml:space="preserve">     O:[0445000 - Other Sales To Public Auth]</t>
  </si>
  <si>
    <t>P:[Clean Energy Connect Subscription Revenue]</t>
  </si>
  <si>
    <t xml:space="preserve">          Q:[440-446 - Total Sales to Ultimate Customers]</t>
  </si>
  <si>
    <t xml:space="preserve">     R:[447 - Sales for Resale:]</t>
  </si>
  <si>
    <t xml:space="preserve">     S:[0447016 - I/C Joint Disp - Revenue]</t>
  </si>
  <si>
    <t xml:space="preserve">     T:[0447150  Revenue Other]</t>
  </si>
  <si>
    <t xml:space="preserve">     U:[0447159 Resale Sales - Outside]</t>
  </si>
  <si>
    <t xml:space="preserve">     V:[0447990 Sales for Resale Unbilled Revenue]</t>
  </si>
  <si>
    <t xml:space="preserve">          W:[447 - Total Sales for Resale]</t>
  </si>
  <si>
    <t xml:space="preserve">     X:[449 - Provision for Rate Refund:]</t>
  </si>
  <si>
    <t xml:space="preserve">     Y:[0449035 - Franchise Allocation/Holding]</t>
  </si>
  <si>
    <t xml:space="preserve">     Z:[0449100  Provision for Rate Refund - Retail]</t>
  </si>
  <si>
    <t xml:space="preserve">     AA:[0449110  Provision for Rate Refund - Wholesale]</t>
  </si>
  <si>
    <t xml:space="preserve">     AB:[0449111 - Tax reform - Retail]</t>
  </si>
  <si>
    <t xml:space="preserve">          AC:[449 - Total Provision for Rate Refund]</t>
  </si>
  <si>
    <t xml:space="preserve">     AD:[450-457 - Other Operating Revenues:]</t>
  </si>
  <si>
    <t xml:space="preserve">     AE:[0450100 - Late Pmt and Forf Disc]</t>
  </si>
  <si>
    <t xml:space="preserve">     AF:[0451100 - Misc Service Revenue]</t>
  </si>
  <si>
    <t xml:space="preserve">     AG:[0454001 - Rent from Electric Prop - Nuclear]</t>
  </si>
  <si>
    <t xml:space="preserve">     AH:[0454002 - Rent - Lighting Equipment]</t>
  </si>
  <si>
    <t xml:space="preserve">     AI:[0454003 - Rent - Non-Lighting Equipment]</t>
  </si>
  <si>
    <t xml:space="preserve">     AJ:[0454004 - Rent - Joint Use]</t>
  </si>
  <si>
    <t xml:space="preserve">     AK:[0454005 - Rent - Transmission]</t>
  </si>
  <si>
    <t xml:space="preserve">     AL:[0454100 - Extra - Facilities]</t>
  </si>
  <si>
    <t xml:space="preserve">     AM:[0454105 - IC Other Elec Rents]</t>
  </si>
  <si>
    <t xml:space="preserve">     AN:[0454175 - EV Charger Revenue]</t>
  </si>
  <si>
    <t xml:space="preserve">     AO:[0454200 - Pole &amp; Line Attachments]</t>
  </si>
  <si>
    <t xml:space="preserve">     AP:[0454300 - Tower Lease Revenues]</t>
  </si>
  <si>
    <t xml:space="preserve">     AQ:[0454400 - Other Electric Rents]</t>
  </si>
  <si>
    <t xml:space="preserve">     AR:[0454601 - Other Misc Revenue]</t>
  </si>
  <si>
    <t xml:space="preserve">     AS:[0456000 - Other Variable Reveneus]</t>
  </si>
  <si>
    <t xml:space="preserve">     AT:[0456001 - Other Variable Revenues-Reg]</t>
  </si>
  <si>
    <t xml:space="preserve">     AU:[0456003 - Retail Unbilled Revenue]</t>
  </si>
  <si>
    <t xml:space="preserve">     AV:[0456005 - Electric Rev - Cogen/small power pro]</t>
  </si>
  <si>
    <t xml:space="preserve">     AW:[0456006 - Muni Coty Tax Coll/Comm]</t>
  </si>
  <si>
    <t xml:space="preserve">     AX:[0456016 - I/C Joint Disp - Trans NW Rev]</t>
  </si>
  <si>
    <t xml:space="preserve">     AY:[0456040 - Sales Use Tax Coll Fee]</t>
  </si>
  <si>
    <t xml:space="preserve">     AZ:[0456050 - Transmission Study Revenue]</t>
  </si>
  <si>
    <t xml:space="preserve">     BA:[0456100 - Profit or Loss on Sale of M&amp;S]</t>
  </si>
  <si>
    <t xml:space="preserve">     BB:[0456102 - Distribution Charge - Network]</t>
  </si>
  <si>
    <t xml:space="preserve">          BC:[0456104 - Prod Ancillary Service Revenue (100% Wholesale)]</t>
  </si>
  <si>
    <t xml:space="preserve">          BD:[0456104 - Amortization of OATT over-collection giveback FIT]</t>
  </si>
  <si>
    <t xml:space="preserve">          BE:[0456104 - OATT FIT Revenue Decrement]</t>
  </si>
  <si>
    <t xml:space="preserve">          BF:[0456104 - Over collection of FIT in OATT revenues before base rate]</t>
  </si>
  <si>
    <t xml:space="preserve">     BG:[0456104 - Transmission Charge Network]</t>
  </si>
  <si>
    <t xml:space="preserve">     BH:[0456105 - Sched, Sys Cntl, Disp-Network]</t>
  </si>
  <si>
    <t xml:space="preserve">     BI:[0456106 - Reactive Pur/Volt Cntl Svc]</t>
  </si>
  <si>
    <t xml:space="preserve">     BJ:[0456107 - Regulation/Frequency Response]</t>
  </si>
  <si>
    <t xml:space="preserve">     BK:[0456108 - Op Res - Spinning Reserve]</t>
  </si>
  <si>
    <t xml:space="preserve">     BL:[0456109 - Op Res - Supplemental Reserve]</t>
  </si>
  <si>
    <t xml:space="preserve">     BM:[0456110 - Transmission Charge PTP]</t>
  </si>
  <si>
    <t xml:space="preserve">     BN:[0456111 - Other Transmission Revenues]</t>
  </si>
  <si>
    <t xml:space="preserve">     BO:[0456117 - I/C WHEELING-TRANSMISSION-DUKE]</t>
  </si>
  <si>
    <t xml:space="preserve">     BP:[0456540 - Wholesale Unbilled Fuel Clause]</t>
  </si>
  <si>
    <t xml:space="preserve">     BQ:[0456610 - Other Electric Revenues]</t>
  </si>
  <si>
    <t xml:space="preserve">     BR:[0456613 - CEI REC Sales Revenues]</t>
  </si>
  <si>
    <t xml:space="preserve">     BS:[0456616 - Shared Solar - SC]</t>
  </si>
  <si>
    <t xml:space="preserve">     BT:[0456630 - Gross Up-Contr In Aid Of Const]</t>
  </si>
  <si>
    <t xml:space="preserve">     BU:[0457100 - SC Direct PT Offset]</t>
  </si>
  <si>
    <t xml:space="preserve">          BV:[450-457 - Total Other Operating Revenue]</t>
  </si>
  <si>
    <t xml:space="preserve">     BW:[440-457 - Total Operating Revenue]</t>
  </si>
  <si>
    <t>BX:[]</t>
  </si>
  <si>
    <t>BY:[500-599 &amp; 901-935 Operations and Maintenance:]</t>
  </si>
  <si>
    <t>BZ:[Base Recoverable O&amp;M:]</t>
  </si>
  <si>
    <t xml:space="preserve">     CA:[500-509 - Steam Operation]</t>
  </si>
  <si>
    <t>CB:[0500000 - Suprvsn and Engrg - Steam Oper]</t>
  </si>
  <si>
    <t xml:space="preserve">     CC:[0501160 - Coal Sampling &amp; Testing]</t>
  </si>
  <si>
    <t xml:space="preserve">     CD:[0501180 - Sale of Fly Ash Revenues]</t>
  </si>
  <si>
    <t xml:space="preserve">     CE:[0501190 - Sale of Fly Ash]</t>
  </si>
  <si>
    <t xml:space="preserve">     CF:[0501400 - Fossil Steam Fuel - Ash Sales]</t>
  </si>
  <si>
    <t xml:space="preserve">     CG:[0502010 - Ammonia Expense]</t>
  </si>
  <si>
    <t xml:space="preserve">     CH:[0502041 - Gypsum Rev - exp offset]</t>
  </si>
  <si>
    <t xml:space="preserve">     CI:[0502100 - Fossil Steam Exp - Other (Reclass #1 to ECRC Energy)]</t>
  </si>
  <si>
    <t xml:space="preserve">     CJ:[0504000 - Steam Transferred - Credit]</t>
  </si>
  <si>
    <t xml:space="preserve">     CK:[0505000 - Electric Expenses - Steam Oper]</t>
  </si>
  <si>
    <t xml:space="preserve">     CL:[0506000 - Misc Fossil Power Expenses]</t>
  </si>
  <si>
    <t xml:space="preserve">     CM:[0507000 - Steam Power Gen Ops Rent]</t>
  </si>
  <si>
    <t xml:space="preserve">          CN:[500-509 - Total Steam Operation]</t>
  </si>
  <si>
    <t xml:space="preserve">     CO:[510-515 - Steam Maintenance]</t>
  </si>
  <si>
    <t xml:space="preserve">     CP:[0510000 - Suprvsn and Engrng - Steam Maint (Reclass #1 to ECRC 0510100)]</t>
  </si>
  <si>
    <t xml:space="preserve">     CQ:[0511000 - Maint of Structures - Steam]</t>
  </si>
  <si>
    <t xml:space="preserve">     CR:[0512100 - Maint of Boiler Plant - Other]</t>
  </si>
  <si>
    <t xml:space="preserve">     CS:[0513100 - Maint of Electric Plant - Other]</t>
  </si>
  <si>
    <t xml:space="preserve">     CT:[0514000 - Maintenance - Misc Steam Plant]</t>
  </si>
  <si>
    <t xml:space="preserve">          CU:[510-515 - Total Steam Maintenance]</t>
  </si>
  <si>
    <t xml:space="preserve">          CV:[500-515 - Total Steam O&amp;M]</t>
  </si>
  <si>
    <t xml:space="preserve">     CW:[517-532 - Nuclear Operation &amp; Maintenance]</t>
  </si>
  <si>
    <t xml:space="preserve">     CX:[0517000 - Supervsn and Engnring - Nuc Oper]</t>
  </si>
  <si>
    <t xml:space="preserve">     CY:[0518530 - Diesel Unit Oil Cons - Nuc Oper]</t>
  </si>
  <si>
    <t xml:space="preserve">     CZ:[0519000 - Coolants and Water - Nuc Oper]</t>
  </si>
  <si>
    <t xml:space="preserve">     DA:[0520000 - Steam Expenses - Nuc Oper]</t>
  </si>
  <si>
    <t xml:space="preserve">     DB:[0523000 - Electric Expenses]</t>
  </si>
  <si>
    <t xml:space="preserve">     DC:[0524000 - Misc Expenses - Nuc Oper]</t>
  </si>
  <si>
    <t xml:space="preserve">     DD:[0528000 - Mtce Supv &amp; Engineering]</t>
  </si>
  <si>
    <t xml:space="preserve">     DE:[0529000 - Mtce of Structures]</t>
  </si>
  <si>
    <t xml:space="preserve">     DF:[0530000 - Mtce of Reactor Plt Equip]</t>
  </si>
  <si>
    <t xml:space="preserve">     DG:[0531100 - Maint Elec Plant - NUC]</t>
  </si>
  <si>
    <t xml:space="preserve">     DH:[0532100 - Maint Misc Nuclear Plt - Other]</t>
  </si>
  <si>
    <t xml:space="preserve">          DI:[517-532 - Total Nuclear Operation &amp; Maintenance]</t>
  </si>
  <si>
    <t xml:space="preserve">     DJ:[546-550 - Other Production Operation]</t>
  </si>
  <si>
    <t xml:space="preserve">     DK:[0546000 - Suprvsn and Enginring - Ct Oper]</t>
  </si>
  <si>
    <t xml:space="preserve">     DL:[0547101 - Natural Gas CC]</t>
  </si>
  <si>
    <t xml:space="preserve">     DM:[0547150 - Natural Gas Handling - Ct]</t>
  </si>
  <si>
    <t xml:space="preserve">     DN:[0548020 - Ammonia - Qualifying]</t>
  </si>
  <si>
    <t xml:space="preserve">     DO:[0548100 - Generation Expenses - Other Ct]</t>
  </si>
  <si>
    <t xml:space="preserve">     DP:[0548110 - Operation of Energy Storage Eq]</t>
  </si>
  <si>
    <t xml:space="preserve">     DQ:[0548200 - Prime Movers - Generators - Ct]</t>
  </si>
  <si>
    <t xml:space="preserve">     DR:[0549000 - Misc - Power Generation Expenses]</t>
  </si>
  <si>
    <t xml:space="preserve">     DS:[0550220 - Solar Rent]</t>
  </si>
  <si>
    <t xml:space="preserve">          DT:[546-550 - Total Other Production Operation]</t>
  </si>
  <si>
    <t xml:space="preserve">     DU:[551-554 - Other Production Maintenance]</t>
  </si>
  <si>
    <t xml:space="preserve">     DV:[0402000 - Gas Production Maint]</t>
  </si>
  <si>
    <t xml:space="preserve">     DW:[0551000 - Suprvsn and Enginring - Ct Maint]</t>
  </si>
  <si>
    <t xml:space="preserve">     DX:[0551220 - Solar: Maint Supv &amp; Eng]</t>
  </si>
  <si>
    <t xml:space="preserve">     DY:[0552000 - Maintenance of Structures - Ct]</t>
  </si>
  <si>
    <t xml:space="preserve">     DZ:[0552220 - Solar Mtce of Structures]</t>
  </si>
  <si>
    <t xml:space="preserve">     EA:[0553000 - Maint - Gentg and Elect Equip - Ct]</t>
  </si>
  <si>
    <t xml:space="preserve">     EB:[0554000 - Misc Power Generation Plant - Ct]</t>
  </si>
  <si>
    <t xml:space="preserve">     EC:[0554000 - Reclass Reedy Creek from Steam Prod Maint to 554 Other Prod Maint]</t>
  </si>
  <si>
    <t xml:space="preserve">     ED:[0554100 - Other Production Maintenance]</t>
  </si>
  <si>
    <t xml:space="preserve">     EE:[0554220 - Solar: Maint Misc Gen Plt]</t>
  </si>
  <si>
    <t xml:space="preserve">          EF:[551-554 - Total Other Production Maintenance]</t>
  </si>
  <si>
    <t xml:space="preserve">          EG:[546-554 - Total Other Production O&amp;M]</t>
  </si>
  <si>
    <t xml:space="preserve">     EH:[555-557 - Other Power Supply]</t>
  </si>
  <si>
    <t xml:space="preserve">     EI:[0555211 - Purchase - Electricity]</t>
  </si>
  <si>
    <t xml:space="preserve">     EJ:[0556000 - System Cnts &amp; Load Dispatching]</t>
  </si>
  <si>
    <t xml:space="preserve">     EK:[0557000 - Other Expenses - Oper]</t>
  </si>
  <si>
    <t xml:space="preserve">          EL:[555-557 - Total Other Power Supply]</t>
  </si>
  <si>
    <t xml:space="preserve">     EM:[535-545 - Hydraulic Operation &amp; Maintenance]</t>
  </si>
  <si>
    <t xml:space="preserve">     EN:[0535000 - Supervision &amp; Engrng - Hydro]</t>
  </si>
  <si>
    <t xml:space="preserve">     EO:[0538100 - Electric Expenses - Other - Hydro]</t>
  </si>
  <si>
    <t xml:space="preserve">     EP:[0540000 - Hydro]</t>
  </si>
  <si>
    <t xml:space="preserve">     EQ:[0542000 - Mtce of Structures - Hydro]</t>
  </si>
  <si>
    <t xml:space="preserve">     ER:[0543000 - Maint Reservoir Dam &amp; Waterway]</t>
  </si>
  <si>
    <t xml:space="preserve">     ES:[0544000 - Maint of electric Plant Hydro]</t>
  </si>
  <si>
    <t xml:space="preserve">     ET:[0545100 - Maint Misc Hydraulic Plant]</t>
  </si>
  <si>
    <t xml:space="preserve">          EU:[535-545 - Total Hydraulic O&amp;M]</t>
  </si>
  <si>
    <t xml:space="preserve">     EV:[Fuel Handling]</t>
  </si>
  <si>
    <t xml:space="preserve">     EW:[0501150 - Coal Handling]</t>
  </si>
  <si>
    <t xml:space="preserve">     EX:[0501350 - Oil Handling Expense]</t>
  </si>
  <si>
    <t xml:space="preserve">     EY:[0518600 - Nuclear Fuel Disposal Cost]</t>
  </si>
  <si>
    <t xml:space="preserve">     EZ:[0547300 - Fuel Handling and Testing - Ct]</t>
  </si>
  <si>
    <t xml:space="preserve">     FA:[0553220 - Solar: Maint Gen &amp; Elect Plt]</t>
  </si>
  <si>
    <t xml:space="preserve">     FB:[0557450 - Commissions/Brokerage Expense]</t>
  </si>
  <si>
    <t xml:space="preserve">     FC:[0807000 - Gas Purchased Expenses]</t>
  </si>
  <si>
    <t xml:space="preserve">     FD:[0823000 - Storage-Gas Losses]</t>
  </si>
  <si>
    <t xml:space="preserve">     FE:[0880000 - Gas Distribution - Other Exp.]</t>
  </si>
  <si>
    <t xml:space="preserve">          FF:[Total Fuel Handling]</t>
  </si>
  <si>
    <t xml:space="preserve">     FG:[500-545 - Total Production O&amp;M - Base Recoverable]</t>
  </si>
  <si>
    <t xml:space="preserve">     FH:[560-567 - Transmission  Operation]</t>
  </si>
  <si>
    <t xml:space="preserve">     FI:[560 - Supervision &amp; Engineering]</t>
  </si>
  <si>
    <t xml:space="preserve">     FJ:[0560000 - Supervsn and Engrng - Trans Oper]</t>
  </si>
  <si>
    <t xml:space="preserve">          FK:[560 - Total Supervision &amp; Engineering]</t>
  </si>
  <si>
    <t xml:space="preserve">     FL:[561 - Load Dispatching]</t>
  </si>
  <si>
    <t xml:space="preserve">     FM:[0561100 - Load Dispatch - Reliability]</t>
  </si>
  <si>
    <t xml:space="preserve">     FN:[0561200 - Load Dispatch - MnitorandOprtrnsys]</t>
  </si>
  <si>
    <t xml:space="preserve">     FO:[0561300 - Load Dispatch - TranssvcandSch]</t>
  </si>
  <si>
    <t xml:space="preserve">     FP:[0561500 - Reliability Planning and Stdsdev]</t>
  </si>
  <si>
    <t xml:space="preserve">     FQ:[0561600 - Trans Svc Studios]</t>
  </si>
  <si>
    <t xml:space="preserve">     FR:[0561601 - Trans Study Reimbursement]</t>
  </si>
  <si>
    <t xml:space="preserve">     FS:[0561700 - Generation Interconnect Studies]</t>
  </si>
  <si>
    <t xml:space="preserve">     FT:[0561701 - Interconnection Study Reimbursement]</t>
  </si>
  <si>
    <t xml:space="preserve">          FU:[561 - Total Load Dispatching]</t>
  </si>
  <si>
    <t xml:space="preserve">     FV:[562 - Station Expenses]</t>
  </si>
  <si>
    <t xml:space="preserve">     FW:[0562000 - Station Expenses]</t>
  </si>
  <si>
    <t xml:space="preserve">          FX:[562 - Total Station Expenses]</t>
  </si>
  <si>
    <t xml:space="preserve">     FY:[563 - Overhead Line Expenses]</t>
  </si>
  <si>
    <t xml:space="preserve">     FZ:[0563000 - Overhead Line Expenses - Trans]</t>
  </si>
  <si>
    <t xml:space="preserve">          GA:[563 - Total Overhead Line Expenses]</t>
  </si>
  <si>
    <t xml:space="preserve">     GB:[565 - Transmission by Other - RTO]</t>
  </si>
  <si>
    <t xml:space="preserve">     GC:[0565000 - Transm of Elec By Others]</t>
  </si>
  <si>
    <t xml:space="preserve">     GD:[0565016 - I/C Joint Dispatch]</t>
  </si>
  <si>
    <t xml:space="preserve">          GE:[565 - Total Transmission by Other - RTO]</t>
  </si>
  <si>
    <t xml:space="preserve">     GF:[566 - Misc. Trans Exp - Other]</t>
  </si>
  <si>
    <t xml:space="preserve">     GG:[0566000 - Misc Trans Exp - Total]</t>
  </si>
  <si>
    <t xml:space="preserve">     GH:[0566100 - Misc Trans Lines Rated]</t>
  </si>
  <si>
    <t xml:space="preserve">          GI:[566 - Total Misc Trans Exp - Other]</t>
  </si>
  <si>
    <t xml:space="preserve">     GJ:[567 - Substation]</t>
  </si>
  <si>
    <t xml:space="preserve">     GK:[0567000 - Rents Trans Oper]</t>
  </si>
  <si>
    <t xml:space="preserve">          GL:[567 - Total Substation]</t>
  </si>
  <si>
    <t xml:space="preserve">     GM:[560-567 - Total Transmission Operaton]</t>
  </si>
  <si>
    <t xml:space="preserve">     GN:[568-574 - Transmission Maintenance]</t>
  </si>
  <si>
    <t xml:space="preserve">     GO:[568 - Supervsn and Engrng - Trans Maint]</t>
  </si>
  <si>
    <t xml:space="preserve">     GP:[0568000 - Suprvsn and Engrng - Trans Maint]</t>
  </si>
  <si>
    <t xml:space="preserve">          GQ:[568 - Total Suprvsn and Engrng - Trans Maint]</t>
  </si>
  <si>
    <t xml:space="preserve">     GR:[569 - Structures]</t>
  </si>
  <si>
    <t xml:space="preserve">     GS:[0569000 - Maint of Structures - Trans]</t>
  </si>
  <si>
    <t xml:space="preserve">     GT:[0569100 - Maint of Computer Hardware]</t>
  </si>
  <si>
    <t xml:space="preserve">     GU:[0569200 - Maint of Computer Software]</t>
  </si>
  <si>
    <t xml:space="preserve">     GV:[0569300 - Maint of Communication Equipment]</t>
  </si>
  <si>
    <t xml:space="preserve">          GW:[569 - Total Structures]</t>
  </si>
  <si>
    <t xml:space="preserve">     GX:[570 - Station Equipment Trans]</t>
  </si>
  <si>
    <t xml:space="preserve">     GY:[0570100 - Maint Stat Equip - Other_Trans]</t>
  </si>
  <si>
    <t xml:space="preserve">     GZ:[0570200 - Main - Cir Brkrs Trnsf Mtrs - Trans]</t>
  </si>
  <si>
    <t xml:space="preserve">          HA:[570 - Total Station Equipment Trans]</t>
  </si>
  <si>
    <t xml:space="preserve">     HB:[571 - Maint. of Overhead Lines - Trans]</t>
  </si>
  <si>
    <t xml:space="preserve">     HC:[0571000 - Maint of Overhead Lines - Trans]</t>
  </si>
  <si>
    <t xml:space="preserve">          HD:[571 - Total Maint of Overhead Lines - Trans]</t>
  </si>
  <si>
    <t xml:space="preserve">     HE:[572 - Maint of Underground Lines]</t>
  </si>
  <si>
    <t xml:space="preserve">     HF:[0572000 - Maint of Underground Lines]</t>
  </si>
  <si>
    <t xml:space="preserve">          HG:[572 - Total Maint of Underground Lines]</t>
  </si>
  <si>
    <t xml:space="preserve">     HH:[573 - Maint of Misc Transm Plant]</t>
  </si>
  <si>
    <t xml:space="preserve">     HI:[0573000 - Maint of Misc Transm Plant]</t>
  </si>
  <si>
    <t xml:space="preserve">          HJ:[573 - Total Maint of Misc Transm Plant]</t>
  </si>
  <si>
    <t xml:space="preserve">     HK:[568-574 - Total Transmission Maintenance]</t>
  </si>
  <si>
    <t xml:space="preserve">     HL:[560-574 - Total Transmission O&amp;M]</t>
  </si>
  <si>
    <t xml:space="preserve">     HM:[580-589 - Distribution Operation]</t>
  </si>
  <si>
    <t xml:space="preserve">     HN:[580 - Supervision &amp; Engineering - Dist]</t>
  </si>
  <si>
    <t xml:space="preserve">     HO:[0580000 - Supervsn and Engring - Dist Oper]</t>
  </si>
  <si>
    <t xml:space="preserve">     HP:[0870000 _ Dist Sys Ops - Supv/Eng]</t>
  </si>
  <si>
    <t xml:space="preserve">     HQ:[0852000 - Communication System Expenses]</t>
  </si>
  <si>
    <t xml:space="preserve">          HR:[580 - Total Supervison &amp; Engineering - Dist]</t>
  </si>
  <si>
    <t xml:space="preserve">     HS:[581 - Load Dispatching - Dist]</t>
  </si>
  <si>
    <t xml:space="preserve">     HT:[0581004 - Load Dispatch-Dist of Elec]</t>
  </si>
  <si>
    <t xml:space="preserve">          HU:[581 -Total Load Dispatching - Dist]</t>
  </si>
  <si>
    <t xml:space="preserve">     HV:[582 - Station Expenses]</t>
  </si>
  <si>
    <t xml:space="preserve">     HW:[0582100 - Station Expenses - Other - Dist]</t>
  </si>
  <si>
    <t xml:space="preserve">     HX:[0582200 - Relays and Meters - Dist]</t>
  </si>
  <si>
    <t xml:space="preserve">          HY:[582 - Total Station Expenses]</t>
  </si>
  <si>
    <t xml:space="preserve">     HZ:[583 - Overhead Line Expenses]</t>
  </si>
  <si>
    <t xml:space="preserve">     IA:[0583100 - Overhead Line Exps - Other Dist]</t>
  </si>
  <si>
    <t xml:space="preserve">     IB:[0583200 - Transf Set Rem Reset Test - Dist]</t>
  </si>
  <si>
    <t xml:space="preserve">          IC:[583 - Total Overhead Line Expenses]</t>
  </si>
  <si>
    <t xml:space="preserve">     ID:[584 - Underground Line Expenses - Dist]</t>
  </si>
  <si>
    <t xml:space="preserve">     IE:[0584000 - Underground Line Expenses - Dist]</t>
  </si>
  <si>
    <t xml:space="preserve">     IG:[0584110 - Operation of Energy Storage Eq]</t>
  </si>
  <si>
    <t xml:space="preserve">          IH:[584 -Total Underground Line Expenses - Dist]</t>
  </si>
  <si>
    <t xml:space="preserve">     II:[585 - Street Lighting &amp; Signal System]</t>
  </si>
  <si>
    <t xml:space="preserve">     IJ:[0585000 - St Lghtng and Sgnl Systm - Dist]</t>
  </si>
  <si>
    <t xml:space="preserve">          IK:[585 - Total Street Lighting &amp; Signal System]</t>
  </si>
  <si>
    <t xml:space="preserve">     IL:[586 - Meter Expenses - Dist]</t>
  </si>
  <si>
    <t xml:space="preserve">     IM:[0586000 - Meter Expenses - Dist]</t>
  </si>
  <si>
    <t xml:space="preserve">          IN:[586 - Total Meter Expenses - Dist]</t>
  </si>
  <si>
    <t xml:space="preserve">     IO:[587 - Customer Installation - Dist]</t>
  </si>
  <si>
    <t xml:space="preserve">     IP:[0587xxx - EV Charger Credit]</t>
  </si>
  <si>
    <t xml:space="preserve">     IQ:[0587000 - Cust Install Exp - Other Dist]</t>
  </si>
  <si>
    <t xml:space="preserve">          IR:[587 - Total Customer Installation - Dist]</t>
  </si>
  <si>
    <t xml:space="preserve">     IS:[588 - Miscellaneous Distribution Other]</t>
  </si>
  <si>
    <t xml:space="preserve">     IT:[0588100 - Misc Distribution Exp - Other]</t>
  </si>
  <si>
    <t xml:space="preserve">     IU:[0588100 - Misc Distribution Exp - Other (Extra Line to pick up SPP Distribution ]</t>
  </si>
  <si>
    <t xml:space="preserve">     IV:[0588700 - Intcon Study Costs (D)]</t>
  </si>
  <si>
    <t xml:space="preserve">          IW:[588 - Total Miscellaneous Distribution Other]</t>
  </si>
  <si>
    <t xml:space="preserve">     IX:[589 - Rents - Dist Oper]</t>
  </si>
  <si>
    <t xml:space="preserve">     IY:[0589000 - Rents - Dist Oper]</t>
  </si>
  <si>
    <t xml:space="preserve">          IZ:[589 - Total Rents - Dist Oper]</t>
  </si>
  <si>
    <t xml:space="preserve">     JA:[580-589 - Total Distribution Operation]</t>
  </si>
  <si>
    <t xml:space="preserve">     JB:[590-598 - Distribution Maintenance]</t>
  </si>
  <si>
    <t xml:space="preserve">     JC:[590 - Supervision &amp; Engineering - Dist Maint]</t>
  </si>
  <si>
    <t xml:space="preserve">     JD:[0590000 - Supervsn and Engrng - Dist Maint]</t>
  </si>
  <si>
    <t xml:space="preserve">          JE:[590 - Total Supervision &amp; Engineering - Dist Maint]</t>
  </si>
  <si>
    <t xml:space="preserve">     JF:[591 - Structures Maintenance - Dist]</t>
  </si>
  <si>
    <t xml:space="preserve">     JG:[0591000 - Maintenance of Structures - Dist]</t>
  </si>
  <si>
    <t xml:space="preserve">     JH:[0591200 - Coal Purchase Acctg Adj]</t>
  </si>
  <si>
    <t xml:space="preserve">          JI:[591 - Total Structures Maintenance - Dist]</t>
  </si>
  <si>
    <t xml:space="preserve">     JJ:[592 - Station Equipment - Dist]</t>
  </si>
  <si>
    <t xml:space="preserve">     JK:[0592100 - Maint Station Equip - Other - Dist]</t>
  </si>
  <si>
    <t xml:space="preserve">     JL:[0592110 - Maintenance of Energy Storage]</t>
  </si>
  <si>
    <t xml:space="preserve">     JM:[0592200 - Cir Breakers Trnsf Meters Relay - Dist]</t>
  </si>
  <si>
    <t xml:space="preserve">          JN:[592 - Total Station Equipment Dist]</t>
  </si>
  <si>
    <t xml:space="preserve">     JO:[593 - Overhead Lines (Tree Trim)]</t>
  </si>
  <si>
    <t xml:space="preserve">     JP:[0593000 - Maint Overhd Lines - Other - Dist]</t>
  </si>
  <si>
    <t xml:space="preserve">     JQ:[0593100 - Right of Way Mtce - Dist]</t>
  </si>
  <si>
    <t xml:space="preserve">          JR:[593 - Total Overhead Lines (Tree Trim)]</t>
  </si>
  <si>
    <t xml:space="preserve">     JS:[594 - Underground Lines Maint - Dist]</t>
  </si>
  <si>
    <t xml:space="preserve">     JT:[0594000 - Maint - Underground Lines - Dist]</t>
  </si>
  <si>
    <t xml:space="preserve">          JU:[594 - Total Underground Lines Maint - Dist]</t>
  </si>
  <si>
    <t xml:space="preserve">     JV:[595 - Line Transformers - OH]</t>
  </si>
  <si>
    <t xml:space="preserve">     JW:[0595100 - Maint Lines Transfrs - Other - Dist]</t>
  </si>
  <si>
    <t xml:space="preserve">     JX:[0595200 - Cir Brkrs Transf Capcitrs - Dist]</t>
  </si>
  <si>
    <t xml:space="preserve">          JY:[595 - Total Line Transformers - Overhead]</t>
  </si>
  <si>
    <t xml:space="preserve">     JZ:[596 - Streetlighting &amp; Signal System Maint - Dist]</t>
  </si>
  <si>
    <t xml:space="preserve">     KA:[0596000 - Maint - Streetlightng/Signl - Dist]</t>
  </si>
  <si>
    <t xml:space="preserve">          KB:[596 - Total Streetlighting &amp; Signal System Maint - Dist]</t>
  </si>
  <si>
    <t xml:space="preserve">     KC:[597 - Meters Maint - Dist]</t>
  </si>
  <si>
    <t xml:space="preserve">     KD:[0597000 - Maintenance of Meters - Dist]</t>
  </si>
  <si>
    <t xml:space="preserve">          KE:[597 - Total Meters Maint - Dist]</t>
  </si>
  <si>
    <t xml:space="preserve">     KF:[598 - Miscellaneous Maint - Dist]</t>
  </si>
  <si>
    <t xml:space="preserve">     KG:[0598100 - Main Misc Dist Plt - Other - Dist]</t>
  </si>
  <si>
    <t xml:space="preserve">          KH:[598 -Total  Miscellaneous Maint - Dist]</t>
  </si>
  <si>
    <t xml:space="preserve">     KI:[590-598 - Total Distribution Maintenance]</t>
  </si>
  <si>
    <t xml:space="preserve">     KJ:[580-598 - Total Distribution O&amp;M]</t>
  </si>
  <si>
    <t xml:space="preserve">     KK:[599 - Other Misc Expense]</t>
  </si>
  <si>
    <t xml:space="preserve">     KL:[0599005 - Equipment Rental]</t>
  </si>
  <si>
    <t xml:space="preserve">     KM:[0599023 Other Miscellaneous Expenses]</t>
  </si>
  <si>
    <t xml:space="preserve">          KN:[599 - Total Other Misc Expense]</t>
  </si>
  <si>
    <t xml:space="preserve">     KO:[901-905 - Customer Accounts]</t>
  </si>
  <si>
    <t xml:space="preserve">     KP:[901 - Supervision - Cust Accts]</t>
  </si>
  <si>
    <t xml:space="preserve">     KQ:[0901000 - Supervision - Cust Accts]</t>
  </si>
  <si>
    <t xml:space="preserve">          KR:[901 - Total Supervision - Cust Accts]</t>
  </si>
  <si>
    <t xml:space="preserve">     KS:[902 - Meter Reading]</t>
  </si>
  <si>
    <t xml:space="preserve">     KT:[0902000 - Meter Reading]</t>
  </si>
  <si>
    <t xml:space="preserve">          KU:[902 - Total Meter Reading]</t>
  </si>
  <si>
    <t xml:space="preserve">     KV:[903 - Customer Records &amp; Collection]</t>
  </si>
  <si>
    <t xml:space="preserve">     KW:[0903000 - Cust Records and Collection Exp]</t>
  </si>
  <si>
    <t xml:space="preserve">     KX:[0903100 - Cust Contracts and Orders - Local]</t>
  </si>
  <si>
    <t xml:space="preserve">     KY:[0903200 - Cust Billing and Acct]</t>
  </si>
  <si>
    <t xml:space="preserve">     KZ:[0903250 - Customer Billing Common]</t>
  </si>
  <si>
    <t xml:space="preserve">     LA:[0903300 - Cust Collecting - Local]</t>
  </si>
  <si>
    <t xml:space="preserve">     LB:[0903400 - Cust Receiv and Collect Exp - Edp]</t>
  </si>
  <si>
    <t xml:space="preserve">     LC:[0903750 - Common Operating - Cust Accts]</t>
  </si>
  <si>
    <t xml:space="preserve">          LD:[903 - Total Customer Records &amp; Collections]</t>
  </si>
  <si>
    <t xml:space="preserve">     LE:[904 - Uncollectible]</t>
  </si>
  <si>
    <t xml:space="preserve">     LF:[0904000 - Uncollectible Accounts]</t>
  </si>
  <si>
    <t xml:space="preserve">     LG:[0904001 - Bad Debt Expense]</t>
  </si>
  <si>
    <t xml:space="preserve">          LH:[904 - Total Uncollectible]</t>
  </si>
  <si>
    <t xml:space="preserve">     LI:[905 - Misc. Customer Accounts]</t>
  </si>
  <si>
    <t xml:space="preserve">     LJ:[0905000 - Misc Customer Accts Expenses]</t>
  </si>
  <si>
    <t xml:space="preserve">     LK:[905 - Misc. Customer Accounts]</t>
  </si>
  <si>
    <t xml:space="preserve">          LL:[901-905 - Total Customer Accounts]</t>
  </si>
  <si>
    <t xml:space="preserve">     LM:[906-910 - Customer Service &amp; Informational]</t>
  </si>
  <si>
    <t xml:space="preserve">     LN:[907 - Supervision]</t>
  </si>
  <si>
    <t xml:space="preserve">     LO:[0907000 - Supervision]</t>
  </si>
  <si>
    <t xml:space="preserve">          LP:[907 - Total Supervision]</t>
  </si>
  <si>
    <t xml:space="preserve">     LQ:[908 - Customer Assistance]</t>
  </si>
  <si>
    <t xml:space="preserve">     LR:[0908120 - Cust Assist Exp - Residential]</t>
  </si>
  <si>
    <t xml:space="preserve">     LS:[0908140 - Economic Development]</t>
  </si>
  <si>
    <t xml:space="preserve">     LT:[0908150 - Commer/Indust Assistance Exp]</t>
  </si>
  <si>
    <t xml:space="preserve">     LU:[0908160 - Cust Assist Exp - General]</t>
  </si>
  <si>
    <t xml:space="preserve">          LV:[908 - Total Customer Assistance]</t>
  </si>
  <si>
    <t xml:space="preserve">     LW:[909- Informational and Instructional Advertising]</t>
  </si>
  <si>
    <t xml:space="preserve">     LX:[0909650 - Misc Advertising Expenses]</t>
  </si>
  <si>
    <t xml:space="preserve">          LY:[909 - Total Informational and Instructional Advertising]</t>
  </si>
  <si>
    <t xml:space="preserve">     LZ:[910 - Misc. Customer Service and Informational Expenses]</t>
  </si>
  <si>
    <t xml:space="preserve">     MA:[0910000 - Misc Cust Serv/Inform Exp]</t>
  </si>
  <si>
    <t xml:space="preserve">     MB:[0910100 - Exp - Rs Reg Prod/Svces - Cstaccts (Reclass From 440 for EVOP Cr and 9]</t>
  </si>
  <si>
    <t xml:space="preserve">          MC:[910 - Total  Misc. Customer Service and Informational Expenses]</t>
  </si>
  <si>
    <t xml:space="preserve">     MD:[906-910 - Total Customer Service &amp; Informational]</t>
  </si>
  <si>
    <t xml:space="preserve">     ME:[911-917 - Sales Expenses]</t>
  </si>
  <si>
    <t xml:space="preserve">     MF:[911 - Supervision]</t>
  </si>
  <si>
    <t xml:space="preserve">     MG:[0911000 - Supervision]</t>
  </si>
  <si>
    <t xml:space="preserve">          MH:[911 - Total Supervision]</t>
  </si>
  <si>
    <t xml:space="preserve">     MI:[912 - Demonstrating and Selling Expenses]</t>
  </si>
  <si>
    <t xml:space="preserve">     MJ:[0912000 - Demonstrating and Selling Exp]</t>
  </si>
  <si>
    <t xml:space="preserve">     MK:[09120000 - Adjustment to Reduce Transportation Electric in 2027]</t>
  </si>
  <si>
    <t xml:space="preserve">     ML:[0912100 - Demonstration &amp; Sell-Proj Supt]</t>
  </si>
  <si>
    <t xml:space="preserve">     MM:[0912200 - EV Employee Incentive]</t>
  </si>
  <si>
    <t xml:space="preserve">     MN:[0912300 - Economic Development Discount]</t>
  </si>
  <si>
    <t xml:space="preserve">          MO:[912 - Total Demonstrating and Selling Expenses]</t>
  </si>
  <si>
    <t xml:space="preserve">     MP:[913 - Advertising Expenses]</t>
  </si>
  <si>
    <t xml:space="preserve">     MQ:[0913001 - Advertising Expense]</t>
  </si>
  <si>
    <t xml:space="preserve">          MR:[913 - Total Advertising Expenses]</t>
  </si>
  <si>
    <t xml:space="preserve">     MS:[916 - Miscellaneous Sales Expenses]</t>
  </si>
  <si>
    <t xml:space="preserve">     MT:[0916000 - Misc Sales Expense]</t>
  </si>
  <si>
    <t xml:space="preserve">          MU:[916 - Total Miscellaneous Sales Expenses]</t>
  </si>
  <si>
    <t xml:space="preserve">     MV:[911-917 - Total Sales Expenses]</t>
  </si>
  <si>
    <t>MW:[]</t>
  </si>
  <si>
    <t xml:space="preserve">     MX:[0824000 - Other Expenses - Stg (Gas Operating Exp)]</t>
  </si>
  <si>
    <t xml:space="preserve">     MY:[920-935 - Administrative and General]</t>
  </si>
  <si>
    <t xml:space="preserve">     MZ:[920 - Administrative and General Salaries]</t>
  </si>
  <si>
    <t xml:space="preserve">     NA:[0920000 - A and G Salaries]</t>
  </si>
  <si>
    <t xml:space="preserve">     NB:[0920000 - Vision Florida Deferred O&amp;M (Salaries)]</t>
  </si>
  <si>
    <t xml:space="preserve">     NC:[0920001 - SC O&amp;M Labor Deferral]</t>
  </si>
  <si>
    <t xml:space="preserve">     ND:[0920100 - Salaries &amp; Wages - Proj Supt]</t>
  </si>
  <si>
    <t xml:space="preserve">     NE:[0920300 - Project Development Labor]</t>
  </si>
  <si>
    <t xml:space="preserve">     NF:[0920980 - A and G Salaries for Corp]</t>
  </si>
  <si>
    <t xml:space="preserve">          NG:[920 - Total Administrative and General Salaries]</t>
  </si>
  <si>
    <t xml:space="preserve">     NH:[921 - Office Supplies and Expenses]</t>
  </si>
  <si>
    <t xml:space="preserve">     NI:[0921101 - Emp Exp NC]</t>
  </si>
  <si>
    <t xml:space="preserve">     NJ:[0921100 - Employee Expenses]</t>
  </si>
  <si>
    <t xml:space="preserve">     NK:[0921103 - Employee Exp WH]</t>
  </si>
  <si>
    <t xml:space="preserve">     NL:[0921110 - Relocation Exp]</t>
  </si>
  <si>
    <t xml:space="preserve">     NM:[0921150 - Gen Admin Related Party]</t>
  </si>
  <si>
    <t xml:space="preserve">     NN:[0921200 - Office Expenses]</t>
  </si>
  <si>
    <t xml:space="preserve">     NO:[0921300 - Telephone and Telegraph Exp]</t>
  </si>
  <si>
    <t xml:space="preserve">     NP:[0921400 - Computer Services Expenses]</t>
  </si>
  <si>
    <t xml:space="preserve">     NQ:[0921540 - Computer Rent (Go Only)]</t>
  </si>
  <si>
    <t xml:space="preserve">     NR:[0921600 - Other]</t>
  </si>
  <si>
    <t xml:space="preserve">     NS:[0921610 - Inventory Adjustment]</t>
  </si>
  <si>
    <t xml:space="preserve">     NT:[0921900 - Office Supply &amp; Exp - Partner]</t>
  </si>
  <si>
    <t xml:space="preserve">     NU:[0921980 - Office Supplies and Expenses]</t>
  </si>
  <si>
    <t xml:space="preserve">          NV:[921 - Total Office Supplies and Expenses]</t>
  </si>
  <si>
    <t xml:space="preserve">     NW:[922 - Administrative Expenses Transferred - Credit]</t>
  </si>
  <si>
    <t xml:space="preserve">     NX:[0922000 - Admin Exp Transfer]</t>
  </si>
  <si>
    <t xml:space="preserve">     NY:[0922100 - Admin Exp Transf-Construction]</t>
  </si>
  <si>
    <t xml:space="preserve">     NZ:[0922200 - Admin Exp Transfer - Nonutility]</t>
  </si>
  <si>
    <t xml:space="preserve">          OA:[922 - Total Admin Expenses Transferred - Credit]</t>
  </si>
  <si>
    <t xml:space="preserve">     OB:[923 - Outside Services Employed]</t>
  </si>
  <si>
    <t xml:space="preserve">     OC:[0923000 - Outside Services Employed]</t>
  </si>
  <si>
    <t xml:space="preserve">     OD:[0923100 - Outside Services - NCRC]</t>
  </si>
  <si>
    <t xml:space="preserve">     OE:[0923980 - Outside Services Employee and]</t>
  </si>
  <si>
    <t xml:space="preserve">          OF:[923 - Total Outside Services Employed]</t>
  </si>
  <si>
    <t xml:space="preserve">     OG:[924 - Property Insurance]</t>
  </si>
  <si>
    <t xml:space="preserve">     OH:[0924000 - Property Insurance]</t>
  </si>
  <si>
    <t>OI:[0924100 - Admin - EH&amp;S Expense]</t>
  </si>
  <si>
    <t xml:space="preserve">     OJ:[0924110 - Admin - Insurance Expense]</t>
  </si>
  <si>
    <t xml:space="preserve">     OK:[0924050 - Intercompany Property Insurance Exp]</t>
  </si>
  <si>
    <t xml:space="preserve">     OL:[0924980 - Property Insurance For Corp.]</t>
  </si>
  <si>
    <t xml:space="preserve">          OM:[924 - Total Property Insurance]</t>
  </si>
  <si>
    <t xml:space="preserve">     ON:[924 - Storm Expense]</t>
  </si>
  <si>
    <t xml:space="preserve">     OO:[0924200 - Recoverable Storm Damage Exp (In Budget/Actuals)]</t>
  </si>
  <si>
    <t xml:space="preserve">     OP:[0924200  - Recoverable Storm Damage Exp (Not in Budget)]</t>
  </si>
  <si>
    <t xml:space="preserve">          OQ:[Subtotal for Recoverable Storm Damage (combines budget &amp; not in budget)]</t>
  </si>
  <si>
    <t xml:space="preserve">     OS:[0924200 - Recoverable Storm Damage Exp (OATT Not InBudg)]</t>
  </si>
  <si>
    <t xml:space="preserve">     OT:[0924200 - Recoverable Storm Damage Exp (OATT InBudg)]</t>
  </si>
  <si>
    <t xml:space="preserve">          OU:[0924.2 Sub-total Recoverable Storm Damage Exp (OATT)]</t>
  </si>
  <si>
    <t xml:space="preserve">          OV:[924 - Total Storm Damage]</t>
  </si>
  <si>
    <t xml:space="preserve">     OW:[925 - Injuries and Damages]</t>
  </si>
  <si>
    <t xml:space="preserve">     OX:[0925000 - Injuries and Damages]</t>
  </si>
  <si>
    <t xml:space="preserve">     OY:[0925051 - Intercompany Gen Liab Expense]</t>
  </si>
  <si>
    <t xml:space="preserve">     OZ:[0925052 - Inter-Co Worker Comp Insur Exp]</t>
  </si>
  <si>
    <t xml:space="preserve">     PA:[0925200 - Injuries and Damages - Other]</t>
  </si>
  <si>
    <t xml:space="preserve">     PB:[0925300 - Environmental Inj &amp; Damages]</t>
  </si>
  <si>
    <t xml:space="preserve">     PC:[0925980 - Injuries and Damages For Corp.]</t>
  </si>
  <si>
    <t xml:space="preserve">          PD:[925 - Total Injuries and Damages]</t>
  </si>
  <si>
    <t xml:space="preserve">     PE:[926 - Employee Pensions and Benefits]</t>
  </si>
  <si>
    <t xml:space="preserve">     PF:[0926000 - Empl Pensions and Benefits]</t>
  </si>
  <si>
    <t xml:space="preserve">     PG:[0926001 - Payroll Burden Contra]</t>
  </si>
  <si>
    <t xml:space="preserve">     PH:[0926420 - Employee Tuition Refund]</t>
  </si>
  <si>
    <t xml:space="preserve">     PI:[0926430 - Employees'Recreation Expense]</t>
  </si>
  <si>
    <t xml:space="preserve">     PJ:[0926490 - Other Employee Benefits]</t>
  </si>
  <si>
    <t xml:space="preserve">     PK:[0457700 - Allocated Employee Benefits Offset]</t>
  </si>
  <si>
    <t xml:space="preserve">     PL:[0926600 - Employee Benefits - Transferred]</t>
  </si>
  <si>
    <t xml:space="preserve">     PM:[0926999 - Pension Non-Service Costs (Governance)]</t>
  </si>
  <si>
    <t xml:space="preserve">     PN:[0926999 - Pension Accounting Adjustment - '22 8x4 Forecast]</t>
  </si>
  <si>
    <t xml:space="preserve">          PO:[926 - Total Employee Pensions and Benefits]</t>
  </si>
  <si>
    <t xml:space="preserve">     PP:[927 - Franchise Requirements]</t>
  </si>
  <si>
    <t xml:space="preserve">     PQ:[0927001 - General and Administration]</t>
  </si>
  <si>
    <t xml:space="preserve">          PR:[927 - Total Franchise Requirements]</t>
  </si>
  <si>
    <t xml:space="preserve">     PS:[928 - Regulatory Commission Expenses]</t>
  </si>
  <si>
    <t xml:space="preserve">     PT:[0928000 - Regulatory Expenses (Go)]</t>
  </si>
  <si>
    <t xml:space="preserve">     PU:[0928930 - Amort 2021 Rate Case Exp]</t>
  </si>
  <si>
    <t xml:space="preserve">          PV:[928 - Total Regulatory Commission Expenses]</t>
  </si>
  <si>
    <t xml:space="preserve">     PW:[929 - Duplicate Charges - Credit]</t>
  </si>
  <si>
    <t xml:space="preserve">     PX:[0929000 - Duplicate Chrgs - Enrgy To Exp]</t>
  </si>
  <si>
    <t xml:space="preserve">     PY:[0929500 - Admin Exp Transf]</t>
  </si>
  <si>
    <t xml:space="preserve">          PZ:[929 - Total Duplicate Charges - Credit]</t>
  </si>
  <si>
    <t xml:space="preserve">     QA:[930 - Miscellaneous General Expenses]</t>
  </si>
  <si>
    <t xml:space="preserve">     QB:[0930150 - Miscellaneous Advertising Exp]</t>
  </si>
  <si>
    <t xml:space="preserve">     QC:[0930200 - Misc General Expenses]</t>
  </si>
  <si>
    <t xml:space="preserve">     QD:[0930210 - Industry Assn Dues]</t>
  </si>
  <si>
    <t xml:space="preserve">     QE:[0930220 - Exp of Servicing Securities]</t>
  </si>
  <si>
    <t xml:space="preserve">     QF:[0930230 - Dues To Various Organizations]</t>
  </si>
  <si>
    <t xml:space="preserve">     QG:[0930240 - Director'S Expenses]</t>
  </si>
  <si>
    <t xml:space="preserve">     QH:[0930250 - Buy\Sell Transf Employee Homes]</t>
  </si>
  <si>
    <t xml:space="preserve">     QI:[0930600 - Leased Circuit Charges - Other]</t>
  </si>
  <si>
    <t xml:space="preserve">     QJ:[0930700 - Research and Development]</t>
  </si>
  <si>
    <t xml:space="preserve">     QK:[0930891 - IC Misc. Expense VIE]</t>
  </si>
  <si>
    <t xml:space="preserve">     QL:[0930940 - General Expenses]</t>
  </si>
  <si>
    <t xml:space="preserve">          QM:[930 - Total Miscellaneous General Expenses]</t>
  </si>
  <si>
    <t xml:space="preserve">     QN:[931 - Rents]</t>
  </si>
  <si>
    <t xml:space="preserve">     QO:[0931001 - Rents - A and G]</t>
  </si>
  <si>
    <t xml:space="preserve">     QP:[0931003 - Lease Amortization Expense]</t>
  </si>
  <si>
    <t xml:space="preserve">     QQ:[0931004 - ProCo IC Lease Expense]</t>
  </si>
  <si>
    <t xml:space="preserve">     QR:[0931008 - A and G Rents IC]</t>
  </si>
  <si>
    <t xml:space="preserve">     QS:[0931100 - IC Oper. Rent Expenses]</t>
  </si>
  <si>
    <t xml:space="preserve">          QT:[931 - Total Rents]</t>
  </si>
  <si>
    <t xml:space="preserve">     QU:[935 - Maintenance of General Plant]</t>
  </si>
  <si>
    <t xml:space="preserve">     QV:[0935100 - Maint General Plant-Elec]</t>
  </si>
  <si>
    <t xml:space="preserve">     QW:[0935200 - Cust Infor and Computer Control]</t>
  </si>
  <si>
    <t xml:space="preserve">     QX:[0932000 - Maintenance of Gen Plant-Gas]</t>
  </si>
  <si>
    <t xml:space="preserve">          QY:[935 - Maintenance of General Plant]</t>
  </si>
  <si>
    <t xml:space="preserve">     QZ:[920-935 - Total Admin &amp; General  Expenses]</t>
  </si>
  <si>
    <t>RA:[500-599 &amp; 901-935 - Total O&amp;M Base Recoverable]</t>
  </si>
  <si>
    <t>RB:[Clause Recoverable O&amp;M]</t>
  </si>
  <si>
    <t xml:space="preserve">     RC:[ECCR]</t>
  </si>
  <si>
    <t xml:space="preserve">     RD:[0908000 - Cust Asset Exp-Conservation Programs - Recoverable]</t>
  </si>
  <si>
    <t xml:space="preserve">     RE:[0908001 - Current Month Deferral]</t>
  </si>
  <si>
    <t xml:space="preserve">     RF:[0908002 - Amort of Load Mgmt Switches]</t>
  </si>
  <si>
    <t xml:space="preserve">     RG:[0909000 - Info &amp; Instruc Adv-Conservation Prog - Rec]</t>
  </si>
  <si>
    <t xml:space="preserve">          RH:[Total ECCR]</t>
  </si>
  <si>
    <t xml:space="preserve">     RI:[ECRC]</t>
  </si>
  <si>
    <t xml:space="preserve">     RJ:[0500100 - Fossil Oper Superv - Recoverable]</t>
  </si>
  <si>
    <t xml:space="preserve">     RK:[0502400 - Fossil Steam Exp - Recoverable]</t>
  </si>
  <si>
    <t xml:space="preserve">     RL:[0506300 - Misc Fossil Power Expenses - Recoverable]</t>
  </si>
  <si>
    <t xml:space="preserve">     RM:[0510100 - Suprvsn and Engrng-Steam Maint]</t>
  </si>
  <si>
    <t xml:space="preserve">     RN:[0511200 - Maint of Structures Steam - Rec]</t>
  </si>
  <si>
    <t xml:space="preserve">     RO:[0512300 - Maint Of Boiler Plant-Other - Recoverable]</t>
  </si>
  <si>
    <t xml:space="preserve">     RP:[0513300 - Maint Of Electric Plant-Other - Recoverable]</t>
  </si>
  <si>
    <t xml:space="preserve">     RQ:[0514300 - Maintenance - Misc Steam Plant]</t>
  </si>
  <si>
    <t xml:space="preserve">     RR:[0549200 - CT Misc Power Expense - Recoverable]</t>
  </si>
  <si>
    <t xml:space="preserve">     RS:[0557995 - ECRC O&amp;M Def - Recoverable]</t>
  </si>
  <si>
    <t xml:space="preserve">     RT:[0557996 - Def Clean Coal]</t>
  </si>
  <si>
    <t xml:space="preserve">          RU:[ECRC Production Base Total]</t>
  </si>
  <si>
    <t xml:space="preserve">     RV:[0502010 - Ammonia Expense]</t>
  </si>
  <si>
    <t xml:space="preserve">     RW:[0502020 - Ammonia Qualifying]</t>
  </si>
  <si>
    <t xml:space="preserve">     RX:[0502030 - Urea - Qualifying]</t>
  </si>
  <si>
    <t xml:space="preserve">     RY:[0502040 - Cost of Lime]</t>
  </si>
  <si>
    <t xml:space="preserve">     RZ:[0502041 - Gypsum Rev - Exp Offset]</t>
  </si>
  <si>
    <t xml:space="preserve">     SA:[0502050 - Diabasic Acid - Qualifying]</t>
  </si>
  <si>
    <t xml:space="preserve">     SB:[0502070 - Gypsum - Qualifying]</t>
  </si>
  <si>
    <t xml:space="preserve">     SC:[0502082 - Re-emission Chem Exp - Reagent]</t>
  </si>
  <si>
    <t xml:space="preserve">     SD:[0502100 - Fossil Steam Exp - Other]</t>
  </si>
  <si>
    <t xml:space="preserve">     SE:[0502300 - Steam Oper-Caustic - FL]</t>
  </si>
  <si>
    <t xml:space="preserve">     SF:[0509000 - Emission Allowances]</t>
  </si>
  <si>
    <t xml:space="preserve">     SG:[0509030 - SO2 Emission Expense]</t>
  </si>
  <si>
    <t xml:space="preserve">     SH:[0509212- Annual NOx Emission Expense]</t>
  </si>
  <si>
    <t xml:space="preserve">     SI:[0553100 - CT Maint of Gen and Plant-Recoverable]</t>
  </si>
  <si>
    <t xml:space="preserve">          SJ:[ECRC Energy Total]</t>
  </si>
  <si>
    <t xml:space="preserve">     SK:[0573100 - Trans Maint-Misc Trans Plant - Recoverable]</t>
  </si>
  <si>
    <t xml:space="preserve">     SL:[0598400 - Distr Maint-Misc Distr Plant-Recoverable]</t>
  </si>
  <si>
    <t xml:space="preserve">          SM:[TOTAL ECRC]</t>
  </si>
  <si>
    <t xml:space="preserve">     SN:[SPP]</t>
  </si>
  <si>
    <t xml:space="preserve">     SO:[SPP - TRANSMISSION]</t>
  </si>
  <si>
    <t xml:space="preserve">     SP:[0562000 - Station Expenses - SPP]</t>
  </si>
  <si>
    <t xml:space="preserve">     SQ:[0563000 - Overhead Line Expenses - Trans - SPP]</t>
  </si>
  <si>
    <t xml:space="preserve">     SR:[0566000 - Misc Trans Exp - Other- SPP]</t>
  </si>
  <si>
    <t xml:space="preserve">     SS:[0570100  - Maint Stat Equip - Other_Trans]</t>
  </si>
  <si>
    <t xml:space="preserve">     ST:[0570200 - Cir Brks Trnsfr Mtrs - Trans - SPP]</t>
  </si>
  <si>
    <t xml:space="preserve">     SU:[0571000 - Maint Trans OH Lines - SPP]</t>
  </si>
  <si>
    <t xml:space="preserve">     SV:[0571000 - Maint Trans OH Lines - SPP Governance]</t>
  </si>
  <si>
    <t xml:space="preserve">     SW:[0571000 - Maint Trans OH Lines - SPP]</t>
  </si>
  <si>
    <t xml:space="preserve">     SX:[0571000 - Maint Trans OH Lines - SPP (Veg Mgmt)]</t>
  </si>
  <si>
    <t xml:space="preserve">     SY:[0580000 - Supervsn and Engring - Dist Oper - SPP]</t>
  </si>
  <si>
    <t xml:space="preserve">     SZ:[0588100 - Misc Distribution Exp - Other- SPP]</t>
  </si>
  <si>
    <t xml:space="preserve">     TA:[0926600 - Employee Benefits - Transferred (Transmission)]</t>
  </si>
  <si>
    <t xml:space="preserve">          TB:[SPP Transmission Total]</t>
  </si>
  <si>
    <t xml:space="preserve">     TC:[SPP - DISTRIBUTION]</t>
  </si>
  <si>
    <t xml:space="preserve">     TD:[0580000 - Supervsn and Engring - Dist Oper - SPP]</t>
  </si>
  <si>
    <t xml:space="preserve">     TE:[0583100 - Overhead Line Exps - Other Dist - SPP]</t>
  </si>
  <si>
    <t xml:space="preserve">     TF:[0588100 - Misc Distribution Expenses - SPP]</t>
  </si>
  <si>
    <t xml:space="preserve">     TG:[0593000 - Maint OH Lines - SPP]</t>
  </si>
  <si>
    <t xml:space="preserve">     TH:[0593000 - Maint OH Lines - SPP Governance]</t>
  </si>
  <si>
    <t xml:space="preserve">     TI:[0593000 - Maint OH Lines - SPP]</t>
  </si>
  <si>
    <t xml:space="preserve">     TJ:[0593100 - Right of Way Mtce - Dist SPP]</t>
  </si>
  <si>
    <t xml:space="preserve">     TK:[0593100 - Maint Dist ROW - SPP (Veg Mgmt))]</t>
  </si>
  <si>
    <t xml:space="preserve">     TL:[0594000 - Maint UG Lines - SPP]</t>
  </si>
  <si>
    <t xml:space="preserve">     TM:[0926600 - Employee Benefits - Transferred (Distribution)]</t>
  </si>
  <si>
    <t xml:space="preserve">          TN:[SPP Distribution Total]</t>
  </si>
  <si>
    <t xml:space="preserve">          TO:[TOTAL SPP]</t>
  </si>
  <si>
    <t xml:space="preserve">     TP:[CCR]</t>
  </si>
  <si>
    <t xml:space="preserve">     TQ:[0557201 - FL Deferred Capacity Expense (And State Tax Giveback Acct for Actuals)]</t>
  </si>
  <si>
    <t xml:space="preserve">     TR:[0557201 - FL CY Deferred Capacity Expense]</t>
  </si>
  <si>
    <t xml:space="preserve">     TS:[0557xxx - IRA Tax Giveback (Capacity Clause)]</t>
  </si>
  <si>
    <t xml:space="preserve">               TT:[Capacity - Retail 100% Total]</t>
  </si>
  <si>
    <t xml:space="preserve">     TU:[0555190 - Capacity Purchase Expense]</t>
  </si>
  <si>
    <t xml:space="preserve">     TV:[0557201 - Tax Savings (Forecast Only)]</t>
  </si>
  <si>
    <t xml:space="preserve">          TW:[Capacity - Manual Input Sep Factor Total]</t>
  </si>
  <si>
    <t xml:space="preserve">     TX:[0555550 - Purchases Energy Imbalance]</t>
  </si>
  <si>
    <t xml:space="preserve">     TY:[FUEL]</t>
  </si>
  <si>
    <t xml:space="preserve">     TZ:[Whlse Fuel - Base Rates]</t>
  </si>
  <si>
    <t xml:space="preserve">     UA:[Whllse Fuel - Fuel Expense]</t>
  </si>
  <si>
    <t xml:space="preserve">     UB:[Whlse Fuel - Fuel Clause]</t>
  </si>
  <si>
    <t xml:space="preserve">     UC:[Reclsass Stratified Fuel Whsle (Whsle Contracts)]</t>
  </si>
  <si>
    <t xml:space="preserve">          UD:[Fuel - Wholesale 100% Total]</t>
  </si>
  <si>
    <t xml:space="preserve">     UE:[0501008 - Contra Fuel Exp BR Ash - SC]</t>
  </si>
  <si>
    <t xml:space="preserve">     UF:[0501013 - Natural Gas Purchase]</t>
  </si>
  <si>
    <t xml:space="preserve">     UG:[0501110 - Coal Consumed - Fossil Steam]</t>
  </si>
  <si>
    <t xml:space="preserve">     UH:[0501310 - Oil Consumed - Fossil Steam]</t>
  </si>
  <si>
    <t xml:space="preserve">     UI:[0518100 - Burn up of Owned Fuel]</t>
  </si>
  <si>
    <t xml:space="preserve">     UJ:[0547000 - Fuel Expense]</t>
  </si>
  <si>
    <t xml:space="preserve">     UK:[0547100 - Natural Gas]</t>
  </si>
  <si>
    <t xml:space="preserve">     UL:[0501110 - Coal Contingency]</t>
  </si>
  <si>
    <t xml:space="preserve">     UM:[0547200 - Oil]</t>
  </si>
  <si>
    <t xml:space="preserve">     UN:[0555185 - Energy Purchase Expense]</t>
  </si>
  <si>
    <t xml:space="preserve">     UO:[0557202 - FL Deferred Fuel Expense]</t>
  </si>
  <si>
    <t xml:space="preserve">     UP:[0557xxx - Clean Energy Connect Bill Credits]</t>
  </si>
  <si>
    <t xml:space="preserve">     UQ:[0555191 - Other Power Purchased]</t>
  </si>
  <si>
    <t xml:space="preserve">     UR:[0555016 - I/C Joint Disp Pur Pwr]</t>
  </si>
  <si>
    <t xml:space="preserve">     US:[0555200 - Interchange Power]</t>
  </si>
  <si>
    <t xml:space="preserve">     UT:[0501110 - Net Fossil Fuel Expense - PE Fuel Expense Report]</t>
  </si>
  <si>
    <t xml:space="preserve">     UU:[0501110 - Coal Ash &amp; Gypsum - PE Fuel Expense Report]</t>
  </si>
  <si>
    <t xml:space="preserve">     UV:[Reclass Stratified Fuel to Whlse (Whsle Contracts)]</t>
  </si>
  <si>
    <t xml:space="preserve">          UW:[Fuel - Manual Input Sep Factor Total]</t>
  </si>
  <si>
    <t xml:space="preserve">          UX:[Total Fuel]</t>
  </si>
  <si>
    <t>UY:[]</t>
  </si>
  <si>
    <t>UZ:[500-599 &amp; 901-935 - Total O&amp;M Clause Recoverable]</t>
  </si>
  <si>
    <t>VA:[500-599 &amp; 901-935 - Total O&amp;M Base &amp; Clause]</t>
  </si>
  <si>
    <t>VB:[]</t>
  </si>
  <si>
    <t>VC:[403-407 - Depreciation and Amortization]</t>
  </si>
  <si>
    <t xml:space="preserve">     VD:[403 - Depreciation]</t>
  </si>
  <si>
    <t xml:space="preserve">     VE:[0403002 - Depr - Expense]</t>
  </si>
  <si>
    <t xml:space="preserve">     VF:[0403002 - Less: Transp. Equip. (incl. in O&amp;M)]</t>
  </si>
  <si>
    <t xml:space="preserve">          VG:[Net Depreciation]</t>
  </si>
  <si>
    <t xml:space="preserve">     VH:[0403050 - CONTRA DEPR-OATT]</t>
  </si>
  <si>
    <t xml:space="preserve">     VI:[0403333 - IC ProCo Depreciation Exp]</t>
  </si>
  <si>
    <t xml:space="preserve">     VJ:[0403500 - Depr of General Plant]</t>
  </si>
  <si>
    <t xml:space="preserve">          VK:[403 - Total Electric Depreciation]</t>
  </si>
  <si>
    <t xml:space="preserve">     VL:[403.1 Deprec for Asset Retirement Costs]</t>
  </si>
  <si>
    <t xml:space="preserve">     VM:[0403800 - Decom Exp]</t>
  </si>
  <si>
    <t xml:space="preserve">     VN:[0403150- Depreciation Expense ARO]</t>
  </si>
  <si>
    <t xml:space="preserve">          VO:[403.1 - Total Deprec for Asset Retirement Costs]</t>
  </si>
  <si>
    <t xml:space="preserve">     VP:[404-407 - Amortization]</t>
  </si>
  <si>
    <t>VQ:[404 - Amort Limited Term Elec Plant]</t>
  </si>
  <si>
    <t xml:space="preserve">     VR:[0404200 - Amor of Elec Plt - Software]</t>
  </si>
  <si>
    <t xml:space="preserve">     VS:[0403400 - Depr of Distribution Plant]</t>
  </si>
  <si>
    <t xml:space="preserve">     VT:[0404402 - Amort of ECCR Plant]</t>
  </si>
  <si>
    <t xml:space="preserve">          VU:[404 - Total Amort of LT Term Elec Plt]</t>
  </si>
  <si>
    <t>VV:[406 - Amort Elec Plant Acquisition Adj]</t>
  </si>
  <si>
    <t xml:space="preserve">     VW:[0406505 - Amort Exp - Acq Purch Adj]</t>
  </si>
  <si>
    <t xml:space="preserve">          VX:[406 - Total Amort Elec Plant Acquisition Adj]</t>
  </si>
  <si>
    <t xml:space="preserve">     VY:[407 - Amort Prop Loss, Unrecov Plant &amp; Reg Study Costs]</t>
  </si>
  <si>
    <t xml:space="preserve">     VZ:[0407115 - Meter Amortization]</t>
  </si>
  <si>
    <t>WA:[407.1 Total Amort Prop Loss, Unrecov Plant &amp; Reg]</t>
  </si>
  <si>
    <t xml:space="preserve">     WB:[407.3 - Regulatory Debits]</t>
  </si>
  <si>
    <t xml:space="preserve">     WC:[0407318 - SPP DEF Reg Debit]</t>
  </si>
  <si>
    <t xml:space="preserve">     WD:[0407318 - SPP Prior Period Amortization]</t>
  </si>
  <si>
    <t xml:space="preserve">     WE:[0407318 - SPP Current Month Deferral]</t>
  </si>
  <si>
    <t xml:space="preserve">     WF:[0407xxx - ECCR Deferral Amortization Current Month (FPA Forecast Item)]</t>
  </si>
  <si>
    <t xml:space="preserve">     WG:[0407xxx - ECCR Deferral Amortization Prior Month (FPA Forecast Item)]</t>
  </si>
  <si>
    <t xml:space="preserve">     WH:[0407319 - EVSE deferral amortization]</t>
  </si>
  <si>
    <t xml:space="preserve">     WI:[0407320 - Storm Captalization Reg Asset Amortization]</t>
  </si>
  <si>
    <t xml:space="preserve">     WJ:[0407322 - Storm Cost Reg Asset Amort]</t>
  </si>
  <si>
    <t xml:space="preserve">     WK:[0407xxx - Pension Amortization]</t>
  </si>
  <si>
    <t xml:space="preserve">     WL:[0407322 - Depreciation Deferral Amortization]</t>
  </si>
  <si>
    <t xml:space="preserve">     WM:[0407321 - ECRC - Higgins &amp; Avon Park Reg Asset Amort - FERC 407.3]</t>
  </si>
  <si>
    <t xml:space="preserve">     WN:[0407361 - ECRC REG DEBIT]</t>
  </si>
  <si>
    <t xml:space="preserve">     WO:[0407383 - Amort Coal Ash Spend - Whlsale]</t>
  </si>
  <si>
    <t xml:space="preserve">     WP:[0407410 - FUEL - FPD PPA Buyout Amortization]</t>
  </si>
  <si>
    <t xml:space="preserve">     WQ:[0407410 - CCR - Ridge Termination Amortization]</t>
  </si>
  <si>
    <t xml:space="preserve">     WR:[0407371 - Amortization - Storm Exp - Whsle]</t>
  </si>
  <si>
    <t xml:space="preserve">     WS:[0407372 - Amortization Rate Case Exp]</t>
  </si>
  <si>
    <t xml:space="preserve">     WT:[0407387 - DEF 4&amp;5 Accelerated Depreciation]</t>
  </si>
  <si>
    <t xml:space="preserve">     WU:[0407389 - CR South Reg Asset Amortization - CCR &gt; Dec 2020]</t>
  </si>
  <si>
    <t xml:space="preserve">     WV:[0407399 - Amortization - Misc]</t>
  </si>
  <si>
    <t xml:space="preserve">     WW:[0407424 - ISFSI Amortization]</t>
  </si>
  <si>
    <t xml:space="preserve">     WX:[0407406 - DOE Reimbursement - ISFSI Amortization]</t>
  </si>
  <si>
    <t xml:space="preserve">     WY:[0407406 - DOE Reimbursement - NDTF Amortization]</t>
  </si>
  <si>
    <t xml:space="preserve">     WZ:[0407394 - Customer Connect Reg Asset Amort]</t>
  </si>
  <si>
    <t xml:space="preserve">     XA:[0407320 - Vision Florida Amortization]</t>
  </si>
  <si>
    <t xml:space="preserve">     XB:[0407399 - Rotable Depreciation Adjustment]</t>
  </si>
  <si>
    <t xml:space="preserve">     XC:[0407444 - DOE Settlement Reg Liab Amort]</t>
  </si>
  <si>
    <t xml:space="preserve">     XD:[0407463 - Defer DEF Final Dismantlement]</t>
  </si>
  <si>
    <t xml:space="preserve">     XE:[0407907 - Regulatory Asset-Deferral Acct]</t>
  </si>
  <si>
    <t xml:space="preserve">          XF:[407.3 - Total Regulatory Debits]</t>
  </si>
  <si>
    <t xml:space="preserve">     XG:[407.4 - Regulatory Credits]</t>
  </si>
  <si>
    <t xml:space="preserve">     XH:[0407423 - FL Deferred Fuel Expense - Credit (CY Over/Under)]</t>
  </si>
  <si>
    <t xml:space="preserve">     XI:[0407426 - ECRC FL EMISS AUC PROC AMORT]</t>
  </si>
  <si>
    <t xml:space="preserve">     XJ:[0407428 - ECRC Reg Credit (DEF O&amp;M)]</t>
  </si>
  <si>
    <t xml:space="preserve">          XK:[407.4 - Total Regulatory Credits]</t>
  </si>
  <si>
    <t>XL:[403-407 - Total Depreciation and Amortization]</t>
  </si>
  <si>
    <t>XM:[411 - Accretion and Gains/Losses on Disp of Allowances]</t>
  </si>
  <si>
    <t xml:space="preserve">     XN:[0411050 - Accretion Expense ARO]</t>
  </si>
  <si>
    <t xml:space="preserve">     XO:[0411108 - FAS 143 - Accretion Expense]</t>
  </si>
  <si>
    <t xml:space="preserve">     XP:[0411603 - Gain on Asset Retirement Obligation]</t>
  </si>
  <si>
    <t xml:space="preserve">     XQ:[0411703 - Loss on Asset Ret Obligation]</t>
  </si>
  <si>
    <t xml:space="preserve">     XR:[0411832 - Nox Sales Proceeds]</t>
  </si>
  <si>
    <t>XS:[411 - Total Accretion and gains/losses on Allowances]</t>
  </si>
  <si>
    <t>XT:[]</t>
  </si>
  <si>
    <t>XU:[403-411 - Total Depr Amort &amp; Accretion]</t>
  </si>
  <si>
    <t>XV:[]</t>
  </si>
  <si>
    <t>XW:[408 - Taxes Other Than Income Taxes]</t>
  </si>
  <si>
    <t xml:space="preserve">     XX:[0408000 - NC Property Tax - Electric]</t>
  </si>
  <si>
    <t xml:space="preserve">     XY:[0408040 - DEBS Allocated Property Tax]</t>
  </si>
  <si>
    <t xml:space="preserve">     XZ:[0408050 - Municipal License-Electric]</t>
  </si>
  <si>
    <t xml:space="preserve">     YA:[0408055 - FL Property Tax - Electric]</t>
  </si>
  <si>
    <t xml:space="preserve">     YB:[0408055 - Vision Florida Property Tax Deferral]</t>
  </si>
  <si>
    <t xml:space="preserve">     YC:[0408103 - Payroll Tax - Project Supt NCR]</t>
  </si>
  <si>
    <t xml:space="preserve">     YD:[0408103 - Payroll Tax (Governance)]</t>
  </si>
  <si>
    <t xml:space="preserve">     YE:[0408113 - FL Reg Assessment Fee - Elec Tax]</t>
  </si>
  <si>
    <t xml:space="preserve">     YF:[0408100 - Franchise Tax - Electric]</t>
  </si>
  <si>
    <t xml:space="preserve">     YG:[0408100 - Franchise Tax - Allocated]</t>
  </si>
  <si>
    <t xml:space="preserve">     YH:[0408120 - Franchise Tax - Non Electric]</t>
  </si>
  <si>
    <t xml:space="preserve">     YI:[0408121 - Taxes Property - Operating]</t>
  </si>
  <si>
    <t xml:space="preserve">     YJ:[0408125 - Deferred Property Taxes - WH]</t>
  </si>
  <si>
    <t xml:space="preserve">     YK:[0408150 - State Unemployment Tax]</t>
  </si>
  <si>
    <t xml:space="preserve">     YL:[0408151 - Federal Unemployment Tax]</t>
  </si>
  <si>
    <t xml:space="preserve">     YM:[0408152 - Employer FICA Tax]</t>
  </si>
  <si>
    <t xml:space="preserve">     YN:[0408153 - Employer Local Tax]</t>
  </si>
  <si>
    <t xml:space="preserve">     YO:[0408205 - Highway Use Tax]</t>
  </si>
  <si>
    <t xml:space="preserve">     YP:[0408470 - Gross Receipts Tax - Elec]</t>
  </si>
  <si>
    <t xml:space="preserve">     YQ:[0408465 - FL Kwh Power Gen Tax - Electric]</t>
  </si>
  <si>
    <t xml:space="preserve">     YR:[0408520 - SC Public Service Comm - Elec Tax]</t>
  </si>
  <si>
    <t xml:space="preserve">     YS:[0408700 - Fed Social Security Tax - Elec]</t>
  </si>
  <si>
    <t xml:space="preserve">     YT:[0408800 - Federal Highway Use Tax]</t>
  </si>
  <si>
    <t xml:space="preserve">     YU:[0408840 - Misc Taxes - Electric]</t>
  </si>
  <si>
    <t xml:space="preserve">     YV:[0408851 - Sales and Use Tax Exp]</t>
  </si>
  <si>
    <t xml:space="preserve">     YW:[0408960 - Allocated Payroll Taxes]</t>
  </si>
  <si>
    <t xml:space="preserve">     YX:[408 - Total Taxes Other Than Income Taxes]</t>
  </si>
  <si>
    <t>YY:[]</t>
  </si>
  <si>
    <t>YZ:[Total Operating Expense Before Income Taxes]</t>
  </si>
  <si>
    <t>ZA:[]</t>
  </si>
  <si>
    <t>ZB:[Net Operating Income Before Interest &amp; Taxes]</t>
  </si>
  <si>
    <t>ZC:[]</t>
  </si>
  <si>
    <t>ZD:[409-411 - Income Tax Expense - Utility]</t>
  </si>
  <si>
    <t xml:space="preserve">     ZE:[409 - Current Income Tax - Utility]</t>
  </si>
  <si>
    <t xml:space="preserve">     ZF:[0409102 - SIT Exp - Utility]</t>
  </si>
  <si>
    <t xml:space="preserve">     ZG:[0409104 - Current SIT - PY]</t>
  </si>
  <si>
    <t xml:space="preserve">     ZH:[0409107 - Fit Exp - Utility]</t>
  </si>
  <si>
    <t xml:space="preserve">     ZI:[0409113 - UTP Tax Exp: State Util-PY]</t>
  </si>
  <si>
    <t xml:space="preserve">     ZJ:[0409190 - Federal Income Tax CY]</t>
  </si>
  <si>
    <t xml:space="preserve">     ZK:[0409190 - Current Income Tax on Special Governance (Input)]</t>
  </si>
  <si>
    <t xml:space="preserve">     ZL:[0409191 - Fit - Electric PY]</t>
  </si>
  <si>
    <t xml:space="preserve">     ZM:[0409192 - UTP Tax Expense Fed Utility]</t>
  </si>
  <si>
    <t xml:space="preserve">     ZN:[0409194 - Current FIT Elec - PY Audit]</t>
  </si>
  <si>
    <t xml:space="preserve">     ZO:[0409195 - UTP Tax Expense: Fed Util-PY]</t>
  </si>
  <si>
    <t xml:space="preserve">     ZP:[0409197 - Current State Inc Tax - Utility]</t>
  </si>
  <si>
    <t xml:space="preserve">     ZQ:[0409234 - UTP Tax Exp: State Non-Util-PY]</t>
  </si>
  <si>
    <t xml:space="preserve">     ZR:[0409297 - Current State Inc Tax-Non Util]</t>
  </si>
  <si>
    <t xml:space="preserve">     ZS:[0409313 - PY Audit]</t>
  </si>
  <si>
    <t xml:space="preserve">          ZT:[409 - Total Current Income Tax - Utility]</t>
  </si>
  <si>
    <t xml:space="preserve">     ZU:[410-411 - Deferred Income Tax - Utility]</t>
  </si>
  <si>
    <t xml:space="preserve">     ZV:[0410100 - Dfit: Utility: Current Year]</t>
  </si>
  <si>
    <t xml:space="preserve">     ZW:[0410102 - Dsit: Utility: Current Year]</t>
  </si>
  <si>
    <t xml:space="preserve">     ZX:[0410105 - DFIT - Utility - Prior Year]</t>
  </si>
  <si>
    <t xml:space="preserve">     ZY:[0410106 - DSIT - Utility - Prior Year]</t>
  </si>
  <si>
    <t xml:space="preserve">     ZZ:[0410109 - DFIT - Utility - Prior Year]</t>
  </si>
  <si>
    <t xml:space="preserve">     AAA:[0410130 - UTP DFIT:Utility - Prior Year]</t>
  </si>
  <si>
    <t xml:space="preserve">          AAB:[0410110 - DSIT - Utility - Prior Year]</t>
  </si>
  <si>
    <t xml:space="preserve">     AAC:[0411100 - Dfit: Utility: Curr Year Cr]</t>
  </si>
  <si>
    <t xml:space="preserve">     AAD:[0411101 - Dsit: Utility: Curr Year Cr]</t>
  </si>
  <si>
    <t xml:space="preserve">     AAE:[0411102 - DFIT - Utility - Prior Year CR]</t>
  </si>
  <si>
    <t xml:space="preserve">     AAF:[0411103 - DSIT - Utility - Prior Year CR]</t>
  </si>
  <si>
    <t xml:space="preserve">     AAG:[0411106 - DFIT - Utility - Prior Year]</t>
  </si>
  <si>
    <t xml:space="preserve">     AAH:[0411107 - DSIT - Utility - Prior Year]</t>
  </si>
  <si>
    <t>AAI:[Sub-total 410-411 Deferred Income Tax b/4  PTCs &amp; EDIT]</t>
  </si>
  <si>
    <t xml:space="preserve">     AAJ:[04111xx - Production Tax Credits (2023 CCR)]</t>
  </si>
  <si>
    <t xml:space="preserve">     AAK:[04111xx - Production Tax Credits - Retail]</t>
  </si>
  <si>
    <t>AAL:[04111xx - Production Tax Credits - Wholesale]</t>
  </si>
  <si>
    <t xml:space="preserve">     AAM:[0411115 - DFIT Federal Excess DIT (Retail)]</t>
  </si>
  <si>
    <t xml:space="preserve">     AAN:[0411115 - DFIT Federal Excess DIT (Wholesale)]</t>
  </si>
  <si>
    <t xml:space="preserve">          AAO:[410-411 - Total Provision for Deferred Income Tax - Utility]</t>
  </si>
  <si>
    <t xml:space="preserve">     AAP:[411 - Investment Tax Credit - Electric]</t>
  </si>
  <si>
    <t xml:space="preserve">     AAQ:[0411410 - Invest Tax Credit Adj - Electric]</t>
  </si>
  <si>
    <t xml:space="preserve">          AAR:[411 - Total Investment Tax Credit Adjustment Net]</t>
  </si>
  <si>
    <t xml:space="preserve">     AAS:[409-411 - Total Income Taxes - Utility]</t>
  </si>
  <si>
    <t>AAT:[]</t>
  </si>
  <si>
    <t>AAU:[Total Utility Operating Expenses]</t>
  </si>
  <si>
    <t>AAV:[]</t>
  </si>
  <si>
    <t>AAW:[Net Utility Operating Income]</t>
  </si>
  <si>
    <t>AAX:[]</t>
  </si>
  <si>
    <t>AAY:[Non-Utility Income]</t>
  </si>
  <si>
    <t>AAZ:[401 &amp; 417-421 - Other Income Net]</t>
  </si>
  <si>
    <t xml:space="preserve">     ABA:[0401100 - Non-reg Operation Expense]</t>
  </si>
  <si>
    <t xml:space="preserve">     ABB:[0401101 - Non Reg Operating and Maintenance Expense]</t>
  </si>
  <si>
    <t xml:space="preserve">          ABC:[401 - Total Non-Reg Operating Expense]</t>
  </si>
  <si>
    <t xml:space="preserve">     ABD:[417 - Revenue from Nonutility Operations]</t>
  </si>
  <si>
    <t xml:space="preserve">     ABE:[0417000 - Misc Revenue - Non Utility]</t>
  </si>
  <si>
    <t xml:space="preserve">     ABF:[0417000 - Revenue Stretech (Forecast Revenue Plug)]</t>
  </si>
  <si>
    <t xml:space="preserve">     ABG:[0417006 - IC Non Utility Misc. Revenue]</t>
  </si>
  <si>
    <t xml:space="preserve">     ABH:[0417007 - Misc Revenue-Reg]</t>
  </si>
  <si>
    <t xml:space="preserve">     ABI:[0417107 - Admin Expenses]</t>
  </si>
  <si>
    <t xml:space="preserve">     ABJ:[0417310 - Products and Svcs - NonReg]</t>
  </si>
  <si>
    <t xml:space="preserve">          ABK:[417 - Total Revenues from Nonutility Operations]</t>
  </si>
  <si>
    <t xml:space="preserve">     ABL:[417.1 - Expenses of Nonutility Operations]</t>
  </si>
  <si>
    <t xml:space="preserve">     ABM:[0417117 - Expenses of Nonutility Oper]</t>
  </si>
  <si>
    <t xml:space="preserve">     ABN:[0417320 - Exp - Unreg Products and Svcs]</t>
  </si>
  <si>
    <t xml:space="preserve">          ABO:[417 - Total Expenses of Nonutility Operations]</t>
  </si>
  <si>
    <t xml:space="preserve">     ABP:[418 - Non Operating Rental Income]</t>
  </si>
  <si>
    <t xml:space="preserve">     ABQ:[0418001 - Misc Oth Inc - Rental]</t>
  </si>
  <si>
    <t xml:space="preserve">     ABR:[0418020 - Nonoperating Rental Income]</t>
  </si>
  <si>
    <t xml:space="preserve">     ABS:[0418200 - Non Util Depn Exp]</t>
  </si>
  <si>
    <t xml:space="preserve">          ABT:[418 - Total Non Operating Rental Income]</t>
  </si>
  <si>
    <t xml:space="preserve">     ABU:[419 - Interest and Dividend Income]</t>
  </si>
  <si>
    <t xml:space="preserve">     ABV:[0419240 - Miscellaneous Interest]</t>
  </si>
  <si>
    <t xml:space="preserve">     ABW:[0419429 - IC Moneypool - Interest Inc]</t>
  </si>
  <si>
    <t xml:space="preserve">     ABX:[0419500 - I/C Interest Income]</t>
  </si>
  <si>
    <t xml:space="preserve">     ABY:[0419040 - Interest Inc (sch M)]</t>
  </si>
  <si>
    <t xml:space="preserve">          ABZ:[419 - Total Interest and Dividend Income]</t>
  </si>
  <si>
    <t xml:space="preserve">     ACA:[419.1 - AFUDC Equity]</t>
  </si>
  <si>
    <t xml:space="preserve">     ACB:[0419110 - AFUDC Equity Component]</t>
  </si>
  <si>
    <t xml:space="preserve">     ACC:[0419140 - Contra AFUDC Equity - Oatt]</t>
  </si>
  <si>
    <t xml:space="preserve">          ACD:[419.1 - Total AFUDC]</t>
  </si>
  <si>
    <t xml:space="preserve">     ACE:[421 - Misc Nonoperating Income]</t>
  </si>
  <si>
    <t xml:space="preserve">     ACF:[0421060 - Mini-Timber Sales - NC]</t>
  </si>
  <si>
    <t xml:space="preserve">     ACG:[0421340 - Gain on Life Insurance Policy]</t>
  </si>
  <si>
    <t xml:space="preserve">     ACH:[0421360 - Other Misc Deductions]</t>
  </si>
  <si>
    <t xml:space="preserve">     ACI:[0421913 - NDTF Shareholder Earning/Loss]</t>
  </si>
  <si>
    <t xml:space="preserve">     ACJ:[0421940 - Misc Income]</t>
  </si>
  <si>
    <t xml:space="preserve">     ACK:[0421038 - Int Inc Recovery Clause]</t>
  </si>
  <si>
    <t xml:space="preserve">     ACL:[0421039 - Interest Inc Recovery Clauses]</t>
  </si>
  <si>
    <t xml:space="preserve">     ACM:[0421043 - MNI - Revenue - FL]</t>
  </si>
  <si>
    <t xml:space="preserve">     ACN:[0421091 - ProCo IC Misc Income]</t>
  </si>
  <si>
    <t xml:space="preserve">     ACO:[0421092 - ProCo IC Misc Expense]</t>
  </si>
  <si>
    <t xml:space="preserve">     ACP:[0421600 - Loss on Disposal of Discon Ops]</t>
  </si>
  <si>
    <t xml:space="preserve">     ACQ:[0421913 - NDTF Shareholder Earning/Loss]</t>
  </si>
  <si>
    <t xml:space="preserve">          ACR:[421 - Total Misc Nonoperating Income]</t>
  </si>
  <si>
    <t xml:space="preserve">     ACS:[421.1 - Gain on Disposition of Property]</t>
  </si>
  <si>
    <t xml:space="preserve">     ACT:[0421100 - Gain on Disposal of Property]</t>
  </si>
  <si>
    <t xml:space="preserve">     ACU:[0421950 - Gain on Sales of Assets]</t>
  </si>
  <si>
    <t xml:space="preserve">          ACV:[Gain - Amortization Schedule - Manual Input Override]</t>
  </si>
  <si>
    <t xml:space="preserve">          ACW:[421.1 - Total Gain On Disposal Of Property]</t>
  </si>
  <si>
    <t xml:space="preserve">     ACX:[421.2 - Loss on Disposal of Property]</t>
  </si>
  <si>
    <t xml:space="preserve">     ACY:[0421200 - Loss on Disposal of Property]</t>
  </si>
  <si>
    <t xml:space="preserve">          ACZ:[Loss - Amortization Schedule - Manual Input Override]</t>
  </si>
  <si>
    <t xml:space="preserve">          ADA:[421.2 - Total Loss on Disposal of Property]</t>
  </si>
  <si>
    <t xml:space="preserve">     ADB:[401 &amp; 417-421 - Total Other Income Net]</t>
  </si>
  <si>
    <t>ADC:[425-426 - Other Deductions]</t>
  </si>
  <si>
    <t xml:space="preserve">     ADD:[0425000 - Miscellaneous Amortization]</t>
  </si>
  <si>
    <t xml:space="preserve">     ADE:[Interest on Fuel Undercollection - '22 8x4 Forecast]</t>
  </si>
  <si>
    <t xml:space="preserve">     ADF:[0415002 - My Energy Bill+ Rev Delta]</t>
  </si>
  <si>
    <t xml:space="preserve">     ADG:[0415005 - Res Fixed Bill Rev Delta]</t>
  </si>
  <si>
    <t xml:space="preserve">     ADH:[0416330 - Miscellaneous Expense]</t>
  </si>
  <si>
    <t xml:space="preserve">     ADI:[0425013 - Misc Amortizat - Acquis]</t>
  </si>
  <si>
    <t xml:space="preserve">     ADJ:[0426100 - Donations]</t>
  </si>
  <si>
    <t xml:space="preserve">     ADK:[0426200 - Life Insurance Expense (Governance)]</t>
  </si>
  <si>
    <t xml:space="preserve">     ADL:[0426300 - Penalties]</t>
  </si>
  <si>
    <t xml:space="preserve">     ADM:[0426400 - Exp/Civic and Political Activity]</t>
  </si>
  <si>
    <t xml:space="preserve">     ADN:[0426500 - Earn of Eq Inv Pur Acc Adj]</t>
  </si>
  <si>
    <t xml:space="preserve">     ADO:[0426504 - Merger Related Costs]</t>
  </si>
  <si>
    <t xml:space="preserve">     ADP:[0426508 - Inc Deduction-Other Inc &amp; Exp]</t>
  </si>
  <si>
    <t xml:space="preserve">     ADQ:[0426510 - Other]</t>
  </si>
  <si>
    <t xml:space="preserve">     ADR:[0426512 - Donations]</t>
  </si>
  <si>
    <t xml:space="preserve">     ADS:[0426517 - Other Professional Services]</t>
  </si>
  <si>
    <t xml:space="preserve">     ADT:[0426521 - Sale of A/R Fees]</t>
  </si>
  <si>
    <t xml:space="preserve">     ADU:[0426525 - Interest - Sub]</t>
  </si>
  <si>
    <t xml:space="preserve">     ADV:[0426540 - Employee Service Club Dues]</t>
  </si>
  <si>
    <t xml:space="preserve">     ADW:[0426551 - Impairment and Other Rel Charges]</t>
  </si>
  <si>
    <t xml:space="preserve">     ADX:[0426552 - DOE Impairment]</t>
  </si>
  <si>
    <t xml:space="preserve">     ADY:[0426553 - PpandE Impairments]</t>
  </si>
  <si>
    <t xml:space="preserve">     ADZ:[0599023 - Other Misc Exp]</t>
  </si>
  <si>
    <t xml:space="preserve">     AEA:[425-426 - Total Other Deductions]</t>
  </si>
  <si>
    <t>AEB:[408 - Taxes Other Than Income - Nonutility]</t>
  </si>
  <si>
    <t xml:space="preserve">     AEC:[0408040 - NC Property Tx - Misc NonUtility]</t>
  </si>
  <si>
    <t xml:space="preserve">     AED:[0408223 - FL Property Tx - Mis Non-Op]</t>
  </si>
  <si>
    <t xml:space="preserve">     AEE:[0408820 - Misc Non Utility Tax]</t>
  </si>
  <si>
    <t xml:space="preserve">          AEF:[408 - Total Taxes Other than Income Taxes - Nonutility]</t>
  </si>
  <si>
    <t>AEG:[]</t>
  </si>
  <si>
    <t>AEH:[Income before Income Tax - Nonutility]</t>
  </si>
  <si>
    <t>AEI:[Income Tax - Nonutility]</t>
  </si>
  <si>
    <t xml:space="preserve">     AEJ:[Income Tax Current - Nonutility (409)]</t>
  </si>
  <si>
    <t xml:space="preserve">     AEK:[0409202 - State Income Tax NonUtility]</t>
  </si>
  <si>
    <t xml:space="preserve">     AEL:[0409220 - Federal Income Tax - NonUtility CY]</t>
  </si>
  <si>
    <t xml:space="preserve">     AEM:[0409217 - Income Tax on NU Income Adjustments]</t>
  </si>
  <si>
    <t xml:space="preserve">     AEN:[0409221 - Federal Income Tax - Nonutility - PY]</t>
  </si>
  <si>
    <t xml:space="preserve">     AEO:[0409225 - Current FIT - Nonutility - PY - Audit]</t>
  </si>
  <si>
    <t xml:space="preserve">     AEP:[0409233 - Tax Expense - State Non-Util - PY]</t>
  </si>
  <si>
    <t xml:space="preserve">          AEQ:[409.2 - Total Current Income Tax - Nonutility]</t>
  </si>
  <si>
    <t xml:space="preserve">     AER:[Income Tax Deferred - Nonutility (410-411)]</t>
  </si>
  <si>
    <t xml:space="preserve">     AES:[0410240 - Dfit: Non - Utility: Curr Year]</t>
  </si>
  <si>
    <t xml:space="preserve">     AET:[0410241 - DFIT:  Non - Utility Prior Year]</t>
  </si>
  <si>
    <t xml:space="preserve">     AEU:[0410242 - Dsit: Non - Utility: Curr Year]</t>
  </si>
  <si>
    <t xml:space="preserve">     AEV:[0410243 - DSIT:  Non-Utility - Prior Year]</t>
  </si>
  <si>
    <t xml:space="preserve">     AEW:[0411240 - Dfit: Non - Utility: Curr Yr Cr]</t>
  </si>
  <si>
    <t xml:space="preserve">     AEX:[0411241 - Other Deferred Taxes PY]</t>
  </si>
  <si>
    <t xml:space="preserve">     AEY:[0411242 - Dsit: Non - Utility: Curr Yr Cr]</t>
  </si>
  <si>
    <t xml:space="preserve">     AEZ:[0411243 - Dsit: Non - Utility: Prior Yr Cr]</t>
  </si>
  <si>
    <t xml:space="preserve">          AFA:[410-411 - Total Deferred Taxes - Nonutility]</t>
  </si>
  <si>
    <t xml:space="preserve">     AFB:[Total Income Taxes - Nonutility]</t>
  </si>
  <si>
    <t>AFC:[Net Income After Tax - Nonutility]</t>
  </si>
  <si>
    <t>AFD:[]</t>
  </si>
  <si>
    <t>AFE:[Net Income Before Interest]</t>
  </si>
  <si>
    <t>AFF:[]</t>
  </si>
  <si>
    <t>AFG:[427-432 - Interest Expense]</t>
  </si>
  <si>
    <t>AFH:[427 - Interest on Long Term Debt]</t>
  </si>
  <si>
    <t>AFI:[0427100 - Interest on Bonds]</t>
  </si>
  <si>
    <t>AFJ:[0427220 - Int on LT Note Payable]</t>
  </si>
  <si>
    <t>AFK:[0427550 - Interest on Bonds]</t>
  </si>
  <si>
    <t>AFL:[427 - Total Interest on Long Term Debt]</t>
  </si>
  <si>
    <t>AFM:[428 - Amortization of Debt Discount and Expense]</t>
  </si>
  <si>
    <t>AFN:[0428025 - Amortization of Debt Discount]</t>
  </si>
  <si>
    <t>AFO:[0428100 - Amort of Debt Discount and Exp]</t>
  </si>
  <si>
    <t>AFP:[0428165 - Amort of Loss Reaquired Debt]</t>
  </si>
  <si>
    <t>AFQ:[0428021 - Amort of Deferred Debt Exp]</t>
  </si>
  <si>
    <t>AFR:[428 - Total Amortization of Debt Discount and Exp]</t>
  </si>
  <si>
    <t>AFS:[430 - Interest on Debt to Assoc. Companies]</t>
  </si>
  <si>
    <t>AFT:[0430216 - IC Moneypool - LT Interest Exp]</t>
  </si>
  <si>
    <t xml:space="preserve">     AFU:[0430216 - Interco Intererst Expense (Governance)]</t>
  </si>
  <si>
    <t>AFV:[430 - Total Interest on Debt to Assoc. Companies]</t>
  </si>
  <si>
    <t>AFW:[431 - Other Interest Expense]</t>
  </si>
  <si>
    <t>AFX:[0431000 - Int Exp - Taxes]</t>
  </si>
  <si>
    <t xml:space="preserve">     AFY:[0431002 - Misc. Interest Expense (Governance)]</t>
  </si>
  <si>
    <t>AFZ:[0431003 - Other Interest - Swaps]</t>
  </si>
  <si>
    <t xml:space="preserve">     AGA:[0431130 - Interest Exp - Capital Lease]</t>
  </si>
  <si>
    <t>AGB:[0431400 - Int/Other Notes and Acct Pay]</t>
  </si>
  <si>
    <t>AGC:[0431550 - Interest Exp - Assign from Svc]</t>
  </si>
  <si>
    <t>AGD:[0431900 - Interest Expense Other]</t>
  </si>
  <si>
    <t xml:space="preserve">     AGE:[0431900 - EVSE Debt Return]</t>
  </si>
  <si>
    <t xml:space="preserve">     AGF:[0416330 - Vision Florida Carrying Costs]</t>
  </si>
  <si>
    <t>AGG:[0431920 - CR3 Return]</t>
  </si>
  <si>
    <t>AGH:[0431921 - Other Interest - Customer Deposits]</t>
  </si>
  <si>
    <t>AGI:[0431922 - Other Interest - Tax Deficiency]</t>
  </si>
  <si>
    <t>AGJ:[431 - Total Other Interest Expense]</t>
  </si>
  <si>
    <t xml:space="preserve">     AGK:[Subtotal Interest Expense before AFUDC Debt]</t>
  </si>
  <si>
    <t>AGL:[432 - AFUDC Debt]</t>
  </si>
  <si>
    <t>AGM:[0432000 - AFUDC Debt Component]</t>
  </si>
  <si>
    <t>AGN:[0432120 - AFUDC Debt]</t>
  </si>
  <si>
    <t xml:space="preserve">          AGO:[432 - Total AFUDC Debt]</t>
  </si>
  <si>
    <t xml:space="preserve">     AGP:[427-432 - total Interest Expense]</t>
  </si>
  <si>
    <t>AGQ:[]</t>
  </si>
  <si>
    <t>AGR:[Income Before Extraordinary Items]</t>
  </si>
  <si>
    <t>AGS:[Extraordinary Items]</t>
  </si>
  <si>
    <t>AGT:[0421090 - Intercompany Nonoper Inc (should net w 0741000 to zero)]</t>
  </si>
  <si>
    <t>AGU:[0426516 - Freight - Commercial Carriers]</t>
  </si>
  <si>
    <t>AGV:[0457700 - Allocated O&amp;M Offset]</t>
  </si>
  <si>
    <t>AGW:[0591200 - Coal Purch Actg Adj Non Reg]</t>
  </si>
  <si>
    <t xml:space="preserve">     AGX:[0717000 - Liq Petro Gas Exp-Vapor Proc]</t>
  </si>
  <si>
    <t>AGY:[0741000 - Intercompany Nonop Expense (should net w 0421090 to zero)]</t>
  </si>
  <si>
    <t>AGZ:[0775000 - Materials Non Reg]</t>
  </si>
  <si>
    <t xml:space="preserve">     AHA:[0776000-Operation Supplies &amp; Expenses]</t>
  </si>
  <si>
    <t>AHB:[0841000 - Operation Labor &amp; Exp]</t>
  </si>
  <si>
    <t>AHC:[0928030 - Prof Fees Consultant]</t>
  </si>
  <si>
    <t>AHD:[0928031 - Prof Fees Legal]</t>
  </si>
  <si>
    <t xml:space="preserve">     AHE:[0928032 - Professional Fees Outside Services]</t>
  </si>
  <si>
    <t>AHF:[0928053 - Travel Expense]</t>
  </si>
  <si>
    <t xml:space="preserve">     AHG:[4181107 - Earnings of Sub]</t>
  </si>
  <si>
    <t xml:space="preserve">          AHH:[Total Extraordinary items]</t>
  </si>
  <si>
    <t>AHI:[]</t>
  </si>
  <si>
    <t>AHJ:[FERC Net Income]</t>
  </si>
  <si>
    <t>AHK:[FERC Net Income (Published Dataset)]</t>
  </si>
  <si>
    <t>AHL:[Variance]</t>
  </si>
  <si>
    <t>AHM:[]</t>
  </si>
  <si>
    <t>AHN:[NOI RECAP:]</t>
  </si>
  <si>
    <t>AHO:[Total Operating Revenues]</t>
  </si>
  <si>
    <t>AHP:[Total O&amp;M Base Recoverable]</t>
  </si>
  <si>
    <t>AHQ:[Total O&amp;M Clause Recoverable]</t>
  </si>
  <si>
    <t>AHR:[Total Depr &amp; Amort]</t>
  </si>
  <si>
    <t>AHS:[Total Accretion]</t>
  </si>
  <si>
    <t>AHT:[Total Other Taxes]</t>
  </si>
  <si>
    <t>AHU:[Total Current Income Taxes]</t>
  </si>
  <si>
    <t>AHV:[Net Deferred Income Tax]</t>
  </si>
  <si>
    <t>AHW:[Net Investment Tax Credit]</t>
  </si>
  <si>
    <t>AHX:[Total:]</t>
  </si>
  <si>
    <t>AHY:[Check to NOI from Above:]</t>
  </si>
  <si>
    <t>AHZ:[Diff:]</t>
  </si>
  <si>
    <t>AIA:[]</t>
  </si>
  <si>
    <t>AIB:[Data Used for Schedule 5]</t>
  </si>
  <si>
    <t>AIC:[Earnings Before Interest]</t>
  </si>
  <si>
    <t>AID:[AFUDC Debt]</t>
  </si>
  <si>
    <t>AIE:[Income Taxes]</t>
  </si>
  <si>
    <t>AIG:[Interest Charges]</t>
  </si>
  <si>
    <t>AIH:[AFUDC Equity]</t>
  </si>
  <si>
    <t>AII:[Net Income]</t>
  </si>
  <si>
    <t>AIJ:[]</t>
  </si>
  <si>
    <t>AIK:[Total Revenues]</t>
  </si>
  <si>
    <t>AIL:[Revenues per Budget Export]</t>
  </si>
  <si>
    <t>AIM:[Revenues per FERC Inc Stmnt (above)]</t>
  </si>
  <si>
    <t>AIN:[Revenue Variance]</t>
  </si>
  <si>
    <t>AIO:[417310 - Non Reg Revenue]</t>
  </si>
  <si>
    <t>AIP:[417007 - Misc Revenue-Reg]</t>
  </si>
  <si>
    <t>AIQ:[417000 - Products and Svcs - Non Reg]</t>
  </si>
  <si>
    <t>AIR:[Net Variance]</t>
  </si>
  <si>
    <t>AIS:[]</t>
  </si>
  <si>
    <t>AIT:[O&amp;M By Category]</t>
  </si>
  <si>
    <t>AIU:[Total Production O&amp;M - Base]</t>
  </si>
  <si>
    <t>AIV:[Total Transmission O&amp;M - Base]</t>
  </si>
  <si>
    <t>AIW:[Total Distribution O&amp;M - Base]</t>
  </si>
  <si>
    <t>AIX:[Total Other Misc O&amp;M - Base]</t>
  </si>
  <si>
    <t>AIY:[Customer Accounts O&amp;M - Base]</t>
  </si>
  <si>
    <t>AIZ:[Customer Service &amp; Info.O&amp;M - Base]</t>
  </si>
  <si>
    <t>AJA:[Sales O&amp;M - Base]</t>
  </si>
  <si>
    <t>AJB:[Other O&amp;M - Base]</t>
  </si>
  <si>
    <t>AJC:[Total Admin &amp; General O&amp;M - Base]</t>
  </si>
  <si>
    <t>AJD:[Total O&amp;M - Base]</t>
  </si>
  <si>
    <t>AJE:[Total O&amp;M - Clause]</t>
  </si>
  <si>
    <t>AJF:[Total O&amp;M - Base &amp; Clause]</t>
  </si>
  <si>
    <t>AJG:[Variance]</t>
  </si>
  <si>
    <t>AJH:[]</t>
  </si>
  <si>
    <t>AJI:[Base &amp; Clause O&amp;M]</t>
  </si>
  <si>
    <t>AJJ:[Total Base &amp; Clause O&amp;M]</t>
  </si>
  <si>
    <t>AJK:[Depreciation and Amortization - Reconcile to Budget:]</t>
  </si>
  <si>
    <t>AJL:[Depreciation and Amortization per FERC Inc Stmnt (above)]</t>
  </si>
  <si>
    <t>AJM:[Depreciation and Amortization per Budget Export]</t>
  </si>
  <si>
    <t>AJN:[Trans. Equip. incl in O&amp;M]</t>
  </si>
  <si>
    <t>AJO:[Unamortized Loss on Reacq. Debt]</t>
  </si>
  <si>
    <t>AJP:[Non CR3 Uprate Debt Interest Charge (incl in Interest)]</t>
  </si>
  <si>
    <t>AJQ:[CR3 Debt Return Amort (incl in Interest)]</t>
  </si>
  <si>
    <t>AJR:[CR3 Equity Return Amort (incl in Other Income)]</t>
  </si>
  <si>
    <t>AJS:[Depreciation and Amortization Variance]</t>
  </si>
  <si>
    <t>AJT:[]</t>
  </si>
  <si>
    <t>AJU:[Other Taxes - Reconcile to Budget:]</t>
  </si>
  <si>
    <t>AJV:[Other Taxes per Budget Export]</t>
  </si>
  <si>
    <t>AJW:[Other Taxes per FERC Inc Stmnt (above]</t>
  </si>
  <si>
    <t>AJX:[Variance]</t>
  </si>
  <si>
    <t>AJY:[Payroll Taxes (missing from Budget Export)]</t>
  </si>
  <si>
    <t>AJZ:[Gross Receipts per Budget Export]</t>
  </si>
  <si>
    <t>AKA:[Gross Receipts per FERC Inc. Stmnt]</t>
  </si>
  <si>
    <t>AKB:[Other Taxes Variance]</t>
  </si>
  <si>
    <t>AKC:[]</t>
  </si>
  <si>
    <t>AKD:[INTEREST EXPENSE RECAP (Used for Cap Structure &amp; Int Synch):]</t>
  </si>
  <si>
    <t>AKE:[Interest on Long Term Debt:]</t>
  </si>
  <si>
    <t>AKF:[427 - Interest on LT Debt]</t>
  </si>
  <si>
    <t>AKG:[428 - Amortization of Debt Discount and exp]</t>
  </si>
  <si>
    <t>AKH:[Total Interest on LTD]</t>
  </si>
  <si>
    <t>AKI:[]</t>
  </si>
  <si>
    <t>AKJ:[Interest on Short Term Debt:]</t>
  </si>
  <si>
    <t>AKK:[430 - Interest on Debt to Associated Companies]</t>
  </si>
  <si>
    <t>AKL:[419429 - IC Moneypool Interest Income]</t>
  </si>
  <si>
    <t>AKM:[]</t>
  </si>
  <si>
    <t>AKN:[Interest on Customer Deposits:]</t>
  </si>
  <si>
    <t>AKO:[431921 - Interest Customer Deposits]</t>
  </si>
  <si>
    <t>AKP:[]</t>
  </si>
  <si>
    <t>AKQ:[Subtotal Interest on Capital Debt]</t>
  </si>
  <si>
    <t>AKR:[]</t>
  </si>
  <si>
    <t>AKS:[Other Interest Expense:]</t>
  </si>
  <si>
    <t>AKT:[0431000 - Interest Exp - Taxes]</t>
  </si>
  <si>
    <t>AKU:[0431003 - Other Interest - Swaps]</t>
  </si>
  <si>
    <t>AKV:[0431400 - Int/Other Notes and Acct Pay]</t>
  </si>
  <si>
    <t>AKW:[0431550 - Interest Exp - assign from Svc]</t>
  </si>
  <si>
    <t>AKX:[0431900 - Interest Expense Other]</t>
  </si>
  <si>
    <t>AKY:[0431920 - CR3 Return]</t>
  </si>
  <si>
    <t>AKZ:[0431922 - Other Interest - Tax Deficiency]</t>
  </si>
  <si>
    <t>ALA:[Subtotal Other Int Exp (431):]</t>
  </si>
  <si>
    <t>ALB:[432 - AFUDC Debt - CR]</t>
  </si>
  <si>
    <t>ALC:[Total Other Interest Exp]</t>
  </si>
  <si>
    <t>ALD:[]</t>
  </si>
  <si>
    <t>ALE:[TOTAL INTEREST EXPENSE]</t>
  </si>
  <si>
    <t>ALF:[Total Interest Exp per I.S. Above]</t>
  </si>
  <si>
    <t>ALG:[Interest Income - IC Moneypool]</t>
  </si>
  <si>
    <t>ALH:[check (s/b zero)]</t>
  </si>
  <si>
    <t>ALI:[]</t>
  </si>
  <si>
    <t>ALJ:[HYBRID INCOME TAX CALCULATIONS:]</t>
  </si>
  <si>
    <t>ALK:[Retail EDIT (For Summary Reports)]</t>
  </si>
  <si>
    <t>ALL:[Net Deferred Income Tax (Excluding EDIT WHLS &amp; EDIT RetailL &amp; PTC)]</t>
  </si>
  <si>
    <t>ALN:[Current Income Tax Ratio]</t>
  </si>
  <si>
    <t>ALO:[Def Income Tax Ratio (Excludes EDIT WHLS  &amp; EDIT Retail &amp; PTC)]</t>
  </si>
  <si>
    <t>ALP:[Statutory Tax Rate]</t>
  </si>
  <si>
    <t>ALQ:[Divide by 12]</t>
  </si>
  <si>
    <t>ALS:[Curr Income Tax - Statutory Rate (For Forecast)]</t>
  </si>
  <si>
    <t>ALT:[Def Income Tax - Statutory Rate (For Forecast)]</t>
  </si>
  <si>
    <t>ALU:[Current Date]</t>
  </si>
  <si>
    <t>ALV:[201701]</t>
  </si>
  <si>
    <t>ALW:[If Curr Date=201701, Use Calculated Curr Inc Tax]</t>
  </si>
  <si>
    <t>ALX:[True Up Jan &amp; Feb Hybrid Inc Tax]</t>
  </si>
  <si>
    <t>ALY:[Total After Jan &amp; Feb Tax True Up]</t>
  </si>
  <si>
    <t>ALZ:[If Curr Date=201701, Use Calculated Def Inc Tax]</t>
  </si>
  <si>
    <t>AMA:[Curr Income Tax - Hybrid (For Actuals)]</t>
  </si>
  <si>
    <t>AMB:[Def Income Tax - Hybrid (For Actuals)]</t>
  </si>
  <si>
    <t>AMC:[]</t>
  </si>
  <si>
    <t>AMD:[Excess Deferred Taxes (EDIT Retail + Wholesale)]</t>
  </si>
  <si>
    <t>AME:[]</t>
  </si>
  <si>
    <t>AMF:[Production Tax Credits (Retail + Wholesale)]</t>
  </si>
  <si>
    <t>AMG:[]</t>
  </si>
  <si>
    <t>AMH:[Curr Income Tax Adjs (diff between actuals &amp; hybrid)]</t>
  </si>
  <si>
    <t>AMI:[Def Income Tax Adjs (diff between actuals &amp; Hybrid)]</t>
  </si>
  <si>
    <t>AMJ:[]</t>
  </si>
  <si>
    <t>AMK:[Above the Line ETR - Hybrid (For Actuals)]</t>
  </si>
  <si>
    <t>AML:[Above the line ETR - Statutory Rate (For Forecast)]</t>
  </si>
  <si>
    <t>AMM:[Above the Line ETR - from I.S.]</t>
  </si>
  <si>
    <t>AMN:[]</t>
  </si>
  <si>
    <t>AMO:[EndMethodCalls]</t>
  </si>
  <si>
    <t>AMP:[]</t>
  </si>
  <si>
    <t>AMQ:[]</t>
  </si>
  <si>
    <t>C:[]</t>
  </si>
  <si>
    <t>D:[if]</t>
  </si>
  <si>
    <t>E:[]</t>
  </si>
  <si>
    <t>F:[]</t>
  </si>
  <si>
    <t>G:[Current Entity]</t>
  </si>
  <si>
    <t>H:[Entity ID of PE Florida (Planning Entity)]</t>
  </si>
  <si>
    <t>I:[Entity ID of PE Florida Gov (Planning Entity)]</t>
  </si>
  <si>
    <t>J:[Entity ID of PE Florida Gov Sp (Planning Entity)]</t>
  </si>
  <si>
    <t>K:[if]</t>
  </si>
  <si>
    <t>L:[]</t>
  </si>
  <si>
    <t>M:[]</t>
  </si>
  <si>
    <t>N:[One]</t>
  </si>
  <si>
    <t>O:[Zero!]</t>
  </si>
  <si>
    <t>P:[Last Actuals Period]</t>
  </si>
  <si>
    <t>Q:[Last Actuals Date]</t>
  </si>
  <si>
    <t>R:[Current Period]</t>
  </si>
  <si>
    <t>S:[Current Date]</t>
  </si>
  <si>
    <t>T:[Previous Period]</t>
  </si>
  <si>
    <t>U:[Previous Period (to use)]</t>
  </si>
  <si>
    <t>V:[Previous Date]</t>
  </si>
  <si>
    <t>W:[Date Start of Year]</t>
  </si>
  <si>
    <t>X:[Date Prior Year End]</t>
  </si>
  <si>
    <t>Y:[Current Date = Date Start of Year (1 = yes)]</t>
  </si>
  <si>
    <t>Z:[]</t>
  </si>
  <si>
    <t>AA:[if]</t>
  </si>
  <si>
    <t>AB:[Is actual (1=yes)]</t>
  </si>
  <si>
    <t>AC:[else]</t>
  </si>
  <si>
    <t>AD:[Is forecast (1=yes)]</t>
  </si>
  <si>
    <t>AE:[end if]</t>
  </si>
  <si>
    <t>AF:[]</t>
  </si>
  <si>
    <t>AG:[Current Month from Financial Model]</t>
  </si>
  <si>
    <t>AH:[if]</t>
  </si>
  <si>
    <t>AI:[Annualization value if monthly]</t>
  </si>
  <si>
    <t>AJ:[else]</t>
  </si>
  <si>
    <t>AK:[Annualization value if annual]</t>
  </si>
  <si>
    <t>AL:[Current year is annually calculated in financial model]</t>
  </si>
  <si>
    <t>AM:[end if]</t>
  </si>
  <si>
    <t>AN:[Annualization value to use]</t>
  </si>
  <si>
    <t>AO:[]</t>
  </si>
  <si>
    <t>AP:[Start Method]</t>
  </si>
  <si>
    <t>AQ:[]</t>
  </si>
  <si>
    <t>AR:[Rpt #4: Get line value from Rpt#1 - Actual]</t>
  </si>
  <si>
    <t>AS:[0219055 NDTF Unrealized Gains/Losses]</t>
  </si>
  <si>
    <t>AT:[Rpt #4: Get line value from Rpt#4 - Previous]</t>
  </si>
  <si>
    <t>AU:[Rpt #4: Get line value from Rpt#3 - Activity]</t>
  </si>
  <si>
    <t>AV:[Rpt #4: Get line value from Rpt#3 - Activity (PEF, Gov, &amp; Gov Sp)]</t>
  </si>
  <si>
    <t>AW:[Rpt #4: Get line value from Rpt#3 - Activity (PEF Gov Special)]</t>
  </si>
  <si>
    <t>AX:[Rpt #5: Get line value from Rpt#5 - January Ending]</t>
  </si>
  <si>
    <t>AY:[Rpt #5: Get line value from Rpt#5 - Prior Year End]</t>
  </si>
  <si>
    <t>AZ:[]</t>
  </si>
  <si>
    <t>BA:[Rpt #5: BS Change if year is calculated monthly]</t>
  </si>
  <si>
    <t>BB:[Rpt #5: BS Change if year is calculated annually and month is January]</t>
  </si>
  <si>
    <t>BC:[Rpt #5: BS Change if year is calculated annually and month is not January]</t>
  </si>
  <si>
    <t>BD:[]</t>
  </si>
  <si>
    <t>BE:[]</t>
  </si>
  <si>
    <t>BF:[]</t>
  </si>
  <si>
    <t>BG:[MethodReturns]</t>
  </si>
  <si>
    <t>BH:[]</t>
  </si>
  <si>
    <t>BI:[]</t>
  </si>
  <si>
    <t>BJ:[ASSETS:]</t>
  </si>
  <si>
    <t>BK:[]</t>
  </si>
  <si>
    <t>BL:[FERC 101: Electric Plant In Service]</t>
  </si>
  <si>
    <t>BM:[0101000 - Property Plant and Equipment]</t>
  </si>
  <si>
    <t>BN:[0101025 - Gps - General Plant]</t>
  </si>
  <si>
    <t>BO:[0101100 - LT Capital Lease Asset]</t>
  </si>
  <si>
    <t>BP:[0101102 - Oper Lease Right of Use asset]</t>
  </si>
  <si>
    <t>BQ:[0101150 - Common Plant in Service]</t>
  </si>
  <si>
    <t>BR:[0101315 - ARO Asset - Coal Ash]</t>
  </si>
  <si>
    <t>BS:[0101499 - Asset Retirement Obligations]</t>
  </si>
  <si>
    <t>BT:[0101760 - CONTRA EPIS-OATT]</t>
  </si>
  <si>
    <t xml:space="preserve">     BU:[101 Subtotal]</t>
  </si>
  <si>
    <t>BV:[]</t>
  </si>
  <si>
    <t>BW:[FERC 102: Electric Plant Purchased or Sold]</t>
  </si>
  <si>
    <t>BX:[0102100 - Electric Plant Purchased]</t>
  </si>
  <si>
    <t>BY:[102 Subtotal]</t>
  </si>
  <si>
    <t>BZ:[]</t>
  </si>
  <si>
    <t>CA:[FERC 105: Electric Plant Held For Future Use]</t>
  </si>
  <si>
    <t>CB:[0105030 - Elect Plnt Held for Future Use]</t>
  </si>
  <si>
    <t>CC:[0105300 -Comp Future Use Unclassified]</t>
  </si>
  <si>
    <t>CD:[0105100 - Plt Held For Future Use - Wo Sys]</t>
  </si>
  <si>
    <t>CE:[0105200 - Plt Held For Future Use - Prs]</t>
  </si>
  <si>
    <t xml:space="preserve">     CF:[105 Subtotal]</t>
  </si>
  <si>
    <t>CG:[]</t>
  </si>
  <si>
    <t>CH:[FERC 106: Completed Construction Not Classified - Electric]</t>
  </si>
  <si>
    <t>CI:[0106000 - Comp Const Unclassified]</t>
  </si>
  <si>
    <t>CJ:[0106014 - Intangibles General]</t>
  </si>
  <si>
    <t>CK:[0106720 - CCNC Contra ADC - RETAIL - SC]</t>
  </si>
  <si>
    <t xml:space="preserve">     CL:[106 Subtotal]</t>
  </si>
  <si>
    <t>CM:[]</t>
  </si>
  <si>
    <t>CN:[FERC 107: Construction Work in Progress-Electric]</t>
  </si>
  <si>
    <t>CO:[0107000 - SCHM Cwip]</t>
  </si>
  <si>
    <t>CP:[0107001 - Const. Work in Progress]</t>
  </si>
  <si>
    <t>CQ:[0107004 - SCHM CWIP (SOFTWARE)]</t>
  </si>
  <si>
    <t>CR:[0107100 - CWIP - EBIT - ROCE]</t>
  </si>
  <si>
    <t>CS:[0107200 - NR CWIP]</t>
  </si>
  <si>
    <t>CT:[0107400 - Contra CWIP-Recoverable Nuc]</t>
  </si>
  <si>
    <t>CU:[0107730 - CWIP Contra ADC - WHOLESALE]</t>
  </si>
  <si>
    <t>CV:[0107777 - Non-Reg CWIP Suspense]</t>
  </si>
  <si>
    <t>CW:[0107890 - CWIP No Work Order]</t>
  </si>
  <si>
    <t>CX:[0107950 - Allocated Common CWIP]</t>
  </si>
  <si>
    <t xml:space="preserve">     CY:[107 Subtotal]</t>
  </si>
  <si>
    <t>CZ:[]</t>
  </si>
  <si>
    <t>DA:[FERC 108: Accumulated Provision for Depreciation - Electric Utility Plant]</t>
  </si>
  <si>
    <t>DB:[0108000 - Accumulated DDandA - Ppande]</t>
  </si>
  <si>
    <t>DC:[0108060 - CONTRA-ACCUM DEPR OATT]</t>
  </si>
  <si>
    <t>DD:[0108087 - Accelerated Depreciation]</t>
  </si>
  <si>
    <t>DE:[0108155 - FAS 143 COR CONTRA]</t>
  </si>
  <si>
    <t>DF:[0108201 - Acc Lease Amort - Cap Lease (Op)]</t>
  </si>
  <si>
    <t>DG:[0108202 - Accumulated DD&amp;A-ROU Asset]</t>
  </si>
  <si>
    <t>DH:[0108301 - Accum Depreciation COR]</t>
  </si>
  <si>
    <t>DI:[0108306 - Non Rad Decom - W COR]</t>
  </si>
  <si>
    <t>DJ:[0108307 - Non Rad Dcom - R COR]</t>
  </si>
  <si>
    <t>DK:[0108308 - Nuclear COR]</t>
  </si>
  <si>
    <t>DL:[0108309 - Non Rad Decom - UNFD - W COR]</t>
  </si>
  <si>
    <t>DM:[0108315 - ARO Accum Depr - Coal Ash]</t>
  </si>
  <si>
    <t>DN:[0108320 - Final Dismantlement COR]</t>
  </si>
  <si>
    <t>DO:[0108401 - Accum Provision Fossil Dismantlement]</t>
  </si>
  <si>
    <t>DP:[0108499 - Aro Asset Accum Depreciation]</t>
  </si>
  <si>
    <t>DQ:[0108500 - Dismantlement Accrual (System) - 2022 Settlement]</t>
  </si>
  <si>
    <t>DR:[0108600 - SCHM Retirement Wip]</t>
  </si>
  <si>
    <t>DS:[0108620 - RWIP - Reg Liab]</t>
  </si>
  <si>
    <t>DT:[0108630 - Nuc Decom Charge]</t>
  </si>
  <si>
    <t>DU:[0108640 - ARO Liability Ash Mgmt]</t>
  </si>
  <si>
    <t xml:space="preserve">     DV:[108 Subtotal]</t>
  </si>
  <si>
    <t>DX:[FERC 111: Accumulated Provision for Amortization - Electric Utility Plant]</t>
  </si>
  <si>
    <t>DY:[0111100 - Acc Prov - Amor Elec Plt in Ser]</t>
  </si>
  <si>
    <t xml:space="preserve">     DZ:[111 Subtotal]</t>
  </si>
  <si>
    <t>EA:[]</t>
  </si>
  <si>
    <t>EB:[FERC 114: Electric Plant Acquisition Adjustments]</t>
  </si>
  <si>
    <t>EC:[0114000 - Elec Plant Acquisition Adj]</t>
  </si>
  <si>
    <t xml:space="preserve">     ED:[114 Subtotal]</t>
  </si>
  <si>
    <t>EE:[]</t>
  </si>
  <si>
    <t>EF:[FERC 115: Accumulated Provision for Amort of Electric Plant Acquisition Adj]</t>
  </si>
  <si>
    <t>EG:[0115000 - Acc Prov Plt Acquis Adj]</t>
  </si>
  <si>
    <t xml:space="preserve">     EH:[115 Subtotal]</t>
  </si>
  <si>
    <t>EJ:[FERC 118: Other Utility Plant]</t>
  </si>
  <si>
    <t>EK:[0118200 - Other Utility Plant]</t>
  </si>
  <si>
    <t xml:space="preserve">     EL:[118 Subtotal]</t>
  </si>
  <si>
    <t>EM:[]</t>
  </si>
  <si>
    <t>EN:[FERC 119: Accumulated Provision for Depr and Amort of Other Utility Plant]</t>
  </si>
  <si>
    <t>EO:[0119301 - Acc Depr &amp; Amort Other Util]</t>
  </si>
  <si>
    <t xml:space="preserve">     EP:[119 Subtotal]</t>
  </si>
  <si>
    <t>EQ:[]</t>
  </si>
  <si>
    <t>ER:[FERC 120: Nuclear Fuel]</t>
  </si>
  <si>
    <t>ES:[0120100 - Nuclear Fuel in Process]</t>
  </si>
  <si>
    <t xml:space="preserve">     ET:[120 Subtotal]</t>
  </si>
  <si>
    <t>EU:[]</t>
  </si>
  <si>
    <t>EV:[FERC 121: NonUtility Property]</t>
  </si>
  <si>
    <t>EW:[0121000 - NonUtil Prop - General]</t>
  </si>
  <si>
    <t>EX:[0121500 - NonUtil Construction WIP]</t>
  </si>
  <si>
    <t>EY:[0121600 - Comp Const Not Classified - Nonu]</t>
  </si>
  <si>
    <t xml:space="preserve">     EZ:[121 Subtotal]</t>
  </si>
  <si>
    <t>FA:[]</t>
  </si>
  <si>
    <t>FB:[FERC 122: Accumulated Provision for Depr and Amort of NonUtility Property]</t>
  </si>
  <si>
    <t>FC:[0122000 - DDandA - NonUtil Prop - Gen]</t>
  </si>
  <si>
    <t>FD:[0122200 - Nonutility - RWIP]</t>
  </si>
  <si>
    <t xml:space="preserve">     FE:[122 Subtotal]</t>
  </si>
  <si>
    <t>FF:[]</t>
  </si>
  <si>
    <t>FG:[FERC 123: Investment in Associated Companies]</t>
  </si>
  <si>
    <t>FH:[0123100 - Historical Sub Investment]</t>
  </si>
  <si>
    <t>FI:[0123105 - Sub OCI]</t>
  </si>
  <si>
    <t>FJ:[1231005 - Investment in Sub - Equity]</t>
  </si>
  <si>
    <t>FK:[1231015 - Current Year Earnings of Sub - Loaded]</t>
  </si>
  <si>
    <t>FL:[0123220 - Duke Engineeringn &amp; Servs, Inc]</t>
  </si>
  <si>
    <t>FM:[0123250 - IC Netting - Advance]</t>
  </si>
  <si>
    <t xml:space="preserve">     FN:[123 Subtotal]</t>
  </si>
  <si>
    <t>FO:[]</t>
  </si>
  <si>
    <t>FP:[FERC 124: Other Investments]</t>
  </si>
  <si>
    <t>FQ:[0124073 - Investments in Projects]</t>
  </si>
  <si>
    <t>FR:[0124113 - Investment in Flexion]</t>
  </si>
  <si>
    <t>FS:[0124472 - Rabbi Trust - Pe Exec]</t>
  </si>
  <si>
    <t xml:space="preserve">     FT:[124 Subtotal]</t>
  </si>
  <si>
    <t>FU:[]</t>
  </si>
  <si>
    <t>FV:[FERC 128: Other Special Funds]</t>
  </si>
  <si>
    <t>FW:[0128204 - PC Bonds 2007 A&amp;B]</t>
  </si>
  <si>
    <t>FX:[0128501 - H and W Benefits Funding]</t>
  </si>
  <si>
    <t>FY:[0128716 - Prefunded Pension (major)]</t>
  </si>
  <si>
    <t>FZ:[0128717 - Prefunded Pension]</t>
  </si>
  <si>
    <t>GA:[0128800 - Funds DEC Qual Contr]</t>
  </si>
  <si>
    <t>GB:[0128804 - Rabbi Trust]</t>
  </si>
  <si>
    <t>GC:[0128910 - CR#3-QUAL. UNREAL GAINS/LOSSES]</t>
  </si>
  <si>
    <t>GD:[0128911 - CR#3 - NUC Decom Nonqualified]</t>
  </si>
  <si>
    <t>GE:[0128912 - CR#3-NON-QUAL.UNREAL.GAIN/LOSS]</t>
  </si>
  <si>
    <t>GF:[0128913 - CR#3 - NUC Decom NonQualified SH]</t>
  </si>
  <si>
    <t>GG:[0128914 - CR#3 - ADP Qualified Unrealized G/L]</t>
  </si>
  <si>
    <t>GH:[0128915 - CR3 ADP Nuc Decom Qual]</t>
  </si>
  <si>
    <t>GI:[0128929 - CR#3 - NUC DECOM Qualified]</t>
  </si>
  <si>
    <t xml:space="preserve">     GJ:[128 Subtotal]</t>
  </si>
  <si>
    <t>GK:[]</t>
  </si>
  <si>
    <t>GL:[FERC 131: Cash]</t>
  </si>
  <si>
    <t>GM:[0131032 Cash Wells 1182 DEP]</t>
  </si>
  <si>
    <t>GN:[0131100 - Cash - Various Banks]</t>
  </si>
  <si>
    <t>GO:[0131145 - Cash PNC 5846]</t>
  </si>
  <si>
    <t>GP:[0131203 - Cash BOA 1925 PEC]</t>
  </si>
  <si>
    <t>GQ:[0131204 - Cash BOA 1097 PEF]</t>
  </si>
  <si>
    <t>GR:[0131206 - Cash Mellon 0442 PEF]</t>
  </si>
  <si>
    <t>GS:[0131213 - Cash Mellon 2227 PEF]</t>
  </si>
  <si>
    <t>GT:[0131217 - Cash Wells 1924 PEF]</t>
  </si>
  <si>
    <t>GU:[0131218 - Cash Wells 5602 PEF]</t>
  </si>
  <si>
    <t>GV:[0131220 - Cash Wells 2450 PEF]</t>
  </si>
  <si>
    <t>GW:[0131228 - Cash Wells 8238 PEF]</t>
  </si>
  <si>
    <t>GX:[0131234 - Cash Wells 4827 PEC]</t>
  </si>
  <si>
    <t>GY:[0131266 - Cash JPM 4588 DEFR-DEF]</t>
  </si>
  <si>
    <t>GZ:[0131272 - Cash JPM 4513 DEF]</t>
  </si>
  <si>
    <t xml:space="preserve">     HA:[131 Subtotal]</t>
  </si>
  <si>
    <t>HB:[]</t>
  </si>
  <si>
    <t>HC:[FERC 134: Other Special Deposits]</t>
  </si>
  <si>
    <t>HD:[0134200 - Misc Special Deposits]</t>
  </si>
  <si>
    <t xml:space="preserve">     HE:[134 Subtotal]</t>
  </si>
  <si>
    <t>HF:[]</t>
  </si>
  <si>
    <t>HG:[FERC 136: Temporary Cash Investments]</t>
  </si>
  <si>
    <t>HH:[0136200 - Short-Term Investment]</t>
  </si>
  <si>
    <t xml:space="preserve">     HI:[136 Subtotal]</t>
  </si>
  <si>
    <t>HJ:[]</t>
  </si>
  <si>
    <t>HK:[FERC 141: Notes Receivable]</t>
  </si>
  <si>
    <t>HL:[0141040 - Notes Receivable - 3rd Party]</t>
  </si>
  <si>
    <t xml:space="preserve">     HM:[141 Subtotal]</t>
  </si>
  <si>
    <t>HN:[]</t>
  </si>
  <si>
    <t>HO:[FERC 142: Customer Accounts Receivable]</t>
  </si>
  <si>
    <t>HP:[0142001 - AR NON-REG]</t>
  </si>
  <si>
    <t>HQ:[0142010 - Accounts Receivable]</t>
  </si>
  <si>
    <t>HR:[0142011 - Accounts Receivable Other]</t>
  </si>
  <si>
    <t>HS:[0142014 - Accum Prov Nuclear COR]</t>
  </si>
  <si>
    <t>HT:[0142050 - Transmission Billing]</t>
  </si>
  <si>
    <t>HU:[0142103 - DEF Receivable - NG Sales]</t>
  </si>
  <si>
    <t>HV:[0142107 - DEF Rec NG Fin Transact]</t>
  </si>
  <si>
    <t>HW:[0142200 - Cust Acct - Edp]</t>
  </si>
  <si>
    <t>HX:[0142211 - A/R Cert Supply - C/R Sold Acct]</t>
  </si>
  <si>
    <t>HY:[0142250 - Accounts Rec OS Deposits]</t>
  </si>
  <si>
    <t>HZ:[0142300 - Cust Acct - Cash Not Posted - Edp]</t>
  </si>
  <si>
    <t>IA:[0142430 - AR Wholesale Billed]</t>
  </si>
  <si>
    <t>IB:[0142440 - A/R BPM Actual]</t>
  </si>
  <si>
    <t>IC:[0142801 - AR Passport Interface]</t>
  </si>
  <si>
    <t>ID:[0142802 - AR Gas]</t>
  </si>
  <si>
    <t>IE:[0142830- A/R Merch/Job/Contract Work]</t>
  </si>
  <si>
    <t>IG:[0142891 - IC Customer AR Sold VIE]</t>
  </si>
  <si>
    <t>IH:[0142990 - Def Rev Rec-Fuel]</t>
  </si>
  <si>
    <t>II:[0142998 - AR Other Than Electric]</t>
  </si>
  <si>
    <t xml:space="preserve">     IJ:[142 Subtotal]</t>
  </si>
  <si>
    <t>IK:[]</t>
  </si>
  <si>
    <t>IL:[FERC 143: Other Accounts Receivable]</t>
  </si>
  <si>
    <t>IM:[0143001 - A/R Joint Venture]</t>
  </si>
  <si>
    <t>IN:[0143010 - Aetna Supplemental-Payroll Ded]</t>
  </si>
  <si>
    <t>IO:[0143011 - A/R - Other - Gen Acctg]</t>
  </si>
  <si>
    <t>IP:[0143012 - Collections for Safety Apparel]</t>
  </si>
  <si>
    <t>IQ:[0143018 - AR Oil Hedging]</t>
  </si>
  <si>
    <t>IR:[0143021 - AR Byproducts Ash]</t>
  </si>
  <si>
    <t>IS:[0143022 - AR Byproducts - Ash]</t>
  </si>
  <si>
    <t>IT:[0143023 - AR Byproducts - Ash]</t>
  </si>
  <si>
    <t>IU:[0143026 - Non-Income Tax Receivable]</t>
  </si>
  <si>
    <t>IV:[0143068 - Parking Funding Receivable]</t>
  </si>
  <si>
    <t>IW:[0143080 - VIE Restricted AR Trade]</t>
  </si>
  <si>
    <t>IX:[0143110 - Misc. Account Rec - Clearing]</t>
  </si>
  <si>
    <t>IY:[0143119 - Off system Storms Receivables]</t>
  </si>
  <si>
    <t>IZ:[0143130 - Misc Accts Rec-Stores]</t>
  </si>
  <si>
    <t>JA:[0143155 - Other A/R - Miscelleneous]</t>
  </si>
  <si>
    <t>JB:[0143180 - Ret Med, Life, Den/Prem Withheld]</t>
  </si>
  <si>
    <t>JC:[0143222 - LT Tax Reclass Account Fed]</t>
  </si>
  <si>
    <t>JD:[0143223 - LT Tax Reclass State Dr]</t>
  </si>
  <si>
    <t>JE:[0143272 - Misc Accts Rec - EA]</t>
  </si>
  <si>
    <t>JF:[0143290 - Misc Coal AR]</t>
  </si>
  <si>
    <t>JG:[0143295 - Acct Rec PMP]</t>
  </si>
  <si>
    <t>JH:[0143320 - Mar Billed - Edp]</t>
  </si>
  <si>
    <t>JI:[0143341 - Accounts Receivable - Joint Owners]</t>
  </si>
  <si>
    <t>JJ:[0143927 - Employee Receivables]</t>
  </si>
  <si>
    <t>JK:[0143970 - State Tax Refunds External]</t>
  </si>
  <si>
    <t>JL:[0143985 - LT Franchise Tax Rec - Ext]</t>
  </si>
  <si>
    <t>JM:[0143999 - AR Duke/Spectra]</t>
  </si>
  <si>
    <t xml:space="preserve">     JN:[143 Subtotal]</t>
  </si>
  <si>
    <t>JO:[]</t>
  </si>
  <si>
    <t>JP:[FERC 144: Accumulated Provision for Uncollectible Accounts-Credit]</t>
  </si>
  <si>
    <t>JQ:[0144001 -Acc Prov Uncoll Whsle Acct FP]</t>
  </si>
  <si>
    <t>JR:[0144100 - SCHM Uncollectible Accrual Electric]</t>
  </si>
  <si>
    <t>JS:[0144101 - Allowance Credit Loss]</t>
  </si>
  <si>
    <t>JT:[0144330 - Allowance For Doubtful Account]</t>
  </si>
  <si>
    <t>JU:[0144500 - Prov For Bpm Uncollectibles]</t>
  </si>
  <si>
    <t>JV:[0144600 - Uncollect Accri - Prod/Serv]</t>
  </si>
  <si>
    <t>JW:[0144700 - Prov for MARBS Uncollectibles]</t>
  </si>
  <si>
    <t xml:space="preserve">     JX:[144 Subtotal]</t>
  </si>
  <si>
    <t>JY:[]</t>
  </si>
  <si>
    <t>JZ:[FERC 145: Notes Receivable from Associated Companies]</t>
  </si>
  <si>
    <t>KA:[0145004 - IC Moneypool - ST Notes Receiv]</t>
  </si>
  <si>
    <t xml:space="preserve">     KB:[145 Subtotal]</t>
  </si>
  <si>
    <t>KC:[]</t>
  </si>
  <si>
    <t>KD:[FERC 146: Accounts Receivable from Associated Companies]</t>
  </si>
  <si>
    <t>KE:[0146000 - Electric Interunit Account]</t>
  </si>
  <si>
    <t>KF:[0146006 - IC Moneypool - Interest Receiv]</t>
  </si>
  <si>
    <t>KG:[0146009 - I/C AR Rollup]</t>
  </si>
  <si>
    <t>KH:[0146022 - Notes Receivable LT DEGT Only]</t>
  </si>
  <si>
    <t>KI:[0146104 - IC Accounts Receivable]</t>
  </si>
  <si>
    <t>KJ:[0146250 - IC Netting - Accts Receivable (Nets Against 0234250 - IC Netting A/P)]</t>
  </si>
  <si>
    <t>KK:[0146333 - Hollywood IC Account]</t>
  </si>
  <si>
    <t>KL:[0146974 - A/R - Affiliates]</t>
  </si>
  <si>
    <t>KM:[0146975 - Interest Receivable - Affiliates]</t>
  </si>
  <si>
    <t>KN:[0146990 - AR Prop/BI - Bison Interco]</t>
  </si>
  <si>
    <t>KO:[0146992 - Federal Tax Refunds - Intercompany]</t>
  </si>
  <si>
    <t>KP:[0146994 - State Tax Refunds - Intercompany]</t>
  </si>
  <si>
    <t>KQ:[0146999 - Inter - Unit Unconsolidated BU]</t>
  </si>
  <si>
    <t xml:space="preserve">     KR:[146 Subtotal]</t>
  </si>
  <si>
    <t>KS:[]</t>
  </si>
  <si>
    <t>KT:[FERC 151: Fuel Stock]</t>
  </si>
  <si>
    <t>KU:[0151126 - Fuel Stock Propane]</t>
  </si>
  <si>
    <t>KV:[0151130 - Coal Stock]</t>
  </si>
  <si>
    <t>KW:[0151131 - Coal Stock in Transit]</t>
  </si>
  <si>
    <t>KX:[0151132 - Coal In-transit Accruals]</t>
  </si>
  <si>
    <t>KY:[0151135 - Oil]</t>
  </si>
  <si>
    <t>KZ:[0151140 - Diesel Fuel Stock]</t>
  </si>
  <si>
    <t>LA:[0151170 - Oil Stock in Transit]</t>
  </si>
  <si>
    <t>LB:[0151190 - Unrealized Gain Mark-to-Market LT]</t>
  </si>
  <si>
    <t>LC:[0151660 - Natural Gas Inventory]</t>
  </si>
  <si>
    <t xml:space="preserve">     LD:[151 Subtotal]</t>
  </si>
  <si>
    <t>LE:[]</t>
  </si>
  <si>
    <t>LF:[FERC 154: Plant Materials and Operating Supplies]</t>
  </si>
  <si>
    <t>LG:[0154003 - Inventory - RECS]</t>
  </si>
  <si>
    <t>LH:[0154004 - Inventory-Reserve]</t>
  </si>
  <si>
    <t>LI:[0154100 - Inventory]</t>
  </si>
  <si>
    <t>LJ:[0154123 - Ammonia in Transit]</t>
  </si>
  <si>
    <t>LK:[0154140 - Misc Inventory]</t>
  </si>
  <si>
    <t>LL:[0154141 - In-Transit Transfers - AAT]</t>
  </si>
  <si>
    <t>LM:[0154200 - Limestone Inventory]</t>
  </si>
  <si>
    <t>LN:[0154401 - Ammonia Inventory]</t>
  </si>
  <si>
    <t>LO:[0154406 - Dibasic Acid Inventory]</t>
  </si>
  <si>
    <t>LP:[0154990 - Schm Inv Cr - Surplus Matl  Indent]</t>
  </si>
  <si>
    <t>LQ:[0154501 - Part Share M&amp;S IP11]</t>
  </si>
  <si>
    <t xml:space="preserve">     LR:[154 Subtotal]</t>
  </si>
  <si>
    <t>LS:[]</t>
  </si>
  <si>
    <t>LT:[FERC 156: Other Materials and Supplies]</t>
  </si>
  <si>
    <t>LU:[0156010 - Other M&amp;S / Inventory]</t>
  </si>
  <si>
    <t xml:space="preserve">     LV:[156 Subtotal]</t>
  </si>
  <si>
    <t>LW:[]</t>
  </si>
  <si>
    <t>LX:[FERC 158: Allowance Inventory]</t>
  </si>
  <si>
    <t>LY:[0158112 - Intangibles Other]</t>
  </si>
  <si>
    <t>LZ:[0158150 - SO2 Current Vintage]</t>
  </si>
  <si>
    <t>MA:[0158170 - Annual NOx Current Vintage]</t>
  </si>
  <si>
    <t xml:space="preserve">     MB:[158 Subtotal]</t>
  </si>
  <si>
    <t>MC:[]</t>
  </si>
  <si>
    <t>MD:[FERC 163: Stores Expense Undistributed]</t>
  </si>
  <si>
    <t>ME:[0163000 - Commodity Cost]</t>
  </si>
  <si>
    <t>MF:[0163110 - Stores Expense]</t>
  </si>
  <si>
    <t>MG:[0163111 - Stores_Exp WVPA, IMPA]</t>
  </si>
  <si>
    <t>MH:[0163120 - Store Expense Joint Owner]</t>
  </si>
  <si>
    <t>MI:[0163160 - Stores Exp Dist Credit]</t>
  </si>
  <si>
    <t>MJ:[0163180 - Freight and Express]</t>
  </si>
  <si>
    <t xml:space="preserve">     MK:[163 Subtotal]</t>
  </si>
  <si>
    <t>ML:[]</t>
  </si>
  <si>
    <t>MM:[FERC 165: Prepayments]</t>
  </si>
  <si>
    <t>MN:[0165000 - Other Current Assets]</t>
  </si>
  <si>
    <t>MO:[0165003 - Fed Tax Receivable - Audit]</t>
  </si>
  <si>
    <t>MP:[0165006 - Bartow LTSA]</t>
  </si>
  <si>
    <t>MQ:[0165007 - Hines LTSA]</t>
  </si>
  <si>
    <t>MR:[0165023 - Citrus County LTSA]</t>
  </si>
  <si>
    <t>MS:[0165011 - Ppd-Software - Purchase]</t>
  </si>
  <si>
    <t>MT:[0165024 - FHOF Solar Lease]</t>
  </si>
  <si>
    <t>MU:[0165075 - Interco Prepaid Insu SchM]</t>
  </si>
  <si>
    <t>MV:[0165100 - Unexpired Insurance]</t>
  </si>
  <si>
    <t>MW:[0165400 - Misc Prepaid Expenses]</t>
  </si>
  <si>
    <t>MX:[0165513 - Prepaid Expense Misc]</t>
  </si>
  <si>
    <t>MY:[0165514 - Prepaid Rent/Deposit]</t>
  </si>
  <si>
    <t>MZ:[0165518 -  MW - Prepaid Expenses - LT]</t>
  </si>
  <si>
    <t>NA:[0165650 - ResSol HomeServ Acquisition]</t>
  </si>
  <si>
    <t>NB:[0165700 - Prepaid Capital Lease]</t>
  </si>
  <si>
    <t>NC:[0165910 - Prepayment - Fuel]</t>
  </si>
  <si>
    <t>ND:[0165970 - Current Tax Reclass State Dr]</t>
  </si>
  <si>
    <t>NE:[0165990 - Current Tax Reclass Fed Dr]</t>
  </si>
  <si>
    <t xml:space="preserve">     NF:[165 Subtotal]</t>
  </si>
  <si>
    <t>NG:[]</t>
  </si>
  <si>
    <t>NH:[FERC 171: Interest and Dividends Receivable]</t>
  </si>
  <si>
    <t>NI:[0171100 SCHM Interest Receivable]</t>
  </si>
  <si>
    <t>NJ:[0171104 - Cur Asset: Interest Receiv]</t>
  </si>
  <si>
    <t xml:space="preserve">     NK:[171 Subtotal]</t>
  </si>
  <si>
    <t>NL:[]</t>
  </si>
  <si>
    <t>NM:[FERC 172: Rents Receivable]</t>
  </si>
  <si>
    <t>NN:[0172000 - Rents Receivable - NPL]</t>
  </si>
  <si>
    <t>NO:[0172004 - Rents Rec-Real Estate]</t>
  </si>
  <si>
    <t xml:space="preserve">     NP:[172 Subtotal]</t>
  </si>
  <si>
    <t>NQ:[]</t>
  </si>
  <si>
    <t>NR:[FERC 173: Accrued Utility Revenues]</t>
  </si>
  <si>
    <t>NS:[0173100 - Unbilled Revenue Receivable]</t>
  </si>
  <si>
    <t>NT:[0173111 - FL Accr Util Rev - Wholesale]</t>
  </si>
  <si>
    <t xml:space="preserve">     NU:[173 Subtotal]</t>
  </si>
  <si>
    <t>NV:[]</t>
  </si>
  <si>
    <t>NW:[FERC 174: Misc. Current and Accrued Assets]</t>
  </si>
  <si>
    <t>NX:[0174015 - Customer Collateral]</t>
  </si>
  <si>
    <t>NY:[0174061 - Relocation - NEI]</t>
  </si>
  <si>
    <t>NZ:[0174100 - Other Current Assets]</t>
  </si>
  <si>
    <t>OA:[0174300 - Swap Int Recvble Cur Reg Asset]</t>
  </si>
  <si>
    <t xml:space="preserve">     OB:[174 Subtotal]</t>
  </si>
  <si>
    <t>OC:[]</t>
  </si>
  <si>
    <t>OD:[FERC 175: Derivative Instrument Assets]</t>
  </si>
  <si>
    <t>OE:[0175001 - Derivative Assets - Non Cash Flow S-T]</t>
  </si>
  <si>
    <t>OF:[0175002 - Derivative Assets-Non Cash Flow L-T]</t>
  </si>
  <si>
    <t>OG:[]</t>
  </si>
  <si>
    <t>OH:[FERC 176: Derivative Instrument Assets-Hedges]</t>
  </si>
  <si>
    <t>OI:[0176001 - 3rd Party Derivative Asset Current]</t>
  </si>
  <si>
    <t>OJ:[0176002 - 3rd Party Derivative Asset Long-Term]</t>
  </si>
  <si>
    <t>OK:[0176003 - Accrued Interest Receivable Swaps]</t>
  </si>
  <si>
    <t xml:space="preserve">     OL:[176 Subtotal]</t>
  </si>
  <si>
    <t>OM:[]</t>
  </si>
  <si>
    <t>ON:[FERC 181: Unamortized Debt Expense]</t>
  </si>
  <si>
    <t>OO:[0181018 - DEF 650M 2.40% 12/15/2031]</t>
  </si>
  <si>
    <t>OP:[0181019 - DEF 500M 3.00% 12/15/2051]</t>
  </si>
  <si>
    <t>OQ:[0181021 - Unamortized Debt Expense]</t>
  </si>
  <si>
    <t>OS:[0181039 - Defr AR Securitization 225M]</t>
  </si>
  <si>
    <t>OT:[0181046 - DEF DDE 600M 3.8% 7/17/28]</t>
  </si>
  <si>
    <t>OU:[0181047 - DEF DDE 400M 4.20%]</t>
  </si>
  <si>
    <t>OV:[0181056 - Unamortized Debt Exp - CurrLTD]</t>
  </si>
  <si>
    <t>OW:[0181085 - DEF 500M 5.95% 11/15/2052]</t>
  </si>
  <si>
    <t>OX:[0181089 - 2020 DEFUnamt disc - FMB]</t>
  </si>
  <si>
    <t>OY:[0181091 - DEFDDEXPQ4]</t>
  </si>
  <si>
    <t>OZ:[0181092 - DEFDDEEXP#1]</t>
  </si>
  <si>
    <t>PA:[0181093 - DEFDDEEXP#2]</t>
  </si>
  <si>
    <t>PB:[0181095 - DEF DDE 400M 2.1% 12/15/19]</t>
  </si>
  <si>
    <t>PC:[0181098 - 2019 DEFUnamt disc - fixed rat]</t>
  </si>
  <si>
    <t>PD:[0181099 - DEF Unamt discount - Float rat]</t>
  </si>
  <si>
    <t>PE:[0181100 - Unamor Debt Expense - Clearing]</t>
  </si>
  <si>
    <t>PF:[0181101 - DEF 800M FLOAT 4/21/2024]</t>
  </si>
  <si>
    <t>PG:[0181103 - DEF 200M FLOAT ISSUED 9/2023]</t>
  </si>
  <si>
    <t>PH:[0181107 - DEF DDE 700M 6.200% 11/15/33]</t>
  </si>
  <si>
    <t>PI:[0181108 - DEF DDE 600M 5.875% 11/15/33]</t>
  </si>
  <si>
    <t>PJ:[0181400 - Credit Facilities Fee]</t>
  </si>
  <si>
    <t>PK:[0181511 - PEF DDE 150M 6.75% 02/01/28]</t>
  </si>
  <si>
    <t>PL:[0181535 - PEF DDE 225M 5.9% 2033]</t>
  </si>
  <si>
    <t>PM:[0181536 - PEF DDE 300M 5.1% 12/01/15]</t>
  </si>
  <si>
    <t>PN:[0181537 - PEF DDE 500M 6.35% 09/15/2037]</t>
  </si>
  <si>
    <t>PO:[0181541 - PEF DDE 250M 4.55% 04/01/2020]</t>
  </si>
  <si>
    <t>PP:[0181542 - PEF DDE 350M 5.65% 04/01/2040]</t>
  </si>
  <si>
    <t>PQ:[0181565 - PEF DDE 1B 6.40% 06/15/38]</t>
  </si>
  <si>
    <t>PR:[0181569- DEF DDE 400M 3.85% 11-15-42]</t>
  </si>
  <si>
    <t xml:space="preserve">     PS:[181 Subtotal]</t>
  </si>
  <si>
    <t>PT:[]</t>
  </si>
  <si>
    <t>PU:[FERC 182:]</t>
  </si>
  <si>
    <t>PV:[0182001 - Mapping Failure Suspense]</t>
  </si>
  <si>
    <t>PW:[0182002 - Mapping Monitoring Suspense]</t>
  </si>
  <si>
    <t>PX:[0182003 - Suspense-Jnl Lines In Error]</t>
  </si>
  <si>
    <t>PY:[0182327 - Reg Asset - EV Rebate for C&amp;I]</t>
  </si>
  <si>
    <t>PZ:[0182328 - DEF Retail Final Dism Deferral]</t>
  </si>
  <si>
    <t>QA:[0182332 - Blank Row]</t>
  </si>
  <si>
    <t>QB:[0182334 - Pension settlement charges]</t>
  </si>
  <si>
    <t>QC:[0182338 -  Storm Cost Regulatory Asset-2021 Settlement $29M]</t>
  </si>
  <si>
    <t>QD:[0182371 - Reg Asset - Pro Co formation]</t>
  </si>
  <si>
    <t>QE:[0182390 - SC GridSouth Reg Asset]</t>
  </si>
  <si>
    <t>QF:[0182397 - VIE-Restrict Reg Asset Inc Tax]</t>
  </si>
  <si>
    <t>QG:[0182470 - Coal Ash Spend Retail (SC)]</t>
  </si>
  <si>
    <t>QH:[0182525 - Non-AMI Meter NBV 182.3]</t>
  </si>
  <si>
    <t>QI:[0182560 - NC Solar Rebate Program Costs]</t>
  </si>
  <si>
    <t>QJ:[0182800 - Acc Pen Post Ret Pur Acct - Qual]</t>
  </si>
  <si>
    <t>QK:[0182801 - Pension Post Retire P Acctg - FAS87 NQ]</t>
  </si>
  <si>
    <t>QL:[0182802 - Pension Post Retire P Acctg - FAS 106]</t>
  </si>
  <si>
    <t xml:space="preserve">     QM:[182.0 Subtotal]</t>
  </si>
  <si>
    <t>QN:[FERC 182.1: Extraordinary Property Loss]</t>
  </si>
  <si>
    <t>QO:[0182100 - Inactive - Extraordinary Property Loss]</t>
  </si>
  <si>
    <t xml:space="preserve">     QP:[182.1 Subtotal]</t>
  </si>
  <si>
    <t>QQ:[FERC 182.3: Other Regulatory Assets]</t>
  </si>
  <si>
    <t>QR:[0182303 - Reg Asset MTM Fuel ST]</t>
  </si>
  <si>
    <t>QS:[0182308 - Interest On Tax Deficiencies]</t>
  </si>
  <si>
    <t>QT:[0182309 - Amort Load Management Switches]</t>
  </si>
  <si>
    <t>QU:[0182311 - Accrued Environmental Recovery]</t>
  </si>
  <si>
    <t>QV:[0182312 - Oprb FAS 106 Medical]</t>
  </si>
  <si>
    <t>QW:[0182313 - Deferred ECRC]</t>
  </si>
  <si>
    <t>QX:[0182315 - Reg Asset - Coal Ash Pond (ARO)]</t>
  </si>
  <si>
    <t>QY:[0182316 - Deferred Rate Case Exp - Florida]</t>
  </si>
  <si>
    <t>QZ:[0182317 - Deferred Depreciation - 2010 Rate Case]</t>
  </si>
  <si>
    <t>RA:[0182318 - Other Reg Assets - Gen Acct ("Pension")]</t>
  </si>
  <si>
    <t>RB:[0182319 - Closed Def Int Hedge-Asset]</t>
  </si>
  <si>
    <t>RC:[0182320 - Regulatory Asset - Inc Tax]</t>
  </si>
  <si>
    <t>RD:[0182321 - REG ASSET-DERIV MTM OIL]</t>
  </si>
  <si>
    <t>RE:[0182322 - ST Closed Def Int Hedge-Asset]</t>
  </si>
  <si>
    <t>RF:[0182331 - Deferred GPIF - FL Fuel Reg Asset]</t>
  </si>
  <si>
    <t>RG:[0182333 - SFAS 158 Reg Asset]</t>
  </si>
  <si>
    <t>RH:[0182339 - Deferred CR3 - Depreciation &amp; Prop Taxes]</t>
  </si>
  <si>
    <t>RI:[0182342 - Deferred Asset]</t>
  </si>
  <si>
    <t>RJ:[0182347 - Deferred CR3 - Depr &amp; Prop Taxes - Contra]</t>
  </si>
  <si>
    <t>RK:[0182354 - Accrued SPP Implementation Costs]</t>
  </si>
  <si>
    <t>RL:[0182359 - REPS Incremental Costs]</t>
  </si>
  <si>
    <t>RM:[0182360 - Storm Contra Equity ST]</t>
  </si>
  <si>
    <t>RN:[0182370 - Current Portion of Reg Assets]</t>
  </si>
  <si>
    <t>RO:[0182393 - Deferred VOP Costs]</t>
  </si>
  <si>
    <t>RP:[0182395 - Deferred SPP]</t>
  </si>
  <si>
    <t>RQ:[0182398 - Load Management Switches]</t>
  </si>
  <si>
    <t>RR:[0182399 - Aro Regulatory Asset]</t>
  </si>
  <si>
    <t xml:space="preserve">     RS:[182.3 Subtotal]</t>
  </si>
  <si>
    <t>RT:[]</t>
  </si>
  <si>
    <t>RU:[0182400 - Deferred Capacity - Florida Retail]</t>
  </si>
  <si>
    <t>RV:[0182410 - Interest Rate Swap Reg Asset]</t>
  </si>
  <si>
    <t>RW:[0182411 - Deferred Fuel Exp-Current Year]</t>
  </si>
  <si>
    <t>RX:[0182412 - Deferred Fuel Exp - Prior Year]</t>
  </si>
  <si>
    <t>RY:[0182413 - Def Capacity Exp-Current Year]</t>
  </si>
  <si>
    <t>RZ:[0182414 - Deferred Fuel Exp - Wholesale]</t>
  </si>
  <si>
    <t>SA:[0182415 - Regulatory Asset - Cor]</t>
  </si>
  <si>
    <t>SB:[0182433 - Rate Case Cost NC LT]</t>
  </si>
  <si>
    <t>SC:[0182488 - CR3 Non-NCRC EPU Contra Equity]</t>
  </si>
  <si>
    <t>SD:[0182489 - Osprey Outage O&amp;M Deferral]</t>
  </si>
  <si>
    <t xml:space="preserve">     SE:[182.4 Subtotal]</t>
  </si>
  <si>
    <t>SF:[0182539 - Ridgegen PPA Buyout Reg Asset]</t>
  </si>
  <si>
    <t>SG:[0182536 - PPA Buyout Reg Asset]</t>
  </si>
  <si>
    <t>SH:[0182625 - IGCC Def Expenses]</t>
  </si>
  <si>
    <t>SI:[0182680 - Defer Depr-Retail Recovery]</t>
  </si>
  <si>
    <t>SJ:[0182700 - Other Deferred Debit]</t>
  </si>
  <si>
    <t>SK:[0182751 - Cust. Connect Deferral LT]</t>
  </si>
  <si>
    <t xml:space="preserve">     SL:[182 Subtotal]</t>
  </si>
  <si>
    <t>SM:[]</t>
  </si>
  <si>
    <t>SN:[FERC 183: Prelim Survey and Investigation Charges]</t>
  </si>
  <si>
    <t>SO:[0183000 - Prelim Survey and Investigation]</t>
  </si>
  <si>
    <t>SP:[0183300 - Deferred Energy Conservation]</t>
  </si>
  <si>
    <t xml:space="preserve">     SQ:[183 Subtotal]</t>
  </si>
  <si>
    <t>SR:[]</t>
  </si>
  <si>
    <t>SS:[FERC 184: Clearing Accounts]</t>
  </si>
  <si>
    <t>ST:[0184023 - Clearing Payroll Fixed Distr]</t>
  </si>
  <si>
    <t>SU:[0184100 - Fringe Benefits Clearing]</t>
  </si>
  <si>
    <t>SV:[0184102 - Other Current Assets Clearing]</t>
  </si>
  <si>
    <t>SW:[0184201 - Indirect Overheads]</t>
  </si>
  <si>
    <t>SX:[0184202 - Technical Services Department]</t>
  </si>
  <si>
    <t>SY:[0184450 - Charges To Be Tranferred(Go On]</t>
  </si>
  <si>
    <t>SZ:[0184451 -  FERC to GAAP 184 clearing]</t>
  </si>
  <si>
    <t>TA:[0184495 - Rail Car Leasing Clearing]</t>
  </si>
  <si>
    <t>TB:[0184500 - Departmental and Other Clearing]</t>
  </si>
  <si>
    <t>TC:[0184503 - ENV SVCS - Florida Supply]</t>
  </si>
  <si>
    <t>TD:[0184504 - RCO FPC Term Contracts]</t>
  </si>
  <si>
    <t>TE:[0184505 - Power Generation - PEF Clearing]</t>
  </si>
  <si>
    <t>TF:[0184510 - FGD Dept Staff]</t>
  </si>
  <si>
    <t>TG:[0803290 - Misc Expense]</t>
  </si>
  <si>
    <t>TH:[0804110- Unproductive Time Distributed]</t>
  </si>
  <si>
    <t>TI:[0804210 - Vacations]</t>
  </si>
  <si>
    <t>TJ:[0804220 - Holidays]</t>
  </si>
  <si>
    <t>TK:[0804290 - Other Excused Absences]</t>
  </si>
  <si>
    <t>TL:[0804330 - Sick]</t>
  </si>
  <si>
    <t>TM:[0999998 Allocations Suspense]</t>
  </si>
  <si>
    <t xml:space="preserve">     TN:[184 Subtotal]</t>
  </si>
  <si>
    <t>TO:[]</t>
  </si>
  <si>
    <t>TP:[FERC 185: Temporary Facilities]</t>
  </si>
  <si>
    <t>TQ:[0185000 - Temporary Facilities]</t>
  </si>
  <si>
    <t xml:space="preserve">     TR:[185 Subtotal]</t>
  </si>
  <si>
    <t>TS:[]</t>
  </si>
  <si>
    <t>TT:[FERC 186: Misc Deferred Debits]</t>
  </si>
  <si>
    <t>TU:[0186000 - NC Environmental Expense]</t>
  </si>
  <si>
    <t>TV:[0186002 - Reserve - Misc Def Debits]</t>
  </si>
  <si>
    <t>TW:[0186020 - Vision Florida Def O&amp;M]</t>
  </si>
  <si>
    <t>TX:[0186022 - ST Asset Closed Def Int Hedge]</t>
  </si>
  <si>
    <t>TY:[0186023 - Coal Mine Safery - OCA F2G]</t>
  </si>
  <si>
    <t>TZ:[0186036 - DEF EVSC Deferral]</t>
  </si>
  <si>
    <t>UA:[0186038 - NC CustConnect Equity Rsv LT]</t>
  </si>
  <si>
    <t>UB:[0186075 - Smart Grid OCA]</t>
  </si>
  <si>
    <t>UC:[0186100 - Balancing Gas - Union Gas]</t>
  </si>
  <si>
    <t>UD:[0186101 - DEF CR3 NCR - Reg Asset Base Rate]</t>
  </si>
  <si>
    <t>UE:[0186102 - DEF CR3 Dry Cast Storage]</t>
  </si>
  <si>
    <t>UF:[0186109 - DEF DCS Contra Equity]</t>
  </si>
  <si>
    <t>UG:[0186110 - Misc Work in Progress]</t>
  </si>
  <si>
    <t>UH:[0186111 - CIS O&amp;M Deferral]</t>
  </si>
  <si>
    <t>UI:[0186120 - Misc. Wip - Fp Dist. Wids]</t>
  </si>
  <si>
    <t>UJ:[0186195 - Deferred Rate Case Expense]</t>
  </si>
  <si>
    <t>UK:[0186200 - Contra Unamort Debt Purch Acctg]</t>
  </si>
  <si>
    <t>UL:[0186201 - Def Project / Acq Exp]</t>
  </si>
  <si>
    <t>UM:[0186280 - Deferred Vacation Pay Accrual]</t>
  </si>
  <si>
    <t>UN:[0186281 - DEF COAL &amp; OIL RELATED COSTS]</t>
  </si>
  <si>
    <t>UO:[0186282 -Smart Grid Deferred Costs]</t>
  </si>
  <si>
    <t>UP:[0186283 - Hedge Asset Pre-Tax]</t>
  </si>
  <si>
    <t>UQ:[0186290 - Oth Deferred Charges - Operation]</t>
  </si>
  <si>
    <t>UR:[0186295 - Deferred Storm Expenses]</t>
  </si>
  <si>
    <t>US:[0186342 - Vacation Accrual Regulatory Asset]</t>
  </si>
  <si>
    <t>UT:[0186400 - SECI-Lakeland Intercon Upgrade]</t>
  </si>
  <si>
    <t>UU:[0186460 - Error suspense Mapps (Invoice)]</t>
  </si>
  <si>
    <t>UV:[0186470 - Error Suspense - Corp Payroll]</t>
  </si>
  <si>
    <t>UW:[0186480 - MISC DEBITS TO BE CLEARED]</t>
  </si>
  <si>
    <t>UX:[0186500 - Othe Long Term Receivable (CR3 Batch 19)]</t>
  </si>
  <si>
    <t>UY:[0186506 - Def Coal and Oil Related Costs]</t>
  </si>
  <si>
    <t>UZ:[0186605 - Misc Defer Debit Workers Comp]</t>
  </si>
  <si>
    <t>VA:[0186630 - LT Closed Def Int Hedge]</t>
  </si>
  <si>
    <t>VB:[0186632 - Open Def Int Hedge Pre-Tax]</t>
  </si>
  <si>
    <t>VC:[0186802 - Accr Pen FAS 158 - Qual]</t>
  </si>
  <si>
    <t>VD:[0186803 - Pension Post Retire FAS158 - FAS 106]</t>
  </si>
  <si>
    <t>VE:[0186882 - Straight Line Lease Defer DR]</t>
  </si>
  <si>
    <t>VF:[0186889 -  Asset Recovery Deferred]</t>
  </si>
  <si>
    <t>VG:[0186920 - Deferred Debit - Energy Bank]</t>
  </si>
  <si>
    <t>VH:[0186984 - Other Long Term Assets]</t>
  </si>
  <si>
    <t xml:space="preserve">     VI:[186 Subtotal]</t>
  </si>
  <si>
    <t>VJ:[]</t>
  </si>
  <si>
    <t>VK:[FERC 189: Unamortized Loss on Reacquired Debt]</t>
  </si>
  <si>
    <t>VL:[0189000 - Schm Unamt Loss Reaq Dt Pre Sc]</t>
  </si>
  <si>
    <t>VM:[0189007 - ST Unamt Less Reacq Debt Total]</t>
  </si>
  <si>
    <t xml:space="preserve">     VN:[189 Subtotal]</t>
  </si>
  <si>
    <t>VO:[]</t>
  </si>
  <si>
    <t>VP:[]</t>
  </si>
  <si>
    <t>VQ:[FERC 190: Accumulated Deferred Income Taxes]</t>
  </si>
  <si>
    <t>VR:[0190001 - Adit: Prepaid: Federal Taxes (Liability)]</t>
  </si>
  <si>
    <t>VS:[0190002 - Adit: Prepaid: State Taxes (Liability)]</t>
  </si>
  <si>
    <t>VT:[0190008 - Deferred Federal Tax Asset - Current]</t>
  </si>
  <si>
    <t>VU:[0190009 - Deferred SIT - Current]</t>
  </si>
  <si>
    <t>VV:[0190010 - LT FIN48 Noncurrent DTA - FED]</t>
  </si>
  <si>
    <t>VW:[0190013 - LT Def Tax Asset: Fed-190]</t>
  </si>
  <si>
    <t>VX:[0190051 - Accum Deferred FIT-OCI]</t>
  </si>
  <si>
    <t>VY:[0190052 - Accum Deferred SIT-OCI]</t>
  </si>
  <si>
    <t>VZ:[0190155 - Deferred Tax - NOL]</t>
  </si>
  <si>
    <t>WA:[0190156 - Deferred Tax - State NOL]</t>
  </si>
  <si>
    <t>WB:[0190157 - Current Fed Tax NOL]</t>
  </si>
  <si>
    <t>WC:[0190158 - Current State Tax NOL]</t>
  </si>
  <si>
    <t xml:space="preserve">     WD:[190 Subtotal]</t>
  </si>
  <si>
    <t>WE:[]</t>
  </si>
  <si>
    <t>WF:[Total Assets]</t>
  </si>
  <si>
    <t>WG:[]</t>
  </si>
  <si>
    <t>WH:[]</t>
  </si>
  <si>
    <t>WI:[LIABILITIES:]</t>
  </si>
  <si>
    <t>WJ:[]</t>
  </si>
  <si>
    <t>WK:[FERC 201: Common Stock Issued]</t>
  </si>
  <si>
    <t>WL:[0201000 - Common Stock Issued]</t>
  </si>
  <si>
    <t xml:space="preserve">     WM:[201 Subtotal]</t>
  </si>
  <si>
    <t>WN:[]</t>
  </si>
  <si>
    <t>WO:[FERC 204: Preferred Stock Issued]</t>
  </si>
  <si>
    <t>WP:[0204400 - Redeemable Preferred Stk]</t>
  </si>
  <si>
    <t xml:space="preserve">     WQ:[204 Subtotal]</t>
  </si>
  <si>
    <t>WR:[]</t>
  </si>
  <si>
    <t>WS:[FERC 207: Premium on Preferred Stock]</t>
  </si>
  <si>
    <t>WT:[0207001 - Premium on Common Stock]</t>
  </si>
  <si>
    <t>WU:[0207008 - Additional Paid In Capital]</t>
  </si>
  <si>
    <t xml:space="preserve">     WV:[207 Subtotal]</t>
  </si>
  <si>
    <t>WW:[]</t>
  </si>
  <si>
    <t>WX:[FERC 211: Misc Paid-In Capital]</t>
  </si>
  <si>
    <t>WY:[0211003 - Misc Paid in Capital]</t>
  </si>
  <si>
    <t>WZ:[0211018 - Misc Paid - In Cap - Stk Options]</t>
  </si>
  <si>
    <t>XA:[0211019 - Misc Paid in Cap - PSSP]</t>
  </si>
  <si>
    <t>XB:[0211000 - Misc Paid in Cap]</t>
  </si>
  <si>
    <t>XC:[0211020 - Misc Paid in Cap - RSU]</t>
  </si>
  <si>
    <t>XD:[0211021 - DON REC From Stockholders]</t>
  </si>
  <si>
    <t>XE:[0211022 - Red inPar of Common Stock]</t>
  </si>
  <si>
    <t xml:space="preserve">     XF:[211 Subtotal]</t>
  </si>
  <si>
    <t>XG:[]</t>
  </si>
  <si>
    <t>XH:[FERC 216: Unappropriated Retained Earnings]</t>
  </si>
  <si>
    <t>XI:[0439004 - Cum Effect Accrt Change Tax]</t>
  </si>
  <si>
    <t>XJ:[0439300 - ADJUST TO R/E &lt;--MOVE LATER]</t>
  </si>
  <si>
    <t>XK:[0438110 - Subs Dividend Declared &lt;--MOVE LATER]</t>
  </si>
  <si>
    <t>XL:[0216000 - Unapprop Retained Earnings]</t>
  </si>
  <si>
    <t>XM:[0216006 - Cumm Effect Change In Acc Tax]</t>
  </si>
  <si>
    <t>XN:[0216007 - Cumm Effect Acct Princ Pretax]</t>
  </si>
  <si>
    <t>XO:[0216100 - Unappr Undistr Subsid Earnings]</t>
  </si>
  <si>
    <t>XP:[2161500 - IC AR Rollup]</t>
  </si>
  <si>
    <t>XQ:[0216150 - Equity - IC AR Cash Settle Rol]</t>
  </si>
  <si>
    <t xml:space="preserve">     XR:[216 Subtotal]</t>
  </si>
  <si>
    <t>XS:[]</t>
  </si>
  <si>
    <t>XT:[FERC 219: Accumulated Other Comprehensive Income]</t>
  </si>
  <si>
    <t>XU:[0219001 - Other Comprehensive Income]</t>
  </si>
  <si>
    <t>XV:[0219002 - OCI Rollup Acct]</t>
  </si>
  <si>
    <t>XW:[0219005 - OCI Tax Effect Interest Rate]</t>
  </si>
  <si>
    <t>XX:[0219029 - OCI Grantor Unrealized GL]</t>
  </si>
  <si>
    <t>XY:[0219030 - OCI-Grantor Unreal GL Fed Tax]</t>
  </si>
  <si>
    <t>XZ:[0219031 - OCI-Grantor Unreal GL St Tax]</t>
  </si>
  <si>
    <t>YA:[0219032 - OCI Rabbi-Unreal GL]</t>
  </si>
  <si>
    <t>YB:[0219046 - OCI-Interest Rate Hdgs Fed Tax]</t>
  </si>
  <si>
    <t>YC:[0219047 - OCI - Interest Rate Hdgs St Tax]</t>
  </si>
  <si>
    <t>YD:[0219055 - Unappr Undistr Subsid Earnings]</t>
  </si>
  <si>
    <t>YE:[2191002 - OCI Rollup]</t>
  </si>
  <si>
    <t xml:space="preserve">     YF:[219 Subtotal]</t>
  </si>
  <si>
    <t>YG:[]</t>
  </si>
  <si>
    <t>YH:[FERC 221: Bonds]</t>
  </si>
  <si>
    <t>YI:[0221011 - Long-Term Debt]</t>
  </si>
  <si>
    <t>YJ:[0221018 - DEF 650M 2.40% 12/15/2031]</t>
  </si>
  <si>
    <t>YK:[0221019 - DEF 500M 3.00% 12/15/2051]</t>
  </si>
  <si>
    <t>YL:[0221046 - DEF FMB 600M 3.8% 7/17/28]</t>
  </si>
  <si>
    <t>YM:[0221047 - DEF FMB 400M 4.20% 7/15/48]</t>
  </si>
  <si>
    <t>YN:[0221085 - DEF 500M 5.95% 11/15/2052]</t>
  </si>
  <si>
    <t>YO:[0221089 - DEF LT FMB]</t>
  </si>
  <si>
    <t>YP:[0221091 - DEF BOND Q3-Q4 ISSUANCE]</t>
  </si>
  <si>
    <t>YQ:[0221092 - DEF BOND Q1 Issuance Tranche 1]</t>
  </si>
  <si>
    <t>YR:[0221093 - DEF BOND Q1 Issuance Tranche 2]</t>
  </si>
  <si>
    <t>YS:[0221098 - DEF LT bond-fixed rate]</t>
  </si>
  <si>
    <t>YT:[0221099 - DEF LT bond-Floating rate]</t>
  </si>
  <si>
    <t>YU:[0221100 - LT Debt - Unsec Float]</t>
  </si>
  <si>
    <t>YV:[0221107 - DEF FMB 700M 6.200% 11/15/33]</t>
  </si>
  <si>
    <t>YW:[0221108 - DEF FMB 600M 5.875% 11/15/33]</t>
  </si>
  <si>
    <t>YX:[0221531 - PEF PCB 108.5M CITRUS 02A 1/27]</t>
  </si>
  <si>
    <t>YY:[0221535 - PEF FMB 225M 5.9% 03/01/33]</t>
  </si>
  <si>
    <t>YZ:[0221536 - PEF FMB 300M 5.1% 12/1/15]</t>
  </si>
  <si>
    <t>ZA:[0221537 - PEF FMB 500M 6.35% 09/15/2037]</t>
  </si>
  <si>
    <t>ZB:[0221542 - PEF FMB 350M 5.65% 04/1/40]</t>
  </si>
  <si>
    <t>ZC:[0221565 - PEF FMB 1B  6.40% 06/15/38]</t>
  </si>
  <si>
    <t>ZD:[0221569 - DEF 400M 3.85% 11-15-42]</t>
  </si>
  <si>
    <t>ZE:[0221571 - DEF 250M .65% 11-15-15]</t>
  </si>
  <si>
    <t xml:space="preserve">     ZF:[221 Subtotal]</t>
  </si>
  <si>
    <t>ZG:[]</t>
  </si>
  <si>
    <t>ZH:[FERC 224: Other Long-Term Debt]</t>
  </si>
  <si>
    <t>ZI:[0224043 - DEFR LTD]</t>
  </si>
  <si>
    <t>ZJ:[0224101 - DEF 800M FLOATING 4/21/2024]</t>
  </si>
  <si>
    <t>ZK:[0224103 - DEF 200M FLOAT ISSUED 9/2023]</t>
  </si>
  <si>
    <t>ZL:[0224511 - PEF OTH LTD 150M 6.75% 02/2028]</t>
  </si>
  <si>
    <t>ZM:[0224095 - DEF OTH LTD 400M 2.1% 12/15/19]</t>
  </si>
  <si>
    <t>ZN:[0224096 - Long Term Debt - Sec Fix]</t>
  </si>
  <si>
    <t>ZO:[0224097 - Long Term Debt - Sec Fix Offset]</t>
  </si>
  <si>
    <t>ZP:[0224251 - Current Portion of Unsec Float]</t>
  </si>
  <si>
    <t xml:space="preserve">     ZQ:[224 Subtotal]</t>
  </si>
  <si>
    <t>ZS:[FERC 226: Unamort Discount on Long-Term Debt]</t>
  </si>
  <si>
    <t>ZT:[0226010 - DEFPFDEBTDISC]</t>
  </si>
  <si>
    <t>ZU:[0226018 -  DEF 650M UNAMDIS 2.4% 12/15/31]</t>
  </si>
  <si>
    <t>ZV:[0226019 -  DEF 500M UNAMDIS 3% 12/15/2051]</t>
  </si>
  <si>
    <t>ZW:[0226021 - Unamort Discount-Curr]</t>
  </si>
  <si>
    <t>ZX:[0226045 - DEF Long Term Debt Dis]</t>
  </si>
  <si>
    <t>ZY:[0226046 - DEF UNAMDIS 600M 3.8% 7/15/28]</t>
  </si>
  <si>
    <t>ZZ:[0226047 - DEF UNAMDIS 400M 4.20%]</t>
  </si>
  <si>
    <t>AAA:[0226085 - DEF 500M UNAMDIS 5.95% 11/2052]</t>
  </si>
  <si>
    <t>AAB:[0226089 - 2020 First Mortgage Bond]</t>
  </si>
  <si>
    <t>AAC:[0226091 - DEF 600M UNAMDIS 3.4% 10/1/46]</t>
  </si>
  <si>
    <t>AAD:[0226092 - DEFDEBTDISCOUNT #1]</t>
  </si>
  <si>
    <t>AAE:[0226093 - DEFDEBTDISCOUNT #2]</t>
  </si>
  <si>
    <t>AAF:[0226098 - 2019 DEF Fixed Rate]</t>
  </si>
  <si>
    <t>AAG:[0226107 - DEF UNAMDIS 700M 6.200% 11/15/33]</t>
  </si>
  <si>
    <t>AAH:[0226108 - DEF UNAMDIS 600M 5.875% 11/15/33]</t>
  </si>
  <si>
    <t>AAI:[0226511 - PEF UNAMDIS 150M 6.75% 2/01/28]</t>
  </si>
  <si>
    <t>AAJ:[0226535 - PEF UNAMDIS 225M 5.9% 03/01/33]</t>
  </si>
  <si>
    <t>AAK:[0226537 - PEF UNAMDIS 500M 6.35% 09/2037]</t>
  </si>
  <si>
    <t>AAL:[0226542 - PEF UNAMDIS 350M 5.65% 04/20403]</t>
  </si>
  <si>
    <t>AAM:[0226565 - PEF UNAMDIS 1B 6.40% 6/15/38]</t>
  </si>
  <si>
    <t>AAN:[0226569- DEF UNAMDIS 400M 3.85 11-15-42]</t>
  </si>
  <si>
    <t>AAO:[0226571- DEF UNAMDIS 250M .65% 11-15-15]</t>
  </si>
  <si>
    <t>AAP:[0226700 - Unamort Debt Discount]</t>
  </si>
  <si>
    <t xml:space="preserve">     AAQ:[226 Subtotal]</t>
  </si>
  <si>
    <t>AAR:[]</t>
  </si>
  <si>
    <t>AAS:[FERC 227: Obligations Under Capital Lease - Noncurrent]</t>
  </si>
  <si>
    <t>AAT:[0227101 - LT Capital Lease Obligation]</t>
  </si>
  <si>
    <t>AAU:[0227104 - Cap Lease Noncurrent SPHQ]</t>
  </si>
  <si>
    <t>AAV:[0227105 - Cap Lease Noncurrent SH]</t>
  </si>
  <si>
    <t>AAW:[0227175 - LT Operating Lease Obligation]</t>
  </si>
  <si>
    <t xml:space="preserve">     AAX:[227 Subtotal]</t>
  </si>
  <si>
    <t>AAY:[]</t>
  </si>
  <si>
    <t>AAZ:[FERC 228.1: Accumulated Provision for Property Insurance]</t>
  </si>
  <si>
    <t>ABA:[0228100 - Retail Unfd Storm Damage]</t>
  </si>
  <si>
    <t>ABB:[0228101 - Wholsesale Storm Reserve]</t>
  </si>
  <si>
    <t xml:space="preserve">     ABC:[228.1 Subtotal]</t>
  </si>
  <si>
    <t>ABD:[FERC 228.2: Accumulated Provision for Injuries and Damages]</t>
  </si>
  <si>
    <t>ABE:[0228201 - Claim Reserve]</t>
  </si>
  <si>
    <t>ABF:[0228202 - Claim Reserve - ST]</t>
  </si>
  <si>
    <t>ABG:[0228250 - Inactive - Schm Worker'S Comp - Other]</t>
  </si>
  <si>
    <t>ABH:[0228280 - Schm Environmental]</t>
  </si>
  <si>
    <t xml:space="preserve">     ABI:[228.2 Subtotal]</t>
  </si>
  <si>
    <t>ABJ:[FERC 228.3: Accumulated Provision for Pensions and Benefits]</t>
  </si>
  <si>
    <t>ABK:[0228312 - Pension Rest]</t>
  </si>
  <si>
    <t>ABL:[0228314 - Schm Dpc Opeb FAS 106]</t>
  </si>
  <si>
    <t>ABM:[0228315 - Schm Opeb (Fas106)]</t>
  </si>
  <si>
    <t>ABN:[0228318 - OPEB Liability - FAS 106]</t>
  </si>
  <si>
    <t>ABO:[0228324 - Schm Dpc Pos Emp FAS 112]</t>
  </si>
  <si>
    <t>ABP:[0228325 - Schm Post Emp FAS 112]</t>
  </si>
  <si>
    <t>ABQ:[0228340 - Nonqualified Plans Liability]</t>
  </si>
  <si>
    <t>ABR:[0228346 - Pension Liability - FAS 87]</t>
  </si>
  <si>
    <t>ABS:[0228347 - Pension Liab - FAS 87]</t>
  </si>
  <si>
    <t>ABT:[0228348 - Pension Liab - FAS 87(Cinergy)]</t>
  </si>
  <si>
    <t>ABU:[0228349 - Accrued Pensions &amp; Other Post-Retirement Ben]</t>
  </si>
  <si>
    <t>ABV:[0253275 - Pension Liability - FAS 187 NQ]</t>
  </si>
  <si>
    <t xml:space="preserve">     ABW:[228.3 Subtotal]</t>
  </si>
  <si>
    <t>ABX:[FERC 228.4: Accumulated Misc Operating Provisions]</t>
  </si>
  <si>
    <t>ABY:[0228402 - Nuclear Refuel Outage #16]</t>
  </si>
  <si>
    <t>ABZ:[0228403 - Deferred Serp -  Active Empl]</t>
  </si>
  <si>
    <t>ACA:[0228404 - Deferred Comp]</t>
  </si>
  <si>
    <t>ACB:[0228405 - 2000 Class Deferred Compensat]</t>
  </si>
  <si>
    <t>ACC:[0228407 - Perf Share Sub Plan]</t>
  </si>
  <si>
    <t>ACD:[0228408 - Mgt Incentive Award Def]</t>
  </si>
  <si>
    <t>ACE:[0228413 - Nuclear EOL Costs]</t>
  </si>
  <si>
    <t>ACF:[0228440 - Reserve - MGP Sites FERC 228]</t>
  </si>
  <si>
    <t>ACG:[0228480 - Acc Prov Insurance-Environ]</t>
  </si>
  <si>
    <t xml:space="preserve">     ACH:[228.4 Subtotal]</t>
  </si>
  <si>
    <t xml:space="preserve">     ACI:[228 Subtotal]</t>
  </si>
  <si>
    <t>ACJ:[]</t>
  </si>
  <si>
    <t>ACK:[FERC 229: Accumulated Provisions for Rate Refunds]</t>
  </si>
  <si>
    <t>ACL:[0229010 - Accm Prv-Rate Refnd-Tax Ref]</t>
  </si>
  <si>
    <t>ACM:[0229003 - Wholesale - QF Energy]</t>
  </si>
  <si>
    <t xml:space="preserve">     ACN:[229 Subtotal]</t>
  </si>
  <si>
    <t>ACO:[]</t>
  </si>
  <si>
    <t>ACP:[FERC 230: Asset Retirement Obligations]</t>
  </si>
  <si>
    <t>ACQ:[0230001 - FAS 143 ARO Liability ST]</t>
  </si>
  <si>
    <t>ACR:[0230105 - ARO Liability - Current]</t>
  </si>
  <si>
    <t>ACS:[0230315 - ARO Liability - Coal Ash]</t>
  </si>
  <si>
    <t>ACT:[0230999 - ARO Liability]</t>
  </si>
  <si>
    <t xml:space="preserve">     ACU:[230 Subtotal]</t>
  </si>
  <si>
    <t>ACV:[]</t>
  </si>
  <si>
    <t>ACW:[FERC 232: Accounts Payable]</t>
  </si>
  <si>
    <t>ACX:[0232000 - A/P Vendors Payable]</t>
  </si>
  <si>
    <t>ACY:[0232001 - AP Corp Vendors Payable]</t>
  </si>
  <si>
    <t>ACZ:[0232002 - A/P - Misc - Gen - Acctg]</t>
  </si>
  <si>
    <t>ADA:[0232004 - Vision Deduction]</t>
  </si>
  <si>
    <t>ADB:[0232005 - Long Term Disability Deduction]</t>
  </si>
  <si>
    <t>ADC:[0232016 - AP PS8.9 Vendors Payable]</t>
  </si>
  <si>
    <t>ADD:[0232018- EAM Payables]</t>
  </si>
  <si>
    <t>ADE:[0232027 -AP-Fuel Financial Hedge]</t>
  </si>
  <si>
    <t>ADF:[0232031 - Treasury LC and MCF Fees]</t>
  </si>
  <si>
    <t>ADG:[0232039 - Payable 401K Incentive Match]</t>
  </si>
  <si>
    <t>ADH:[0232045 - Supp Life Deductions]</t>
  </si>
  <si>
    <t>ADI:[0232048 - Supp AD&amp;D Deduction]</t>
  </si>
  <si>
    <t>ADJ:[0232049 - Medical &amp; HSA Deductions]</t>
  </si>
  <si>
    <t>ADK:[0232052 - Medical Spending Acc Deduct]</t>
  </si>
  <si>
    <t>ADL:[0232053 - Dependent Spending Acct Deduct]</t>
  </si>
  <si>
    <t>ADM:[0232061 - Checks not presented - reclass]</t>
  </si>
  <si>
    <t>ADN:[0232067 - Dental Deductions]</t>
  </si>
  <si>
    <t>ADO:[0232068 - Employee Parking Deductions]</t>
  </si>
  <si>
    <t>ADP:[0232103 - DEF Payable - NG Purchases]</t>
  </si>
  <si>
    <t>ADQ:[0232105 - DEF Payable - NG Transport]</t>
  </si>
  <si>
    <t>ADR:[0232107 - DEF Payable - NG Fin Transact]</t>
  </si>
  <si>
    <t>ADS:[0232108 - DEF Cogen Payable]</t>
  </si>
  <si>
    <t>ADT:[0232109 - A/P BPM - Actual]</t>
  </si>
  <si>
    <t>ADU:[0232120 - Vouchers Payable - Special]</t>
  </si>
  <si>
    <t>ADV:[0232125 - NRC Inspection Fee Pay]</t>
  </si>
  <si>
    <t>ADW:[0232150 - Accounts Payable - Stores]</t>
  </si>
  <si>
    <t>ADX:[0232151 - Accounts Payable - Stores]</t>
  </si>
  <si>
    <t>ADY:[0232155 - Accounts Payable - Stores CAS]</t>
  </si>
  <si>
    <t>ADZ:[0232163 - Emission Allowance A/P]</t>
  </si>
  <si>
    <t>AEA:[0232170 - Accounts Payable - Coal]</t>
  </si>
  <si>
    <t>AEB:[0232171 - Account Payable - Coal Accrual]</t>
  </si>
  <si>
    <t>AEC:[0232175 - Limestone and Freight Payable]</t>
  </si>
  <si>
    <t>AED:[0232176 - Reagent Payable]</t>
  </si>
  <si>
    <t>AEE:[0232177 - Generic By Products Payable]</t>
  </si>
  <si>
    <t>AEF:[0232178 - Accrued Settlements Payable]</t>
  </si>
  <si>
    <t>AEG:[0232180 - Accounts Payable - Oil Stocks]</t>
  </si>
  <si>
    <t>AEH:[0232181 - Natural Gas Payable]</t>
  </si>
  <si>
    <t>AEI:[0232190 - Coal Freight Payable]</t>
  </si>
  <si>
    <t>AEJ:[0232195 - RAILCAR LEASE PAYABLE]</t>
  </si>
  <si>
    <t>AEK:[0232199 - PowerPlan Coal Payable]</t>
  </si>
  <si>
    <t>AEL:[0232200 - Cbis Refund Payable]</t>
  </si>
  <si>
    <t>AEM:[0232222 - Test Fuel Payable]</t>
  </si>
  <si>
    <t>AEN:[0232270 - Passport Unvouchered Liability]</t>
  </si>
  <si>
    <t>AEO:[0232331 - A/P - ENERGY NEIGHBOR FUND]</t>
  </si>
  <si>
    <t>AEP:[0232332 - Photovoltaic Fund]</t>
  </si>
  <si>
    <t>AEQ:[0232333 - A/P - FLEXCARE]</t>
  </si>
  <si>
    <t>AER:[0232334 - A/P - Stock Loan Repay]</t>
  </si>
  <si>
    <t>AES:[0232336 - Advance Payable NCEMPA]</t>
  </si>
  <si>
    <t>AET:[0232337 - CR3 Joint Owner]</t>
  </si>
  <si>
    <t>AEU:[0232338 - Payable - Int City Joint Owners]</t>
  </si>
  <si>
    <t>AEV:[0232402 - Collateral Liab]</t>
  </si>
  <si>
    <t>AEW:[0232410 - Transmission Payables]</t>
  </si>
  <si>
    <t>AEX:[0232460 - Bulk Power Marketing Payable]</t>
  </si>
  <si>
    <t>AEY:[0232480 - Co-Generation]</t>
  </si>
  <si>
    <t>AEZ:[0232510 - Checks Not Presented]</t>
  </si>
  <si>
    <t>AFA:[0232892 - A/P Miscellaneous]</t>
  </si>
  <si>
    <t>AFB:[0232993 - AP Off System]</t>
  </si>
  <si>
    <t>AFC:[0232996 -  Capital - Accruals]</t>
  </si>
  <si>
    <t xml:space="preserve">     AFD:[232 Subtotal]</t>
  </si>
  <si>
    <t>AFE:[]</t>
  </si>
  <si>
    <t>AFF:[FERC 233: Notes Payable to Associated Companies]</t>
  </si>
  <si>
    <t>AFG:[0233003 - IC LT Notes Pay]</t>
  </si>
  <si>
    <t>AFH:[0233150 - IC Moneypool - ST Notes Pay]</t>
  </si>
  <si>
    <t xml:space="preserve">     AFI:[233 Subtotal]</t>
  </si>
  <si>
    <t>AFJ:[]</t>
  </si>
  <si>
    <t>AFK:[FERC 234: Accounts Payable to Associated Companies]</t>
  </si>
  <si>
    <t>AFL:[0232232 - A/P Affiliates]</t>
  </si>
  <si>
    <t>AFM:[0234000 - IC Moneypool - ST Interest Pay]</t>
  </si>
  <si>
    <t>AFN:[0234010 - Intercompany Ap]</t>
  </si>
  <si>
    <t>AFO:[0234104 - IC Accounts Payable]</t>
  </si>
  <si>
    <t>AFP:[0234250 - IC Netting - Accts Payable (Nets Against 0146250 - IC Netting - A/R)]</t>
  </si>
  <si>
    <t>AFQ:[0234350 - IC Netting - LT Accts Payable]</t>
  </si>
  <si>
    <t xml:space="preserve">     AFR:[234 Subtotal]</t>
  </si>
  <si>
    <t>AFT:[FERC 235: Customer Deposits]</t>
  </si>
  <si>
    <t>AFU:[0235002 - CD Active]</t>
  </si>
  <si>
    <t>AFV:[0235003 - CD Inactive]</t>
  </si>
  <si>
    <t>AFW:[0235110 - Cust Dep For Srvc - Edp Billing]</t>
  </si>
  <si>
    <t xml:space="preserve">     AFX:[235 Subtotal]</t>
  </si>
  <si>
    <t>AFY:[]</t>
  </si>
  <si>
    <t>AFZ:[FERC 236: Taxes Accrued]</t>
  </si>
  <si>
    <t>AGA:[0236000 - NC Prop Tax - Electric]</t>
  </si>
  <si>
    <t>AGB:[0236001 - State It Payable Other]</t>
  </si>
  <si>
    <t>AGC:[0236020 - FAS 5 Non-Income Tax Reserves]</t>
  </si>
  <si>
    <t>AGD:[0236040 NC Prop Tax - Misc Non-Util]</t>
  </si>
  <si>
    <t>AGE:[0236041 - Accrued Property Tax]</t>
  </si>
  <si>
    <t>AGF:[0236100 - Franchise Tax - Electric]</t>
  </si>
  <si>
    <t>AGG:[0236123 - Fl Prop Tax - Electric]</t>
  </si>
  <si>
    <t>AGH:[0236131 - FL FRANCHISE TX ACCRUAL]</t>
  </si>
  <si>
    <t>AGI:[0236135 - FL Reg Assessment - Electric]</t>
  </si>
  <si>
    <t>AGJ:[0236150 - St/Local Unemployment Tax Liab]</t>
  </si>
  <si>
    <t>AGK:[0236360 - SC Property Tax Electric]</t>
  </si>
  <si>
    <t>AGL:[0236700 - Employer FICA Tax Liab]</t>
  </si>
  <si>
    <t>AGM:[0236701 - CARES ACT Accural of Deferred Payment of Employer Share of Payroll Tax]</t>
  </si>
  <si>
    <t>AGN:[0236750 - Federal Unemployment Tax Liab]</t>
  </si>
  <si>
    <t>AGO:[0236801 - Accrued Gross Receipts Tax]</t>
  </si>
  <si>
    <t>AGP:[0236831 - Misc. Taxes &amp; Interest]</t>
  </si>
  <si>
    <t>AGQ:[0236906 - Sales and Use Tax Payable]</t>
  </si>
  <si>
    <t>AGR:[0236918 - Accr Ad Valorem Tax 2006]</t>
  </si>
  <si>
    <t>AGS:[0236926 - LT Tax Reclass Fed]</t>
  </si>
  <si>
    <t>AGT:[0236927 - LT Tax Reclass State]</t>
  </si>
  <si>
    <t>AGU:[0236940 - Curr Tax Reclass Acct State Cr]</t>
  </si>
  <si>
    <t>AGV:[0236942 - State Inc Tax Payable - Prior Yrs LT]</t>
  </si>
  <si>
    <t>AGW:[0236943 - State Inc Tax Pay-Prior Years]</t>
  </si>
  <si>
    <t>AGX:[0236953 - LT Liability: State UTP]</t>
  </si>
  <si>
    <t>AGY:[0236960 - SC Inc Tax Payable-Prior Yr]</t>
  </si>
  <si>
    <t>AGZ:[0236965 - Accrued SIT - Prior Year]</t>
  </si>
  <si>
    <t>AHA:[0236980 - Current Tax Reclass Account Fed Cr]</t>
  </si>
  <si>
    <t>AHB:[0236981 - Fed Inc Tax Payable - Prev Yr]</t>
  </si>
  <si>
    <t>AHC:[0236983 - Fed Inc Tax Payable - Prior Yrs]</t>
  </si>
  <si>
    <t>AHD:[0236986 - Fed Inc Payable - PY LT 08-09]</t>
  </si>
  <si>
    <t>AHE:[0236988 - LT Liability ST UTP PGN]</t>
  </si>
  <si>
    <t>AHF:[0236989 - LT Liability Fed UTP PGN]</t>
  </si>
  <si>
    <t>AHG:[0236990 - Fed Inc Tax Payable - Current]</t>
  </si>
  <si>
    <t>AHH:[0236992 - Current Liability UTP - Fed]</t>
  </si>
  <si>
    <t>AHI:[0236993 - LT Liability Federal UTP 08-09 Year]</t>
  </si>
  <si>
    <t xml:space="preserve">     AHJ:[236 Subtotal]</t>
  </si>
  <si>
    <t>AHK:[]</t>
  </si>
  <si>
    <t>AHL:[FERC 237: Interest Accrued]</t>
  </si>
  <si>
    <t>AHM:[0237038 - LT Interest Accrued]</t>
  </si>
  <si>
    <t>AHN:[0237039 - Cur Int Accrued - Tax]</t>
  </si>
  <si>
    <t>AHO:[0237041 - FERC Interconnect Interest LT]</t>
  </si>
  <si>
    <t>AHP:[0237011 - Int Payable - Notes - Non-Reg]</t>
  </si>
  <si>
    <t>AHQ:[0237110 - Bonds Interest Payable]</t>
  </si>
  <si>
    <t>AHR:[0237200 - Cur Liability Interest accrued]</t>
  </si>
  <si>
    <t>AHS:[0237222 - Int Accr Cust Dep FLA]</t>
  </si>
  <si>
    <t>AHT:[0237418 - Other Current Liabilities]</t>
  </si>
  <si>
    <t>AHU:[0237460 - Interest Payable]</t>
  </si>
  <si>
    <t>AHV:[0237510 - Bonds Interest Payable]</t>
  </si>
  <si>
    <t xml:space="preserve">     AHW:[237 Subtotal]</t>
  </si>
  <si>
    <t>AHX:[]</t>
  </si>
  <si>
    <t>AHY:[FERC 239: Matured Long-Term Debt]</t>
  </si>
  <si>
    <t>AHZ:[Placeholder for current portion of LTD]</t>
  </si>
  <si>
    <t xml:space="preserve">     AIA:[239 Subtotal]</t>
  </si>
  <si>
    <t>AIB:[]</t>
  </si>
  <si>
    <t>AIC:[FERC 241: Tax Collections Payable]</t>
  </si>
  <si>
    <t>AID:[0241110 - State Income Tax Wh - Employee]</t>
  </si>
  <si>
    <t>AIE:[0241142 - ST SALES TAX SERV-REV 7%]</t>
  </si>
  <si>
    <t>AIG:[0241150 - Fed Inc Tax Wh - employee]</t>
  </si>
  <si>
    <t>AIH:[0241160 - FICA Withheld - Employee]</t>
  </si>
  <si>
    <t>AII:[0241310 - SC State Sales Tax on Elc Energy]</t>
  </si>
  <si>
    <t>AIJ:[0241320 - NC State Sales Tx on Elc Enrgy]</t>
  </si>
  <si>
    <t>AIK:[0241335 - Local Taxes Withheld]</t>
  </si>
  <si>
    <t>AIL:[0241348 - Franchise Fees Payable]</t>
  </si>
  <si>
    <t>AIM:[0241800 - Utility Tax - County]</t>
  </si>
  <si>
    <t>AIN:[0241900 - TX COL PAY-FL Muni Utility Tax]</t>
  </si>
  <si>
    <t>AIO:[0241990 - GRT Payable Additional 2.6%]</t>
  </si>
  <si>
    <t xml:space="preserve">     AIP:[241 Subtotal]</t>
  </si>
  <si>
    <t>AIQ:[]</t>
  </si>
  <si>
    <t>AIR:[FERC 242: Misc Current and Accrued Liabilities]</t>
  </si>
  <si>
    <t>AIS:[0242003 - Imbalance Payable - Oba]</t>
  </si>
  <si>
    <t>AIT:[0242004 - Imbalance Payable - Park/Lend]</t>
  </si>
  <si>
    <t>AIU:[0242033 - Wages Payable - Accrual]</t>
  </si>
  <si>
    <t>AIV:[0242035 -  Unearned Premiums]</t>
  </si>
  <si>
    <t>AIW:[0242051 - FERC Interconnect Deposits LT]</t>
  </si>
  <si>
    <t>AIX:[0242054 - State Interconnect Deposits LT]</t>
  </si>
  <si>
    <t>AIY:[0242110 - Contract Retentions]</t>
  </si>
  <si>
    <t>AIZ:[0242152 - Solar Interconnect Deposits]</t>
  </si>
  <si>
    <t>AJA:[0242160 - Current Liabilities of VIEs]</t>
  </si>
  <si>
    <t>AJB:[0242200 - Misc C&amp;A Liab Incentives]</t>
  </si>
  <si>
    <t>AJC:[0242210 - Accrued Salaries &amp; Wages]</t>
  </si>
  <si>
    <t>AJD:[0242215 - Severance Reserve/Accrual]</t>
  </si>
  <si>
    <t>AJE:[0242216 - Severance Accrual Purchase Acctg]</t>
  </si>
  <si>
    <t>AJF:[0242217 - Severance Reserve]</t>
  </si>
  <si>
    <t>AJG:[0242220 - Legal Employee Deductions]</t>
  </si>
  <si>
    <t>AJH:[0242320 - Transmission Open Acc-Deposits]</t>
  </si>
  <si>
    <t>AJI:[0242390 - CURR&amp;ACCR LIAB-FPC LTD]</t>
  </si>
  <si>
    <t>AJJ:[0242391 - A/P COAL &amp; OIL Commitments]</t>
  </si>
  <si>
    <t>AJK:[0242392 - Bargaining Unit Dental Reserve]</t>
  </si>
  <si>
    <t>AJL:[0242393 - Misc C&amp;A Liab Def Vacation]</t>
  </si>
  <si>
    <t>AJM:[0242395 - CUR&amp;ACCR LIAB MED/DTL INS ACT]</t>
  </si>
  <si>
    <t>AJN:[0242396 - CURR&amp;ACCR LIAB-WORKERS COMP]</t>
  </si>
  <si>
    <t>AJO:[0242397 - IRU INDEMNIFICATION -ST]</t>
  </si>
  <si>
    <t>AJP:[0242398 - CURR&amp;ACCR LIAB MISC]</t>
  </si>
  <si>
    <t>AJQ:[0242410 - Prov - Cumulative Div Pref and Pref Stk -]</t>
  </si>
  <si>
    <t>AJR:[0242440 - Cash Coll &amp; Contribution to Trustee]</t>
  </si>
  <si>
    <t>AJS:[0242450 - Collections From Payroll - Misc]</t>
  </si>
  <si>
    <t>AJT:[0242460 - Prov For Incentive Ben Prog]</t>
  </si>
  <si>
    <t>AJU:[0242461 - Prior Year Incentive Accrual]</t>
  </si>
  <si>
    <t>AJV:[0242481 - Div Reinvest Pending Payable]</t>
  </si>
  <si>
    <t>AJW:[0242490 - Vacation Carryover]</t>
  </si>
  <si>
    <t>AJX:[0242540 - Escheaments Payable]</t>
  </si>
  <si>
    <t>AJY:[0242650 - Accrued Payable - Other]</t>
  </si>
  <si>
    <t>AJZ:[0242690 - Executive Incentive Accrual]</t>
  </si>
  <si>
    <t>AKA:[0242797 - NQ Pension Current FPC SERP/ND]</t>
  </si>
  <si>
    <t>AKB:[0242803 - Deferred Rent]</t>
  </si>
  <si>
    <t>AKC:[0242890 - Deferred Rev Pay - Fuel]</t>
  </si>
  <si>
    <t>AKD:[0242897 - NC Pension Liability - FAS 87]</t>
  </si>
  <si>
    <t>AKE:[0242898 - OPEB Current Liability]</t>
  </si>
  <si>
    <t>AKF:[0242899 - FAS 112 Currently Liability]</t>
  </si>
  <si>
    <t>AKG:[0242988 - Reg Liability Current]</t>
  </si>
  <si>
    <t>AKH:[0242997 - Misc. Liab - FAS 87 NQ]</t>
  </si>
  <si>
    <t>AKI:[0242999 - Misc Liab - FAS 112]</t>
  </si>
  <si>
    <t xml:space="preserve">     AKJ:[242 Subtotal]</t>
  </si>
  <si>
    <t>AKK:[]</t>
  </si>
  <si>
    <t>AKL:[FERC 243: Obligations Under Capital Leases-Current]</t>
  </si>
  <si>
    <t>AKM:[0242175 - Curr Operating Lease Oblig]</t>
  </si>
  <si>
    <t>AKN:[0243105 - Current Portion of Cap Lease Obligation]</t>
  </si>
  <si>
    <t>AKO:[0243106 - Cap Lease Current SPHQ]</t>
  </si>
  <si>
    <t>AKP:[0243107 - Cap Lease Current SH]</t>
  </si>
  <si>
    <t xml:space="preserve">     AKQ:[243 Subtotal]</t>
  </si>
  <si>
    <t>AKS:[FERC 244: Derivatives Instrument Liabilities]</t>
  </si>
  <si>
    <t>AKT:[0244005 - Derivative Instr - Regulatory ST]</t>
  </si>
  <si>
    <t>AKU:[0244006 - Derivative Instr - Regulatory LT]</t>
  </si>
  <si>
    <t>AKV:[0244007 - Accrued Interest Exp-Swaps-Reg]</t>
  </si>
  <si>
    <t>AKW:[0244010 - NDTF Derivative Options]</t>
  </si>
  <si>
    <t>AKX:[244 Subtotal]</t>
  </si>
  <si>
    <t>AKY:[]</t>
  </si>
  <si>
    <t>AKZ:[]</t>
  </si>
  <si>
    <t>ALA:[FERC 245: Derivatives Instrument Liabilities-Hedges]</t>
  </si>
  <si>
    <t>ALB:[0245001 - 3rd Party Derivative Liability Current]</t>
  </si>
  <si>
    <t>ALC:[0245002 - 3rd Party Derivative Liability Noncurren]</t>
  </si>
  <si>
    <t xml:space="preserve">     ALD:[245 Subtotal]</t>
  </si>
  <si>
    <t>ALF:[FERC 252: Customer Advances for Construction]</t>
  </si>
  <si>
    <t>ALG:[0224045 - FERC Interconnect Liability]</t>
  </si>
  <si>
    <t>ALH:[0252001 - Cust Adv For Construction]</t>
  </si>
  <si>
    <t>ALI:[0252120 - Reserve Capacity]</t>
  </si>
  <si>
    <t>ALJ:[0252400 - Customer Advances ST]</t>
  </si>
  <si>
    <t xml:space="preserve">     ALK:[252 Subtotal]</t>
  </si>
  <si>
    <t>ALM:[FERC 253: Other Deferred Credits]</t>
  </si>
  <si>
    <t>ALN:[0253008 - Pole Attach - Deferred Revenue]</t>
  </si>
  <si>
    <t>ALO:[0253035 - Misc Def Cr - Genl Acctg]</t>
  </si>
  <si>
    <t>ALP:[0253037 - LT Liab - Current Portion]</t>
  </si>
  <si>
    <t>ALQ:[0253039 - Deferred Revenue]</t>
  </si>
  <si>
    <t>ALR:[0253043 - OPEB - FAS 106 Grantor Trust]</t>
  </si>
  <si>
    <t>ALS:[0253049 - Int on Tax Deficiency - LT Liab]</t>
  </si>
  <si>
    <t>ALT:[0253053 - OTH DEF Credit - Smart Grid]</t>
  </si>
  <si>
    <t>ALU:[0253062 - Long Term Def Rev-OL]</t>
  </si>
  <si>
    <t>ALV:[0253070 - Reserve - MGP Sites]</t>
  </si>
  <si>
    <t>ALW:[0253082 - OTH DEFER CR MISCELLANEOUS]</t>
  </si>
  <si>
    <t>ALX:[0253084 - IRU INDEMNIFICATION -LT]</t>
  </si>
  <si>
    <t>ALY:[0253085 - Other Long Term Liabilities]</t>
  </si>
  <si>
    <t>ALZ:[2531006 - Defr Cr - A/R A/P Elim Diff]</t>
  </si>
  <si>
    <t>AMA:[2531008 - Defr Cr - Other Bal Sheet Elim Diff]</t>
  </si>
  <si>
    <t>AMB:[2531020 - Defr Cr - Revenue Expense Diff]</t>
  </si>
  <si>
    <t>AMC:[0253400 - BARTOW LTSA]</t>
  </si>
  <si>
    <t>AMD:[0253401 - HINES LTSA]</t>
  </si>
  <si>
    <t>AME:[0253403 - Citrus County LTSA Def Liab]</t>
  </si>
  <si>
    <t>AMF:[0253620 - SCHM Executive Savings Pln-Stk]</t>
  </si>
  <si>
    <t>AMG:[0253630 - Schm Exec Cash Bal Plan]</t>
  </si>
  <si>
    <t>AMH:[0253690 - Pension Deferred Credits]</t>
  </si>
  <si>
    <t>AMI:[0253890 - SCHM Tax &amp; S/L for Surplus Mat'l]</t>
  </si>
  <si>
    <t>AMJ:[0253902 - Pro Co Sales Tax Payable]</t>
  </si>
  <si>
    <t>AMK:[0253910 - Pole Attach - Advance Billing]</t>
  </si>
  <si>
    <t>AML:[0253920 - Other Deferred Credits]</t>
  </si>
  <si>
    <t>AMM:[0253990 - Deferred Prepaid Ef - Lighting]</t>
  </si>
  <si>
    <t>AMN:[0253955 - Short-Term Guarantee Obligations]</t>
  </si>
  <si>
    <t xml:space="preserve">     AMO:[253 Subtotal]</t>
  </si>
  <si>
    <t>AMQ:[FERC 254: Other Regulatory Liabilities]</t>
  </si>
  <si>
    <t>AMR:[0254002 - Interest Rate Swap Reg Liability]</t>
  </si>
  <si>
    <t>AMS:[0254015 - Reg Liab MTM Fuel ST]</t>
  </si>
  <si>
    <t>AMT:[0254016 - Deferred SPP]</t>
  </si>
  <si>
    <t>AMU:[0254020 - Auctioned S02 Allowance]</t>
  </si>
  <si>
    <t>AMV:[0254024 - Def CR3 Liab - Depr &amp; Prop Tax]</t>
  </si>
  <si>
    <t>AMW:[0254031 - CR4&amp;5 Accelerated Depreciation]</t>
  </si>
  <si>
    <t>AMX:[0254036 - Regulatory  Liability - Excess Fed ADIT]</t>
  </si>
  <si>
    <t>AMY:[0254038 - Excess ADIT Grossup LT]</t>
  </si>
  <si>
    <t>AMZ:[0254059 -DOE Settlement Reg Liability]</t>
  </si>
  <si>
    <t>ANA:[0254060 - DEF Tax Savings Reg Liability]</t>
  </si>
  <si>
    <t>ANB:[0254061 -  Deferred PTCs]</t>
  </si>
  <si>
    <t>ANC:[0254087 - Regulatory Liability - CR 4&amp;5 Amort.]</t>
  </si>
  <si>
    <t>ANE:[02540XX - Regulatory Liability - OATT FIT]</t>
  </si>
  <si>
    <t>ANF:[0254100 - Regulatory Liablility - Inc Tax]</t>
  </si>
  <si>
    <t>ANG:[0254101 - Deferred Regulatory Liability]</t>
  </si>
  <si>
    <t>ANH:[0254250 - NC REC Liability - Retail]</t>
  </si>
  <si>
    <t>ANI:[0254310 - Deferred Fuel Settlements]</t>
  </si>
  <si>
    <t>ANJ:[0254311 - Deferred Fuel Revenue]</t>
  </si>
  <si>
    <t>ANK:[0254312 - Deferred GPIF - Reg Liab Fuel]</t>
  </si>
  <si>
    <t>ANL:[0254313 - Deferred Fuel - PY]</t>
  </si>
  <si>
    <t>ANM:[0254315 - DOE Settlement (Apr 2022 moved to 254059 in May 2022)]</t>
  </si>
  <si>
    <t>ANN:[0254316 - Deferred Energy Conservation]</t>
  </si>
  <si>
    <t>ANO:[0254317 - Deferred Environmental Cost Recovery]</t>
  </si>
  <si>
    <t>ANP:[0254318 - Deferred Property Gains/Losses - FL]</t>
  </si>
  <si>
    <t>ANQ:[0254320 - Deferred Capacity Curr Yr]</t>
  </si>
  <si>
    <t>ANR:[0254321 - Deferred Capacity - Prior Yr]</t>
  </si>
  <si>
    <t>ANS:[0254331 - LT Closed Def Int Hedge-Liab]</t>
  </si>
  <si>
    <t>ANT:[0254332 - ST Closed Def Int Hedge - Liab]</t>
  </si>
  <si>
    <t>ANU:[0254401 - DSM Energy Efficiency]</t>
  </si>
  <si>
    <t>ANV:[0254402 - SC Historical DSM]</t>
  </si>
  <si>
    <t>ANW:[0254689 - Reg Liability - OPEB Medical]</t>
  </si>
  <si>
    <t>ANX:[0254690 - Reg Liability - OPEB Life]</t>
  </si>
  <si>
    <t>ANY:[0254700 - Blank - Forecast Placeholder]</t>
  </si>
  <si>
    <t>ANZ:[0254750 - Blank - Forecast Placeholder]</t>
  </si>
  <si>
    <t>AOA:[0254760 - Tax Savings Reg Liab - Retail 2022 Settlement]</t>
  </si>
  <si>
    <t>AOB:[0254800 - Reg Liability MTM Fuel LT]</t>
  </si>
  <si>
    <t>AOC:[0254914 - NDT - Qual - Unreal Gains]</t>
  </si>
  <si>
    <t>AOD:[0254980 - Open Interest Rate Swap Cur Reg Liab]</t>
  </si>
  <si>
    <t>AOE:[0254988 - Current Regulatory Liabilities ("Excess Fed ADIT")]</t>
  </si>
  <si>
    <t>AOF:[0254991 - Aro Reg Liab - Book Depr]</t>
  </si>
  <si>
    <t>AOG:[0254999 - Reg Liab COR reclass from A/D]</t>
  </si>
  <si>
    <t xml:space="preserve">     AOH:[254 Subtotal]</t>
  </si>
  <si>
    <t>AOI:[]</t>
  </si>
  <si>
    <t>AOJ:[FERC 255: Accumulated Deferred Investment Tax Credits]</t>
  </si>
  <si>
    <t>AOK:[0255000 - Accum Def Inv Tax Credits]</t>
  </si>
  <si>
    <t>AOL:[0255001 - Def ITC - No Normalization]</t>
  </si>
  <si>
    <t xml:space="preserve">     AOM:[255 Subtotal]</t>
  </si>
  <si>
    <t>AON:[]</t>
  </si>
  <si>
    <t>AOO:[FERC 281: Accumulated Deferred Income Taxes - Accelerated Amort Property]</t>
  </si>
  <si>
    <t>AOP:[0281200 - Deferred Federal Income Tax]</t>
  </si>
  <si>
    <t>AOQ:[0281201 - Deferred State Income Tax]</t>
  </si>
  <si>
    <t>AOS:[0281300 - Deferred FIT - Current]</t>
  </si>
  <si>
    <t>AOT:[0281301 - Deferred SIT - Current]</t>
  </si>
  <si>
    <t xml:space="preserve">     AOU:[281 Subtotal]</t>
  </si>
  <si>
    <t>AOV:[]</t>
  </si>
  <si>
    <t>AOW:[FERC 282: Accumulated Deferred Income Taxes - Other Property]</t>
  </si>
  <si>
    <t>AOX:[0282005 - LT FIN48 Noncur Prop DTL - FED]</t>
  </si>
  <si>
    <t>AOY:[0282006 - LT FIN48 Noncur Prop DTL - FL]</t>
  </si>
  <si>
    <t>AOZ:[0282100 - Adit: PpandE: Federal Taxes]</t>
  </si>
  <si>
    <t>APA:[0282101 - Adit: PpandE: State Taxes]</t>
  </si>
  <si>
    <t>APB:[0282103 - LT Def tax liability: state-282]</t>
  </si>
  <si>
    <t>APC:[0282104 - LT Def tax liability - Fed(282)]</t>
  </si>
  <si>
    <t xml:space="preserve">     APD:[282 Subtotal]</t>
  </si>
  <si>
    <t>APE:[]</t>
  </si>
  <si>
    <t>APF:[FERC 283: Accumulated Deferred Income Taxes - Other]</t>
  </si>
  <si>
    <t>APG:[0283011 - Current Portion DIT]</t>
  </si>
  <si>
    <t>APH:[0283012 - Current Portion - DSIT]</t>
  </si>
  <si>
    <t>API:[0283013 - Current DTL - FED]</t>
  </si>
  <si>
    <t>APJ:[0283014 - Current DTL - FL]</t>
  </si>
  <si>
    <t>APK:[0283100 - Adit: Other: Federal Taxes]</t>
  </si>
  <si>
    <t>APL:[0283101 - Adit: Other: State Taxes]</t>
  </si>
  <si>
    <t>APM:[0283102 - LT Def tax liability: Fed-283]</t>
  </si>
  <si>
    <t>APN:[0283103 - LT Def tax liability: state-283]</t>
  </si>
  <si>
    <t xml:space="preserve">     APO:[283 Subtotal]</t>
  </si>
  <si>
    <t>APP:[]</t>
  </si>
  <si>
    <t>APQ:[EndMethodCalls]</t>
  </si>
  <si>
    <t>APR:[]</t>
  </si>
  <si>
    <t>APS:[Total Liabilities]</t>
  </si>
  <si>
    <t>APT:[]</t>
  </si>
  <si>
    <t>APU:[Assets - Liabilities]</t>
  </si>
  <si>
    <t>APV:[if]</t>
  </si>
  <si>
    <t>APW:[Difference]</t>
  </si>
  <si>
    <t>APX:[end if]</t>
  </si>
  <si>
    <t>APY:[]</t>
  </si>
  <si>
    <t>APZ:[]</t>
  </si>
  <si>
    <t>AQA:[Reconciliation:]</t>
  </si>
  <si>
    <t>AQB:[]</t>
  </si>
  <si>
    <t>AQC:[Total Assets (Published Financial Model BS)]</t>
  </si>
  <si>
    <t>AQD:[Total Liabilities (Published Financial Model BS)]</t>
  </si>
  <si>
    <t>AQE:[]</t>
  </si>
  <si>
    <t>AQF:[Actuals:]</t>
  </si>
  <si>
    <t>AQG:[if]</t>
  </si>
  <si>
    <t>AQH:[Total Assets (Sum Here)]</t>
  </si>
  <si>
    <t>AQI:[Total Assets (Published Account Details)]</t>
  </si>
  <si>
    <t xml:space="preserve">     AQJ:[Variance]</t>
  </si>
  <si>
    <t>AQK:[]</t>
  </si>
  <si>
    <t>AQL:[Total Liabilities (Sum Here)]</t>
  </si>
  <si>
    <t>AQM:[Total Liabilities (Published Account Details)]</t>
  </si>
  <si>
    <t xml:space="preserve">     AQN:[Variance]</t>
  </si>
  <si>
    <t>AQO:[Forecast Activity:]</t>
  </si>
  <si>
    <t>AQP:[else]</t>
  </si>
  <si>
    <t>AQQ:[Total Assets (previous ending)]</t>
  </si>
  <si>
    <t>AQR:[Total Assets (Above)(Change)]</t>
  </si>
  <si>
    <t>AQS:[Total Assets (Published Financial Model BS)(Change)]</t>
  </si>
  <si>
    <t xml:space="preserve">     AQT:[Variance]</t>
  </si>
  <si>
    <t>AQU:[]</t>
  </si>
  <si>
    <t>AQV:[Total Liabilities (previous ending)]</t>
  </si>
  <si>
    <t>AQW:[Total Liabilities (Above)(Change)]</t>
  </si>
  <si>
    <t>AQX:[Total Liabilities (Published Financial Model BS)(Change)]</t>
  </si>
  <si>
    <t xml:space="preserve">     AQY:[Variance]</t>
  </si>
  <si>
    <t>AQZ:[end if]</t>
  </si>
  <si>
    <t>ARA:[Total Assets (Sum Here)]</t>
  </si>
  <si>
    <t>ARB:[Total Assets (Published Source Data)]</t>
  </si>
  <si>
    <t xml:space="preserve">     ARC:[Variance]</t>
  </si>
  <si>
    <t>ARD:[]</t>
  </si>
  <si>
    <t>ARE:[if]</t>
  </si>
  <si>
    <t xml:space="preserve">          ARF:[(-) 0108301 - Accum Depreciation COR (Model= Liability)]</t>
  </si>
  <si>
    <t xml:space="preserve">          ARG:[(-) 0190001 - Adit: Prepaid: Federal Taxes (Model= Liability)]</t>
  </si>
  <si>
    <t xml:space="preserve">          ARH:[(-) 0190002 - Adit: Prepaid: State Taxes (Model= Liability)]</t>
  </si>
  <si>
    <t xml:space="preserve">          ARI:[(+) 0254100 - Regulatory Liablility - Inc Tax (Model= Asset)]</t>
  </si>
  <si>
    <t xml:space="preserve">               ARJ:[Unexplained (Actuals)]</t>
  </si>
  <si>
    <t>ARK:[else]</t>
  </si>
  <si>
    <t>ARL:[]</t>
  </si>
  <si>
    <t>ARM:[end if]</t>
  </si>
  <si>
    <t xml:space="preserve">               ARN:[Unexplained]</t>
  </si>
  <si>
    <t>ARO:[]</t>
  </si>
  <si>
    <t>ARP:[]</t>
  </si>
  <si>
    <t>ARQ:[Total Liabilities (Sum Here)]</t>
  </si>
  <si>
    <t>ARR:[Total Liabilities (Published Source Data)]</t>
  </si>
  <si>
    <t xml:space="preserve">     ARS:[Variance]</t>
  </si>
  <si>
    <t>ART:[if]</t>
  </si>
  <si>
    <t xml:space="preserve">          ARU:[(+) 0108301 - Accum Depreciation COR (Model= Liability)]</t>
  </si>
  <si>
    <t xml:space="preserve">          ARV:[(+) 0190001 - Adit: Prepaid: Federal Taxes (Model= Liability)]</t>
  </si>
  <si>
    <t xml:space="preserve">          ARW:[(+) 0190002 - Adit: Prepaid: State Taxes (Model= Liability)]</t>
  </si>
  <si>
    <t xml:space="preserve">          ARX:[(-) 0254100 - Regulatory Liablility - Inc Tax (Model= Asset)]</t>
  </si>
  <si>
    <t xml:space="preserve">          ARY:[(-) 0439300 - ADJUST TO R/E]</t>
  </si>
  <si>
    <t xml:space="preserve">          ARZ:[(-) 0438110 - Subs Dividend Declared]</t>
  </si>
  <si>
    <t xml:space="preserve">               ASA:[Unexplained]</t>
  </si>
  <si>
    <t>ASB:[end if]</t>
  </si>
  <si>
    <t>ASC:[]</t>
  </si>
  <si>
    <t>ASD:[]</t>
  </si>
  <si>
    <t>ASE:[Asset-Liability Variance (rounded)]</t>
  </si>
  <si>
    <t>ASF:[Unexplained Asset Variance (rounded)]</t>
  </si>
  <si>
    <t>ASG:[if]</t>
  </si>
  <si>
    <t>ASH:[Highlight cell if any variance]</t>
  </si>
  <si>
    <t>ASI:[Highlight report if any variance]</t>
  </si>
  <si>
    <t>ASJ:[end if]</t>
  </si>
  <si>
    <t>ASK:[]</t>
  </si>
  <si>
    <t>ASL:[Unexplained Liability Variance (rounded)]</t>
  </si>
  <si>
    <t>ASM:[if]</t>
  </si>
  <si>
    <t>ASN:[Highlight cell if any variance]</t>
  </si>
  <si>
    <t>ASO:[Highlight report if any variance]</t>
  </si>
  <si>
    <t>ASP:[end if]</t>
  </si>
  <si>
    <t>ASQ:[]</t>
  </si>
  <si>
    <t>ASR:[end if]</t>
  </si>
  <si>
    <t>ASS:[]</t>
  </si>
  <si>
    <t>AST:[end if]</t>
  </si>
  <si>
    <t>AVG</t>
  </si>
  <si>
    <t>Page 5 of 5</t>
  </si>
  <si>
    <t>Page 4 of 5</t>
  </si>
  <si>
    <t>Page 3 of 5</t>
  </si>
  <si>
    <t>Page 2 of 5</t>
  </si>
  <si>
    <t>Page 1 of 5</t>
  </si>
  <si>
    <t>DOCKET NO.: 20240025</t>
  </si>
  <si>
    <t>(9) + (10)</t>
  </si>
  <si>
    <t>Associated w/(5)</t>
  </si>
  <si>
    <t>Less Unamortized Premium, Discount, &amp; Issuance Expense (12) + (13)</t>
  </si>
  <si>
    <t>13-Month Avg.</t>
  </si>
  <si>
    <t>Note:  Expenses are prorated for bonds not outstanding entire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</si>
</sst>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_);[Red]\(#,##0\);&quot; &quot;"/>
    <numFmt numFmtId="165" formatCode="m/d/yy;@"/>
    <numFmt numFmtId="166" formatCode="#,##0.0_);\(#,##0.0\)"/>
    <numFmt numFmtId="167" formatCode="_(* #,##0.0_);_(* \(#,##0.0\);_(* &quot;-&quot;??_);_(@_)"/>
    <numFmt numFmtId="168" formatCode="_(* #,##0_);_(* \(#,##0\);_(* &quot;-&quot;??_);_(@_)"/>
    <numFmt numFmtId="169" formatCode="_(&quot;$&quot;* #,##0_);_(&quot;$&quot;* \(#,##0\);_(&quot;$&quot;* &quot;-&quot;??_);_(@_)"/>
    <numFmt numFmtId="170" formatCode="_(* #,##0.00000_);_(* \(#,##0.00000\);_(* &quot;-&quot;??_);_(@_)"/>
    <numFmt numFmtId="171" formatCode="0.000%"/>
    <numFmt numFmtId="172" formatCode="0.0000%"/>
    <numFmt numFmtId="173" formatCode="[$-409]d\-mmm\-yyyy;@"/>
    <numFmt numFmtId="174" formatCode="\ d\ mmm\ yyyy"/>
    <numFmt numFmtId="175" formatCode="_(* #,##0.000_);_(* \(#,##0.000\);_(* &quot;-&quot;??_);_(@_)"/>
    <numFmt numFmtId="176" formatCode="_(* #,##0.0000_);_(* \(#,##0.0000\);_(* &quot;-&quot;??_);_(@_)"/>
    <numFmt numFmtId="177" formatCode="#,##0.000%_);[Red]\(#,##0.000%\);&quot; &quot;"/>
  </numFmts>
  <fonts count="65" x14ac:knownFonts="1"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Arial"/>
      <family val="2"/>
    </font>
    <font>
      <u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8"/>
      <name val="Times New Roman"/>
      <family val="1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indexed="8"/>
      <name val="Arial"/>
      <family val="2"/>
    </font>
    <font>
      <sz val="10"/>
      <color indexed="8"/>
      <name val="Georgia"/>
      <family val="1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b/>
      <i/>
      <sz val="10"/>
      <color indexed="8"/>
      <name val="Georgia"/>
      <family val="1"/>
    </font>
    <font>
      <b/>
      <sz val="11"/>
      <color indexed="8"/>
      <name val="Arial"/>
      <family val="2"/>
    </font>
    <font>
      <b/>
      <i/>
      <sz val="10"/>
      <color indexed="8"/>
      <name val="Arial"/>
      <family val="2"/>
    </font>
    <font>
      <b/>
      <sz val="11"/>
      <color indexed="8"/>
      <name val="Georgia"/>
      <family val="1"/>
    </font>
    <font>
      <b/>
      <i/>
      <sz val="11"/>
      <color indexed="8"/>
      <name val="Arial"/>
      <family val="2"/>
    </font>
    <font>
      <sz val="10"/>
      <color indexed="8"/>
      <name val="Arial"/>
      <family val="2"/>
    </font>
    <font>
      <b/>
      <sz val="16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i/>
      <u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3">
    <xf numFmtId="0" fontId="0" fillId="0" borderId="0"/>
    <xf numFmtId="0" fontId="10" fillId="0" borderId="0"/>
    <xf numFmtId="0" fontId="14" fillId="0" borderId="0"/>
    <xf numFmtId="0" fontId="10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8" fillId="0" borderId="0"/>
    <xf numFmtId="0" fontId="14" fillId="0" borderId="0"/>
    <xf numFmtId="0" fontId="7" fillId="0" borderId="0"/>
    <xf numFmtId="0" fontId="6" fillId="0" borderId="0"/>
    <xf numFmtId="0" fontId="20" fillId="0" borderId="0" applyNumberFormat="0" applyFill="0" applyBorder="0" applyAlignment="0" applyProtection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7" fillId="0" borderId="0"/>
    <xf numFmtId="0" fontId="4" fillId="0" borderId="0"/>
    <xf numFmtId="43" fontId="4" fillId="0" borderId="0" applyFont="0" applyFill="0" applyBorder="0" applyAlignment="0" applyProtection="0"/>
    <xf numFmtId="0" fontId="28" fillId="0" borderId="0"/>
    <xf numFmtId="43" fontId="1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0" fontId="14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0" borderId="12" applyNumberFormat="0" applyFill="0" applyAlignment="0" applyProtection="0"/>
    <xf numFmtId="0" fontId="33" fillId="0" borderId="13" applyNumberFormat="0" applyFill="0" applyAlignment="0" applyProtection="0"/>
    <xf numFmtId="0" fontId="33" fillId="0" borderId="0" applyNumberFormat="0" applyFill="0" applyBorder="0" applyAlignment="0" applyProtection="0"/>
    <xf numFmtId="0" fontId="34" fillId="11" borderId="0" applyNumberFormat="0" applyBorder="0" applyAlignment="0" applyProtection="0"/>
    <xf numFmtId="0" fontId="35" fillId="12" borderId="0" applyNumberFormat="0" applyBorder="0" applyAlignment="0" applyProtection="0"/>
    <xf numFmtId="0" fontId="36" fillId="13" borderId="0" applyNumberFormat="0" applyBorder="0" applyAlignment="0" applyProtection="0"/>
    <xf numFmtId="0" fontId="37" fillId="14" borderId="14" applyNumberFormat="0" applyAlignment="0" applyProtection="0"/>
    <xf numFmtId="0" fontId="38" fillId="15" borderId="15" applyNumberFormat="0" applyAlignment="0" applyProtection="0"/>
    <xf numFmtId="0" fontId="39" fillId="15" borderId="14" applyNumberFormat="0" applyAlignment="0" applyProtection="0"/>
    <xf numFmtId="0" fontId="40" fillId="0" borderId="16" applyNumberFormat="0" applyFill="0" applyAlignment="0" applyProtection="0"/>
    <xf numFmtId="0" fontId="41" fillId="16" borderId="17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4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4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4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17" borderId="18" applyNumberFormat="0" applyFont="0" applyAlignment="0" applyProtection="0"/>
  </cellStyleXfs>
  <cellXfs count="351">
    <xf numFmtId="0" fontId="0" fillId="0" borderId="0" xfId="0"/>
    <xf numFmtId="0" fontId="11" fillId="0" borderId="0" xfId="0" applyFont="1"/>
    <xf numFmtId="0" fontId="12" fillId="0" borderId="0" xfId="1" applyFont="1"/>
    <xf numFmtId="0" fontId="13" fillId="0" borderId="1" xfId="0" applyFont="1" applyBorder="1"/>
    <xf numFmtId="0" fontId="11" fillId="0" borderId="0" xfId="0" applyFont="1" applyAlignment="1">
      <alignment horizontal="right"/>
    </xf>
    <xf numFmtId="0" fontId="12" fillId="0" borderId="0" xfId="1" applyFont="1" applyAlignment="1">
      <alignment horizontal="left"/>
    </xf>
    <xf numFmtId="0" fontId="11" fillId="0" borderId="0" xfId="0" applyFont="1" applyAlignment="1">
      <alignment horizontal="centerContinuous" wrapText="1"/>
    </xf>
    <xf numFmtId="0" fontId="15" fillId="0" borderId="0" xfId="2" applyFont="1" applyAlignment="1">
      <alignment horizontal="right"/>
    </xf>
    <xf numFmtId="0" fontId="16" fillId="0" borderId="0" xfId="2" applyFont="1"/>
    <xf numFmtId="14" fontId="12" fillId="0" borderId="0" xfId="1" applyNumberFormat="1" applyFont="1"/>
    <xf numFmtId="0" fontId="17" fillId="0" borderId="0" xfId="2" applyFont="1"/>
    <xf numFmtId="0" fontId="16" fillId="0" borderId="0" xfId="2" quotePrefix="1" applyFont="1" applyAlignment="1">
      <alignment horizontal="center"/>
    </xf>
    <xf numFmtId="0" fontId="16" fillId="0" borderId="2" xfId="1" applyFont="1" applyBorder="1" applyAlignment="1">
      <alignment vertical="center"/>
    </xf>
    <xf numFmtId="0" fontId="16" fillId="0" borderId="0" xfId="1" quotePrefix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0" xfId="1" applyFont="1" applyAlignment="1">
      <alignment vertical="center"/>
    </xf>
    <xf numFmtId="0" fontId="16" fillId="0" borderId="1" xfId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3" fontId="16" fillId="0" borderId="0" xfId="0" applyNumberFormat="1" applyFont="1" applyAlignment="1">
      <alignment vertical="center"/>
    </xf>
    <xf numFmtId="0" fontId="12" fillId="0" borderId="0" xfId="3" applyFont="1" applyAlignment="1">
      <alignment horizontal="center"/>
    </xf>
    <xf numFmtId="0" fontId="12" fillId="0" borderId="0" xfId="3" applyFont="1"/>
    <xf numFmtId="3" fontId="12" fillId="0" borderId="0" xfId="3" applyNumberFormat="1" applyFont="1"/>
    <xf numFmtId="0" fontId="16" fillId="0" borderId="0" xfId="0" applyFont="1" applyAlignment="1">
      <alignment horizontal="left" vertical="center"/>
    </xf>
    <xf numFmtId="37" fontId="16" fillId="0" borderId="0" xfId="0" applyNumberFormat="1" applyFont="1" applyAlignment="1">
      <alignment vertical="center"/>
    </xf>
    <xf numFmtId="14" fontId="16" fillId="0" borderId="0" xfId="0" applyNumberFormat="1" applyFont="1" applyAlignment="1">
      <alignment vertical="center"/>
    </xf>
    <xf numFmtId="0" fontId="11" fillId="0" borderId="0" xfId="0" applyFont="1" applyAlignment="1">
      <alignment wrapText="1"/>
    </xf>
    <xf numFmtId="0" fontId="12" fillId="0" borderId="0" xfId="3" applyFont="1" applyAlignment="1">
      <alignment horizontal="left"/>
    </xf>
    <xf numFmtId="37" fontId="12" fillId="0" borderId="0" xfId="3" applyNumberFormat="1" applyFont="1"/>
    <xf numFmtId="37" fontId="12" fillId="0" borderId="0" xfId="1" applyNumberFormat="1" applyFont="1" applyAlignment="1">
      <alignment vertical="center"/>
    </xf>
    <xf numFmtId="37" fontId="12" fillId="0" borderId="0" xfId="1" applyNumberFormat="1" applyFont="1"/>
    <xf numFmtId="10" fontId="15" fillId="0" borderId="0" xfId="0" applyNumberFormat="1" applyFont="1" applyAlignment="1">
      <alignment vertical="center"/>
    </xf>
    <xf numFmtId="10" fontId="12" fillId="0" borderId="0" xfId="3" applyNumberFormat="1" applyFont="1"/>
    <xf numFmtId="10" fontId="12" fillId="0" borderId="0" xfId="1" applyNumberFormat="1" applyFont="1"/>
    <xf numFmtId="5" fontId="16" fillId="0" borderId="0" xfId="0" applyNumberFormat="1" applyFont="1" applyAlignment="1">
      <alignment vertical="center"/>
    </xf>
    <xf numFmtId="5" fontId="12" fillId="0" borderId="0" xfId="1" applyNumberFormat="1" applyFont="1"/>
    <xf numFmtId="0" fontId="16" fillId="0" borderId="0" xfId="0" applyFont="1" applyAlignment="1">
      <alignment horizontal="left" vertical="center" indent="1"/>
    </xf>
    <xf numFmtId="0" fontId="12" fillId="0" borderId="0" xfId="3" applyFont="1" applyAlignment="1">
      <alignment horizontal="left" indent="2"/>
    </xf>
    <xf numFmtId="165" fontId="16" fillId="0" borderId="0" xfId="0" applyNumberFormat="1" applyFont="1" applyAlignment="1">
      <alignment vertical="center"/>
    </xf>
    <xf numFmtId="166" fontId="16" fillId="0" borderId="0" xfId="0" applyNumberFormat="1" applyFont="1" applyAlignment="1">
      <alignment vertical="center"/>
    </xf>
    <xf numFmtId="37" fontId="12" fillId="0" borderId="5" xfId="1" applyNumberFormat="1" applyFont="1" applyBorder="1"/>
    <xf numFmtId="9" fontId="16" fillId="0" borderId="0" xfId="13" applyFont="1" applyBorder="1" applyAlignment="1" applyProtection="1">
      <alignment vertical="center"/>
    </xf>
    <xf numFmtId="0" fontId="16" fillId="0" borderId="0" xfId="0" applyFont="1" applyAlignment="1">
      <alignment vertical="center" wrapText="1"/>
    </xf>
    <xf numFmtId="3" fontId="16" fillId="0" borderId="5" xfId="0" applyNumberFormat="1" applyFont="1" applyBorder="1" applyAlignment="1">
      <alignment vertical="center"/>
    </xf>
    <xf numFmtId="5" fontId="16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wrapText="1"/>
    </xf>
    <xf numFmtId="37" fontId="16" fillId="0" borderId="0" xfId="0" applyNumberFormat="1" applyFont="1" applyAlignment="1">
      <alignment horizontal="center" vertical="center"/>
    </xf>
    <xf numFmtId="5" fontId="12" fillId="0" borderId="0" xfId="1" applyNumberFormat="1" applyFont="1" applyAlignment="1">
      <alignment horizontal="center"/>
    </xf>
    <xf numFmtId="5" fontId="12" fillId="0" borderId="0" xfId="1" applyNumberFormat="1" applyFont="1" applyAlignment="1">
      <alignment horizontal="center" vertical="center"/>
    </xf>
    <xf numFmtId="14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2" fillId="0" borderId="0" xfId="1" applyFont="1" applyAlignment="1">
      <alignment horizontal="center"/>
    </xf>
    <xf numFmtId="10" fontId="12" fillId="0" borderId="0" xfId="1" applyNumberFormat="1" applyFont="1" applyAlignment="1">
      <alignment horizontal="right"/>
    </xf>
    <xf numFmtId="37" fontId="12" fillId="0" borderId="5" xfId="1" applyNumberFormat="1" applyFont="1" applyBorder="1" applyAlignment="1">
      <alignment horizontal="right"/>
    </xf>
    <xf numFmtId="10" fontId="15" fillId="0" borderId="0" xfId="0" applyNumberFormat="1" applyFont="1" applyAlignment="1">
      <alignment horizontal="right" vertical="center"/>
    </xf>
    <xf numFmtId="5" fontId="12" fillId="0" borderId="0" xfId="1" applyNumberFormat="1" applyFont="1" applyAlignment="1">
      <alignment horizontal="right" vertical="center"/>
    </xf>
    <xf numFmtId="10" fontId="12" fillId="0" borderId="0" xfId="3" applyNumberFormat="1" applyFont="1" applyAlignment="1">
      <alignment horizontal="right"/>
    </xf>
    <xf numFmtId="5" fontId="16" fillId="0" borderId="0" xfId="0" applyNumberFormat="1" applyFont="1" applyAlignment="1">
      <alignment horizontal="right" vertical="center"/>
    </xf>
    <xf numFmtId="165" fontId="12" fillId="0" borderId="0" xfId="1" applyNumberFormat="1" applyFont="1" applyAlignment="1">
      <alignment horizontal="right"/>
    </xf>
    <xf numFmtId="37" fontId="12" fillId="0" borderId="0" xfId="1" applyNumberFormat="1" applyFont="1" applyAlignment="1">
      <alignment horizontal="right"/>
    </xf>
    <xf numFmtId="37" fontId="12" fillId="0" borderId="0" xfId="3" applyNumberFormat="1" applyFont="1" applyAlignment="1">
      <alignment horizontal="right"/>
    </xf>
    <xf numFmtId="37" fontId="16" fillId="0" borderId="0" xfId="0" applyNumberFormat="1" applyFont="1" applyAlignment="1">
      <alignment horizontal="right" vertical="center"/>
    </xf>
    <xf numFmtId="165" fontId="12" fillId="0" borderId="0" xfId="3" applyNumberFormat="1" applyFont="1" applyAlignment="1">
      <alignment horizontal="right"/>
    </xf>
    <xf numFmtId="165" fontId="16" fillId="0" borderId="0" xfId="0" applyNumberFormat="1" applyFont="1" applyAlignment="1">
      <alignment horizontal="right" vertical="center"/>
    </xf>
    <xf numFmtId="37" fontId="16" fillId="0" borderId="1" xfId="0" applyNumberFormat="1" applyFont="1" applyBorder="1" applyAlignment="1">
      <alignment vertical="center"/>
    </xf>
    <xf numFmtId="10" fontId="12" fillId="0" borderId="0" xfId="13" applyNumberFormat="1" applyFont="1" applyBorder="1"/>
    <xf numFmtId="168" fontId="12" fillId="0" borderId="0" xfId="14" applyNumberFormat="1" applyFont="1" applyBorder="1"/>
    <xf numFmtId="168" fontId="16" fillId="0" borderId="0" xfId="14" applyNumberFormat="1" applyFont="1" applyAlignment="1" applyProtection="1">
      <alignment horizontal="center" vertical="center"/>
    </xf>
    <xf numFmtId="168" fontId="12" fillId="0" borderId="0" xfId="14" applyNumberFormat="1" applyFont="1" applyAlignment="1">
      <alignment horizontal="right"/>
    </xf>
    <xf numFmtId="168" fontId="12" fillId="0" borderId="0" xfId="14" applyNumberFormat="1" applyFont="1" applyBorder="1" applyAlignment="1">
      <alignment horizontal="center"/>
    </xf>
    <xf numFmtId="10" fontId="16" fillId="0" borderId="4" xfId="13" applyNumberFormat="1" applyFont="1" applyBorder="1" applyAlignment="1" applyProtection="1">
      <alignment vertical="center"/>
    </xf>
    <xf numFmtId="37" fontId="16" fillId="5" borderId="0" xfId="0" applyNumberFormat="1" applyFont="1" applyFill="1" applyAlignment="1">
      <alignment vertical="center"/>
    </xf>
    <xf numFmtId="168" fontId="16" fillId="0" borderId="0" xfId="14" applyNumberFormat="1" applyFont="1" applyAlignment="1" applyProtection="1">
      <alignment vertical="center"/>
    </xf>
    <xf numFmtId="168" fontId="12" fillId="0" borderId="0" xfId="1" applyNumberFormat="1" applyFont="1"/>
    <xf numFmtId="43" fontId="12" fillId="0" borderId="0" xfId="1" applyNumberFormat="1" applyFont="1"/>
    <xf numFmtId="168" fontId="12" fillId="0" borderId="0" xfId="14" applyNumberFormat="1" applyFont="1" applyAlignment="1">
      <alignment horizontal="center"/>
    </xf>
    <xf numFmtId="1" fontId="12" fillId="0" borderId="0" xfId="1" applyNumberFormat="1" applyFont="1"/>
    <xf numFmtId="14" fontId="16" fillId="0" borderId="0" xfId="0" applyNumberFormat="1" applyFont="1" applyAlignment="1">
      <alignment horizontal="right" vertical="center"/>
    </xf>
    <xf numFmtId="3" fontId="12" fillId="0" borderId="0" xfId="3" applyNumberFormat="1" applyFont="1" applyAlignment="1">
      <alignment horizontal="right"/>
    </xf>
    <xf numFmtId="3" fontId="16" fillId="0" borderId="0" xfId="0" applyNumberFormat="1" applyFont="1" applyAlignment="1">
      <alignment horizontal="right" vertical="center"/>
    </xf>
    <xf numFmtId="0" fontId="16" fillId="5" borderId="0" xfId="1" quotePrefix="1" applyFont="1" applyFill="1" applyAlignment="1">
      <alignment horizontal="center" vertical="center"/>
    </xf>
    <xf numFmtId="168" fontId="12" fillId="0" borderId="1" xfId="1" applyNumberFormat="1" applyFont="1" applyBorder="1"/>
    <xf numFmtId="168" fontId="12" fillId="0" borderId="0" xfId="1" applyNumberFormat="1" applyFont="1" applyAlignment="1">
      <alignment horizontal="right"/>
    </xf>
    <xf numFmtId="168" fontId="12" fillId="0" borderId="0" xfId="14" applyNumberFormat="1" applyFont="1" applyFill="1" applyBorder="1"/>
    <xf numFmtId="37" fontId="12" fillId="0" borderId="5" xfId="3" applyNumberFormat="1" applyFont="1" applyBorder="1"/>
    <xf numFmtId="10" fontId="12" fillId="0" borderId="0" xfId="13" applyNumberFormat="1" applyFont="1" applyFill="1" applyBorder="1"/>
    <xf numFmtId="43" fontId="12" fillId="0" borderId="1" xfId="14" applyFont="1" applyFill="1" applyBorder="1" applyAlignment="1"/>
    <xf numFmtId="166" fontId="16" fillId="0" borderId="1" xfId="0" applyNumberFormat="1" applyFont="1" applyBorder="1" applyAlignment="1">
      <alignment vertical="center"/>
    </xf>
    <xf numFmtId="43" fontId="12" fillId="0" borderId="0" xfId="14" applyFont="1" applyFill="1" applyBorder="1" applyAlignment="1"/>
    <xf numFmtId="168" fontId="12" fillId="0" borderId="1" xfId="14" applyNumberFormat="1" applyFont="1" applyFill="1" applyBorder="1"/>
    <xf numFmtId="168" fontId="12" fillId="0" borderId="0" xfId="14" applyNumberFormat="1" applyFont="1" applyFill="1" applyAlignment="1">
      <alignment horizontal="right"/>
    </xf>
    <xf numFmtId="10" fontId="16" fillId="0" borderId="4" xfId="13" applyNumberFormat="1" applyFont="1" applyFill="1" applyBorder="1" applyAlignment="1" applyProtection="1">
      <alignment vertical="center"/>
    </xf>
    <xf numFmtId="168" fontId="12" fillId="0" borderId="0" xfId="14" applyNumberFormat="1" applyFont="1" applyFill="1" applyBorder="1" applyAlignment="1">
      <alignment horizontal="center"/>
    </xf>
    <xf numFmtId="168" fontId="16" fillId="0" borderId="0" xfId="14" applyNumberFormat="1" applyFont="1" applyFill="1" applyAlignment="1" applyProtection="1">
      <alignment horizontal="center" vertical="center"/>
    </xf>
    <xf numFmtId="168" fontId="16" fillId="0" borderId="0" xfId="14" applyNumberFormat="1" applyFont="1" applyFill="1" applyAlignment="1" applyProtection="1">
      <alignment vertical="center"/>
    </xf>
    <xf numFmtId="168" fontId="12" fillId="0" borderId="0" xfId="14" applyNumberFormat="1" applyFont="1" applyFill="1" applyAlignment="1">
      <alignment horizontal="center"/>
    </xf>
    <xf numFmtId="5" fontId="12" fillId="0" borderId="0" xfId="1" applyNumberFormat="1" applyFont="1" applyAlignment="1">
      <alignment horizontal="right"/>
    </xf>
    <xf numFmtId="9" fontId="16" fillId="0" borderId="0" xfId="13" applyFont="1" applyFill="1" applyBorder="1" applyAlignment="1" applyProtection="1">
      <alignment vertical="center"/>
    </xf>
    <xf numFmtId="49" fontId="19" fillId="0" borderId="0" xfId="0" applyNumberFormat="1" applyFont="1" applyAlignment="1">
      <alignment horizontal="right" wrapText="1"/>
    </xf>
    <xf numFmtId="49" fontId="19" fillId="0" borderId="0" xfId="0" applyNumberFormat="1" applyFont="1" applyAlignment="1">
      <alignment horizontal="left" wrapText="1"/>
    </xf>
    <xf numFmtId="164" fontId="21" fillId="0" borderId="0" xfId="0" applyNumberFormat="1" applyFont="1" applyAlignment="1">
      <alignment horizontal="left"/>
    </xf>
    <xf numFmtId="164" fontId="19" fillId="0" borderId="0" xfId="0" applyNumberFormat="1" applyFont="1" applyAlignment="1">
      <alignment horizontal="right"/>
    </xf>
    <xf numFmtId="164" fontId="19" fillId="0" borderId="0" xfId="0" applyNumberFormat="1" applyFont="1" applyAlignment="1">
      <alignment horizontal="left"/>
    </xf>
    <xf numFmtId="164" fontId="22" fillId="0" borderId="0" xfId="0" applyNumberFormat="1" applyFont="1" applyAlignment="1">
      <alignment horizontal="left"/>
    </xf>
    <xf numFmtId="164" fontId="19" fillId="0" borderId="2" xfId="0" applyNumberFormat="1" applyFont="1" applyBorder="1" applyAlignment="1">
      <alignment horizontal="right"/>
    </xf>
    <xf numFmtId="164" fontId="23" fillId="0" borderId="0" xfId="0" applyNumberFormat="1" applyFont="1" applyAlignment="1">
      <alignment horizontal="left"/>
    </xf>
    <xf numFmtId="164" fontId="21" fillId="0" borderId="3" xfId="0" applyNumberFormat="1" applyFont="1" applyBorder="1" applyAlignment="1">
      <alignment horizontal="left"/>
    </xf>
    <xf numFmtId="164" fontId="19" fillId="0" borderId="3" xfId="0" applyNumberFormat="1" applyFont="1" applyBorder="1" applyAlignment="1">
      <alignment horizontal="left"/>
    </xf>
    <xf numFmtId="167" fontId="16" fillId="0" borderId="0" xfId="14" applyNumberFormat="1" applyFont="1" applyFill="1" applyBorder="1" applyAlignment="1">
      <alignment horizontal="right" vertical="center"/>
    </xf>
    <xf numFmtId="0" fontId="16" fillId="0" borderId="0" xfId="3" applyFont="1" applyAlignment="1">
      <alignment horizontal="left" indent="2"/>
    </xf>
    <xf numFmtId="37" fontId="16" fillId="0" borderId="0" xfId="1" applyNumberFormat="1" applyFont="1"/>
    <xf numFmtId="0" fontId="16" fillId="0" borderId="0" xfId="1" applyFont="1"/>
    <xf numFmtId="168" fontId="16" fillId="0" borderId="0" xfId="14" applyNumberFormat="1" applyFont="1" applyFill="1" applyBorder="1"/>
    <xf numFmtId="168" fontId="16" fillId="0" borderId="1" xfId="14" applyNumberFormat="1" applyFont="1" applyFill="1" applyBorder="1"/>
    <xf numFmtId="37" fontId="16" fillId="0" borderId="5" xfId="1" applyNumberFormat="1" applyFont="1" applyBorder="1"/>
    <xf numFmtId="168" fontId="16" fillId="0" borderId="0" xfId="14" applyNumberFormat="1" applyFont="1" applyFill="1" applyBorder="1" applyAlignment="1" applyProtection="1">
      <alignment vertical="center"/>
    </xf>
    <xf numFmtId="43" fontId="16" fillId="0" borderId="0" xfId="14" applyFont="1" applyAlignment="1" applyProtection="1">
      <alignment vertical="center"/>
    </xf>
    <xf numFmtId="167" fontId="16" fillId="0" borderId="1" xfId="14" applyNumberFormat="1" applyFont="1" applyFill="1" applyBorder="1" applyAlignment="1">
      <alignment horizontal="right" vertical="center"/>
    </xf>
    <xf numFmtId="0" fontId="16" fillId="0" borderId="1" xfId="1" applyFont="1" applyBorder="1"/>
    <xf numFmtId="1" fontId="16" fillId="0" borderId="1" xfId="1" applyNumberFormat="1" applyFont="1" applyBorder="1"/>
    <xf numFmtId="37" fontId="16" fillId="0" borderId="5" xfId="3" applyNumberFormat="1" applyFont="1" applyBorder="1"/>
    <xf numFmtId="37" fontId="16" fillId="0" borderId="1" xfId="1" applyNumberFormat="1" applyFont="1" applyBorder="1"/>
    <xf numFmtId="37" fontId="16" fillId="0" borderId="0" xfId="1" applyNumberFormat="1" applyFont="1" applyAlignment="1">
      <alignment vertical="center"/>
    </xf>
    <xf numFmtId="168" fontId="16" fillId="0" borderId="0" xfId="1" applyNumberFormat="1" applyFont="1"/>
    <xf numFmtId="1" fontId="16" fillId="0" borderId="0" xfId="1" applyNumberFormat="1" applyFont="1"/>
    <xf numFmtId="10" fontId="16" fillId="0" borderId="0" xfId="13" applyNumberFormat="1" applyFont="1" applyFill="1" applyBorder="1"/>
    <xf numFmtId="0" fontId="45" fillId="0" borderId="0" xfId="0" applyFont="1" applyAlignment="1">
      <alignment vertical="top"/>
    </xf>
    <xf numFmtId="0" fontId="0" fillId="0" borderId="0" xfId="0" applyAlignment="1">
      <alignment vertical="top"/>
    </xf>
    <xf numFmtId="0" fontId="46" fillId="0" borderId="0" xfId="0" applyFont="1" applyAlignment="1">
      <alignment vertical="top"/>
    </xf>
    <xf numFmtId="169" fontId="47" fillId="0" borderId="0" xfId="18" applyNumberFormat="1" applyFont="1" applyAlignment="1">
      <alignment vertical="top"/>
    </xf>
    <xf numFmtId="43" fontId="47" fillId="0" borderId="0" xfId="14" applyFont="1" applyAlignment="1">
      <alignment vertical="top"/>
    </xf>
    <xf numFmtId="169" fontId="0" fillId="0" borderId="0" xfId="18" applyNumberFormat="1" applyFont="1" applyAlignment="1">
      <alignment vertical="top"/>
    </xf>
    <xf numFmtId="43" fontId="0" fillId="0" borderId="0" xfId="14" quotePrefix="1" applyFont="1" applyAlignment="1">
      <alignment vertical="top"/>
    </xf>
    <xf numFmtId="44" fontId="0" fillId="0" borderId="0" xfId="18" applyFont="1" applyAlignment="1">
      <alignment vertical="top"/>
    </xf>
    <xf numFmtId="43" fontId="0" fillId="0" borderId="0" xfId="14" applyFont="1" applyAlignment="1">
      <alignment vertical="top"/>
    </xf>
    <xf numFmtId="168" fontId="47" fillId="0" borderId="0" xfId="14" applyNumberFormat="1" applyFont="1" applyAlignment="1">
      <alignment vertical="top"/>
    </xf>
    <xf numFmtId="0" fontId="47" fillId="0" borderId="0" xfId="13" applyNumberFormat="1" applyFont="1" applyAlignment="1">
      <alignment horizontal="right" vertical="top"/>
    </xf>
    <xf numFmtId="170" fontId="48" fillId="2" borderId="0" xfId="14" applyNumberFormat="1" applyFont="1" applyFill="1" applyAlignment="1">
      <alignment vertical="top"/>
    </xf>
    <xf numFmtId="172" fontId="47" fillId="0" borderId="0" xfId="13" applyNumberFormat="1" applyFont="1" applyAlignment="1">
      <alignment vertical="top"/>
    </xf>
    <xf numFmtId="173" fontId="47" fillId="0" borderId="0" xfId="14" applyNumberFormat="1" applyFont="1" applyAlignment="1">
      <alignment vertical="top"/>
    </xf>
    <xf numFmtId="10" fontId="47" fillId="0" borderId="0" xfId="13" applyNumberFormat="1" applyFont="1" applyAlignment="1">
      <alignment vertical="top"/>
    </xf>
    <xf numFmtId="0" fontId="49" fillId="0" borderId="0" xfId="0" applyFont="1" applyAlignment="1">
      <alignment vertical="top"/>
    </xf>
    <xf numFmtId="44" fontId="50" fillId="0" borderId="0" xfId="0" applyNumberFormat="1" applyFont="1" applyAlignment="1">
      <alignment vertical="top"/>
    </xf>
    <xf numFmtId="44" fontId="47" fillId="0" borderId="0" xfId="0" applyNumberFormat="1" applyFont="1" applyAlignment="1">
      <alignment vertical="top"/>
    </xf>
    <xf numFmtId="169" fontId="47" fillId="0" borderId="0" xfId="18" applyNumberFormat="1" applyFont="1" applyBorder="1" applyAlignment="1"/>
    <xf numFmtId="0" fontId="47" fillId="0" borderId="0" xfId="0" quotePrefix="1" applyFont="1" applyAlignment="1">
      <alignment vertical="top" wrapText="1"/>
    </xf>
    <xf numFmtId="0" fontId="46" fillId="0" borderId="0" xfId="0" applyFont="1"/>
    <xf numFmtId="0" fontId="46" fillId="0" borderId="0" xfId="0" applyFont="1" applyAlignment="1">
      <alignment wrapText="1"/>
    </xf>
    <xf numFmtId="169" fontId="47" fillId="0" borderId="21" xfId="18" applyNumberFormat="1" applyFont="1" applyBorder="1" applyAlignment="1"/>
    <xf numFmtId="44" fontId="0" fillId="0" borderId="0" xfId="0" applyNumberFormat="1" applyAlignment="1">
      <alignment vertical="top"/>
    </xf>
    <xf numFmtId="0" fontId="51" fillId="0" borderId="0" xfId="0" applyFont="1" applyAlignment="1">
      <alignment wrapText="1"/>
    </xf>
    <xf numFmtId="0" fontId="47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44" fontId="47" fillId="0" borderId="0" xfId="18" quotePrefix="1" applyFont="1" applyAlignment="1">
      <alignment horizontal="right"/>
    </xf>
    <xf numFmtId="0" fontId="47" fillId="0" borderId="0" xfId="0" applyFont="1" applyAlignment="1">
      <alignment vertical="top"/>
    </xf>
    <xf numFmtId="0" fontId="0" fillId="0" borderId="0" xfId="0" quotePrefix="1" applyAlignment="1">
      <alignment vertical="top"/>
    </xf>
    <xf numFmtId="0" fontId="47" fillId="0" borderId="0" xfId="0" quotePrefix="1" applyFont="1" applyAlignment="1">
      <alignment vertical="top"/>
    </xf>
    <xf numFmtId="0" fontId="51" fillId="0" borderId="0" xfId="0" applyFont="1" applyAlignment="1">
      <alignment vertical="top"/>
    </xf>
    <xf numFmtId="0" fontId="52" fillId="10" borderId="0" xfId="0" applyFont="1" applyFill="1" applyAlignment="1">
      <alignment vertical="top"/>
    </xf>
    <xf numFmtId="0" fontId="50" fillId="0" borderId="0" xfId="0" applyFont="1" applyAlignment="1">
      <alignment horizontal="right" vertical="top"/>
    </xf>
    <xf numFmtId="44" fontId="47" fillId="0" borderId="0" xfId="18" applyFont="1" applyAlignment="1">
      <alignment vertical="top"/>
    </xf>
    <xf numFmtId="44" fontId="53" fillId="0" borderId="0" xfId="0" applyNumberFormat="1" applyFont="1" applyAlignment="1">
      <alignment horizontal="right" vertical="top"/>
    </xf>
    <xf numFmtId="44" fontId="53" fillId="0" borderId="0" xfId="0" applyNumberFormat="1" applyFont="1" applyAlignment="1">
      <alignment vertical="top"/>
    </xf>
    <xf numFmtId="0" fontId="46" fillId="0" borderId="0" xfId="0" applyFont="1" applyAlignment="1">
      <alignment vertical="top" wrapText="1"/>
    </xf>
    <xf numFmtId="0" fontId="50" fillId="0" borderId="0" xfId="0" applyFont="1" applyAlignment="1">
      <alignment vertical="top"/>
    </xf>
    <xf numFmtId="171" fontId="47" fillId="0" borderId="0" xfId="13" applyNumberFormat="1" applyFont="1" applyAlignment="1">
      <alignment vertical="top"/>
    </xf>
    <xf numFmtId="44" fontId="47" fillId="0" borderId="20" xfId="18" applyFont="1" applyBorder="1" applyAlignment="1"/>
    <xf numFmtId="169" fontId="47" fillId="2" borderId="0" xfId="18" applyNumberFormat="1" applyFont="1" applyFill="1" applyAlignment="1"/>
    <xf numFmtId="0" fontId="52" fillId="10" borderId="0" xfId="0" quotePrefix="1" applyFont="1" applyFill="1" applyAlignment="1">
      <alignment vertical="top"/>
    </xf>
    <xf numFmtId="49" fontId="19" fillId="6" borderId="0" xfId="0" applyNumberFormat="1" applyFont="1" applyFill="1" applyAlignment="1">
      <alignment horizontal="left" wrapText="1"/>
    </xf>
    <xf numFmtId="1" fontId="55" fillId="8" borderId="22" xfId="1" applyNumberFormat="1" applyFont="1" applyFill="1" applyBorder="1"/>
    <xf numFmtId="0" fontId="14" fillId="8" borderId="23" xfId="1" applyFont="1" applyFill="1" applyBorder="1" applyAlignment="1">
      <alignment vertical="top"/>
    </xf>
    <xf numFmtId="174" fontId="14" fillId="8" borderId="23" xfId="1" applyNumberFormat="1" applyFont="1" applyFill="1" applyBorder="1" applyAlignment="1">
      <alignment vertical="top"/>
    </xf>
    <xf numFmtId="0" fontId="14" fillId="8" borderId="23" xfId="1" applyFont="1" applyFill="1" applyBorder="1" applyAlignment="1">
      <alignment vertical="top" wrapText="1"/>
    </xf>
    <xf numFmtId="39" fontId="14" fillId="8" borderId="24" xfId="1" applyNumberFormat="1" applyFont="1" applyFill="1" applyBorder="1" applyAlignment="1">
      <alignment vertical="top"/>
    </xf>
    <xf numFmtId="0" fontId="56" fillId="0" borderId="0" xfId="0" applyFont="1"/>
    <xf numFmtId="44" fontId="56" fillId="0" borderId="0" xfId="18" applyFont="1"/>
    <xf numFmtId="0" fontId="57" fillId="0" borderId="0" xfId="0" applyFont="1" applyAlignment="1">
      <alignment horizontal="center" wrapText="1"/>
    </xf>
    <xf numFmtId="44" fontId="57" fillId="0" borderId="0" xfId="18" applyFont="1" applyAlignment="1">
      <alignment horizontal="center" wrapText="1"/>
    </xf>
    <xf numFmtId="0" fontId="58" fillId="0" borderId="0" xfId="0" applyFont="1" applyAlignment="1">
      <alignment horizontal="center" wrapText="1"/>
    </xf>
    <xf numFmtId="1" fontId="0" fillId="5" borderId="0" xfId="0" applyNumberFormat="1" applyFill="1" applyAlignment="1">
      <alignment vertical="top"/>
    </xf>
    <xf numFmtId="0" fontId="0" fillId="5" borderId="0" xfId="0" applyFill="1" applyAlignment="1">
      <alignment vertical="top"/>
    </xf>
    <xf numFmtId="174" fontId="0" fillId="5" borderId="0" xfId="0" applyNumberFormat="1" applyFill="1" applyAlignment="1">
      <alignment horizontal="right" vertical="top"/>
    </xf>
    <xf numFmtId="14" fontId="0" fillId="5" borderId="0" xfId="0" applyNumberFormat="1" applyFill="1" applyAlignment="1">
      <alignment vertical="top"/>
    </xf>
    <xf numFmtId="0" fontId="0" fillId="0" borderId="0" xfId="0" applyAlignment="1">
      <alignment horizontal="right" vertical="top"/>
    </xf>
    <xf numFmtId="39" fontId="0" fillId="0" borderId="0" xfId="0" applyNumberFormat="1" applyAlignment="1">
      <alignment vertical="top"/>
    </xf>
    <xf numFmtId="1" fontId="0" fillId="9" borderId="0" xfId="0" applyNumberFormat="1" applyFill="1" applyAlignment="1">
      <alignment vertical="top"/>
    </xf>
    <xf numFmtId="0" fontId="0" fillId="9" borderId="0" xfId="0" applyFill="1" applyAlignment="1">
      <alignment vertical="top"/>
    </xf>
    <xf numFmtId="174" fontId="0" fillId="9" borderId="0" xfId="0" applyNumberFormat="1" applyFill="1" applyAlignment="1">
      <alignment horizontal="right" vertical="top"/>
    </xf>
    <xf numFmtId="14" fontId="0" fillId="9" borderId="0" xfId="0" applyNumberFormat="1" applyFill="1" applyAlignment="1">
      <alignment vertical="top"/>
    </xf>
    <xf numFmtId="0" fontId="0" fillId="9" borderId="0" xfId="0" applyFill="1" applyAlignment="1">
      <alignment horizontal="right" vertical="top"/>
    </xf>
    <xf numFmtId="0" fontId="0" fillId="9" borderId="0" xfId="0" applyFill="1" applyAlignment="1">
      <alignment horizontal="center" vertical="top"/>
    </xf>
    <xf numFmtId="39" fontId="0" fillId="9" borderId="0" xfId="0" applyNumberFormat="1" applyFill="1" applyAlignment="1">
      <alignment vertical="top"/>
    </xf>
    <xf numFmtId="0" fontId="56" fillId="9" borderId="0" xfId="0" applyFont="1" applyFill="1"/>
    <xf numFmtId="44" fontId="56" fillId="9" borderId="0" xfId="18" applyFont="1" applyFill="1"/>
    <xf numFmtId="0" fontId="0" fillId="5" borderId="0" xfId="0" applyFill="1" applyAlignment="1">
      <alignment horizontal="right" vertical="top"/>
    </xf>
    <xf numFmtId="0" fontId="0" fillId="5" borderId="0" xfId="0" applyFill="1" applyAlignment="1">
      <alignment horizontal="center" vertical="top"/>
    </xf>
    <xf numFmtId="39" fontId="0" fillId="5" borderId="0" xfId="0" applyNumberFormat="1" applyFill="1" applyAlignment="1">
      <alignment vertical="top"/>
    </xf>
    <xf numFmtId="0" fontId="56" fillId="5" borderId="0" xfId="0" applyFont="1" applyFill="1"/>
    <xf numFmtId="44" fontId="56" fillId="5" borderId="0" xfId="18" applyFont="1" applyFill="1"/>
    <xf numFmtId="174" fontId="0" fillId="5" borderId="0" xfId="0" applyNumberFormat="1" applyFill="1" applyAlignment="1">
      <alignment vertical="top"/>
    </xf>
    <xf numFmtId="0" fontId="54" fillId="0" borderId="1" xfId="0" applyFont="1" applyBorder="1" applyAlignment="1">
      <alignment vertical="top"/>
    </xf>
    <xf numFmtId="43" fontId="0" fillId="0" borderId="1" xfId="14" applyFont="1" applyBorder="1" applyAlignment="1">
      <alignment vertical="top"/>
    </xf>
    <xf numFmtId="43" fontId="54" fillId="0" borderId="1" xfId="14" applyFont="1" applyBorder="1" applyAlignment="1">
      <alignment vertical="top"/>
    </xf>
    <xf numFmtId="1" fontId="54" fillId="5" borderId="0" xfId="0" applyNumberFormat="1" applyFont="1" applyFill="1" applyAlignment="1">
      <alignment vertical="top"/>
    </xf>
    <xf numFmtId="0" fontId="54" fillId="5" borderId="0" xfId="0" applyFont="1" applyFill="1" applyAlignment="1">
      <alignment vertical="top"/>
    </xf>
    <xf numFmtId="174" fontId="54" fillId="5" borderId="0" xfId="0" applyNumberFormat="1" applyFont="1" applyFill="1" applyAlignment="1">
      <alignment vertical="top"/>
    </xf>
    <xf numFmtId="0" fontId="54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58" fillId="0" borderId="0" xfId="0" applyFont="1" applyAlignment="1">
      <alignment horizontal="right"/>
    </xf>
    <xf numFmtId="43" fontId="26" fillId="0" borderId="0" xfId="14" applyFont="1" applyAlignment="1">
      <alignment vertical="top"/>
    </xf>
    <xf numFmtId="1" fontId="54" fillId="0" borderId="0" xfId="0" applyNumberFormat="1" applyFont="1" applyAlignment="1">
      <alignment vertical="top"/>
    </xf>
    <xf numFmtId="174" fontId="54" fillId="0" borderId="0" xfId="0" applyNumberFormat="1" applyFont="1" applyAlignment="1">
      <alignment vertical="top"/>
    </xf>
    <xf numFmtId="0" fontId="0" fillId="5" borderId="0" xfId="0" applyFill="1" applyAlignment="1">
      <alignment vertical="top" wrapText="1"/>
    </xf>
    <xf numFmtId="43" fontId="0" fillId="5" borderId="0" xfId="14" applyFont="1" applyFill="1" applyAlignment="1">
      <alignment vertical="top"/>
    </xf>
    <xf numFmtId="1" fontId="55" fillId="8" borderId="22" xfId="1" applyNumberFormat="1" applyFont="1" applyFill="1" applyBorder="1" applyAlignment="1">
      <alignment vertical="top"/>
    </xf>
    <xf numFmtId="0" fontId="18" fillId="5" borderId="0" xfId="1" quotePrefix="1" applyFont="1" applyFill="1" applyAlignment="1">
      <alignment horizontal="center" vertical="top"/>
    </xf>
    <xf numFmtId="0" fontId="18" fillId="5" borderId="0" xfId="1" quotePrefix="1" applyFont="1" applyFill="1" applyAlignment="1">
      <alignment horizontal="center" vertical="top" wrapText="1"/>
    </xf>
    <xf numFmtId="0" fontId="56" fillId="0" borderId="1" xfId="0" applyFont="1" applyBorder="1" applyAlignment="1">
      <alignment horizontal="right"/>
    </xf>
    <xf numFmtId="0" fontId="56" fillId="0" borderId="1" xfId="0" applyFont="1" applyBorder="1" applyAlignment="1">
      <alignment horizontal="center"/>
    </xf>
    <xf numFmtId="0" fontId="58" fillId="0" borderId="1" xfId="0" applyFont="1" applyBorder="1" applyAlignment="1">
      <alignment horizontal="right"/>
    </xf>
    <xf numFmtId="0" fontId="58" fillId="5" borderId="1" xfId="0" applyFont="1" applyFill="1" applyBorder="1" applyAlignment="1">
      <alignment horizontal="right"/>
    </xf>
    <xf numFmtId="0" fontId="58" fillId="4" borderId="1" xfId="0" applyFont="1" applyFill="1" applyBorder="1" applyAlignment="1">
      <alignment horizontal="center" wrapText="1"/>
    </xf>
    <xf numFmtId="44" fontId="56" fillId="0" borderId="0" xfId="18" applyFont="1" applyAlignment="1"/>
    <xf numFmtId="39" fontId="14" fillId="0" borderId="0" xfId="1" applyNumberFormat="1" applyFont="1" applyAlignment="1">
      <alignment vertical="top"/>
    </xf>
    <xf numFmtId="43" fontId="56" fillId="0" borderId="0" xfId="0" applyNumberFormat="1" applyFont="1"/>
    <xf numFmtId="44" fontId="58" fillId="0" borderId="0" xfId="18" applyFont="1"/>
    <xf numFmtId="7" fontId="59" fillId="5" borderId="0" xfId="14" applyNumberFormat="1" applyFont="1" applyFill="1" applyAlignment="1">
      <alignment wrapText="1"/>
    </xf>
    <xf numFmtId="7" fontId="58" fillId="0" borderId="0" xfId="18" applyNumberFormat="1" applyFont="1"/>
    <xf numFmtId="44" fontId="56" fillId="0" borderId="6" xfId="0" applyNumberFormat="1" applyFont="1" applyBorder="1"/>
    <xf numFmtId="0" fontId="56" fillId="0" borderId="7" xfId="0" applyFont="1" applyBorder="1"/>
    <xf numFmtId="0" fontId="56" fillId="0" borderId="8" xfId="0" applyFont="1" applyBorder="1"/>
    <xf numFmtId="44" fontId="56" fillId="5" borderId="9" xfId="0" applyNumberFormat="1" applyFont="1" applyFill="1" applyBorder="1"/>
    <xf numFmtId="44" fontId="56" fillId="4" borderId="3" xfId="0" applyNumberFormat="1" applyFont="1" applyFill="1" applyBorder="1"/>
    <xf numFmtId="0" fontId="56" fillId="0" borderId="10" xfId="0" applyFont="1" applyBorder="1"/>
    <xf numFmtId="7" fontId="56" fillId="5" borderId="0" xfId="14" applyNumberFormat="1" applyFont="1" applyFill="1"/>
    <xf numFmtId="44" fontId="59" fillId="0" borderId="9" xfId="0" applyNumberFormat="1" applyFont="1" applyBorder="1"/>
    <xf numFmtId="0" fontId="56" fillId="0" borderId="23" xfId="0" applyFont="1" applyBorder="1"/>
    <xf numFmtId="0" fontId="14" fillId="0" borderId="0" xfId="1" applyFont="1" applyAlignment="1">
      <alignment vertical="top"/>
    </xf>
    <xf numFmtId="7" fontId="56" fillId="0" borderId="0" xfId="14" applyNumberFormat="1" applyFont="1" applyAlignment="1">
      <alignment wrapText="1"/>
    </xf>
    <xf numFmtId="0" fontId="60" fillId="2" borderId="0" xfId="0" applyFont="1" applyFill="1"/>
    <xf numFmtId="39" fontId="56" fillId="0" borderId="0" xfId="0" applyNumberFormat="1" applyFont="1"/>
    <xf numFmtId="43" fontId="56" fillId="0" borderId="0" xfId="14" applyFont="1"/>
    <xf numFmtId="0" fontId="56" fillId="0" borderId="0" xfId="0" applyFont="1" applyAlignment="1">
      <alignment wrapText="1"/>
    </xf>
    <xf numFmtId="44" fontId="50" fillId="0" borderId="0" xfId="18" applyFont="1" applyAlignment="1">
      <alignment horizontal="right" vertical="top"/>
    </xf>
    <xf numFmtId="44" fontId="53" fillId="0" borderId="0" xfId="18" applyFont="1" applyAlignment="1">
      <alignment horizontal="right" vertical="top"/>
    </xf>
    <xf numFmtId="44" fontId="53" fillId="0" borderId="0" xfId="18" applyFont="1" applyAlignment="1">
      <alignment vertical="top"/>
    </xf>
    <xf numFmtId="0" fontId="61" fillId="5" borderId="0" xfId="0" applyFont="1" applyFill="1"/>
    <xf numFmtId="0" fontId="58" fillId="0" borderId="0" xfId="0" applyFont="1"/>
    <xf numFmtId="0" fontId="56" fillId="5" borderId="0" xfId="0" quotePrefix="1" applyFont="1" applyFill="1"/>
    <xf numFmtId="43" fontId="54" fillId="0" borderId="0" xfId="14" applyFont="1" applyAlignment="1">
      <alignment vertical="top"/>
    </xf>
    <xf numFmtId="174" fontId="54" fillId="0" borderId="1" xfId="0" applyNumberFormat="1" applyFont="1" applyBorder="1" applyAlignment="1">
      <alignment vertical="top"/>
    </xf>
    <xf numFmtId="39" fontId="54" fillId="0" borderId="0" xfId="0" applyNumberFormat="1" applyFont="1" applyAlignment="1">
      <alignment vertical="top"/>
    </xf>
    <xf numFmtId="39" fontId="58" fillId="3" borderId="0" xfId="0" applyNumberFormat="1" applyFont="1" applyFill="1"/>
    <xf numFmtId="175" fontId="12" fillId="0" borderId="0" xfId="14" applyNumberFormat="1" applyFont="1" applyBorder="1"/>
    <xf numFmtId="165" fontId="16" fillId="0" borderId="0" xfId="3" applyNumberFormat="1" applyFont="1" applyAlignment="1">
      <alignment horizontal="right"/>
    </xf>
    <xf numFmtId="37" fontId="16" fillId="0" borderId="0" xfId="3" applyNumberFormat="1" applyFont="1"/>
    <xf numFmtId="164" fontId="0" fillId="0" borderId="0" xfId="0" applyNumberFormat="1"/>
    <xf numFmtId="164" fontId="11" fillId="0" borderId="0" xfId="0" applyNumberFormat="1" applyFont="1"/>
    <xf numFmtId="0" fontId="11" fillId="0" borderId="1" xfId="0" applyFont="1" applyBorder="1"/>
    <xf numFmtId="164" fontId="11" fillId="0" borderId="1" xfId="0" applyNumberFormat="1" applyFont="1" applyBorder="1"/>
    <xf numFmtId="0" fontId="11" fillId="0" borderId="1" xfId="0" applyFont="1" applyBorder="1" applyAlignment="1">
      <alignment horizontal="center"/>
    </xf>
    <xf numFmtId="168" fontId="12" fillId="0" borderId="1" xfId="14" applyNumberFormat="1" applyFont="1" applyFill="1" applyBorder="1" applyAlignment="1"/>
    <xf numFmtId="168" fontId="11" fillId="0" borderId="0" xfId="14" applyNumberFormat="1" applyFont="1"/>
    <xf numFmtId="168" fontId="11" fillId="0" borderId="0" xfId="14" applyNumberFormat="1" applyFont="1" applyBorder="1"/>
    <xf numFmtId="168" fontId="11" fillId="0" borderId="0" xfId="0" applyNumberFormat="1" applyFont="1"/>
    <xf numFmtId="168" fontId="11" fillId="4" borderId="0" xfId="0" applyNumberFormat="1" applyFont="1" applyFill="1"/>
    <xf numFmtId="0" fontId="62" fillId="0" borderId="0" xfId="0" applyFont="1"/>
    <xf numFmtId="17" fontId="62" fillId="4" borderId="0" xfId="0" applyNumberFormat="1" applyFont="1" applyFill="1"/>
    <xf numFmtId="14" fontId="62" fillId="4" borderId="0" xfId="0" applyNumberFormat="1" applyFont="1" applyFill="1"/>
    <xf numFmtId="168" fontId="25" fillId="4" borderId="0" xfId="14" applyNumberFormat="1" applyFont="1" applyFill="1" applyAlignment="1">
      <alignment horizontal="right"/>
    </xf>
    <xf numFmtId="168" fontId="62" fillId="4" borderId="0" xfId="14" applyNumberFormat="1" applyFont="1" applyFill="1"/>
    <xf numFmtId="0" fontId="62" fillId="4" borderId="0" xfId="0" applyFont="1" applyFill="1"/>
    <xf numFmtId="14" fontId="12" fillId="0" borderId="0" xfId="3" applyNumberFormat="1" applyFont="1"/>
    <xf numFmtId="0" fontId="1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 vertical="top"/>
    </xf>
    <xf numFmtId="0" fontId="13" fillId="0" borderId="0" xfId="0" applyFont="1"/>
    <xf numFmtId="0" fontId="63" fillId="0" borderId="0" xfId="0" applyFont="1"/>
    <xf numFmtId="37" fontId="64" fillId="7" borderId="0" xfId="1" applyNumberFormat="1" applyFont="1" applyFill="1"/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left" vertical="top"/>
    </xf>
    <xf numFmtId="0" fontId="16" fillId="0" borderId="0" xfId="1" applyFont="1" applyBorder="1" applyAlignment="1">
      <alignment horizontal="center" vertical="center"/>
    </xf>
    <xf numFmtId="37" fontId="16" fillId="0" borderId="0" xfId="3" applyNumberFormat="1" applyFont="1" applyBorder="1"/>
    <xf numFmtId="37" fontId="16" fillId="0" borderId="0" xfId="1" applyNumberFormat="1" applyFont="1" applyBorder="1"/>
    <xf numFmtId="0" fontId="16" fillId="0" borderId="0" xfId="1" applyFont="1" applyBorder="1"/>
    <xf numFmtId="3" fontId="16" fillId="0" borderId="0" xfId="0" applyNumberFormat="1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37" fontId="16" fillId="0" borderId="0" xfId="0" applyNumberFormat="1" applyFont="1" applyBorder="1" applyAlignment="1">
      <alignment vertical="center"/>
    </xf>
    <xf numFmtId="37" fontId="16" fillId="0" borderId="0" xfId="0" applyNumberFormat="1" applyFont="1" applyBorder="1" applyAlignment="1">
      <alignment horizontal="center" vertical="center"/>
    </xf>
    <xf numFmtId="0" fontId="11" fillId="0" borderId="0" xfId="0" applyFont="1" applyAlignment="1"/>
    <xf numFmtId="37" fontId="16" fillId="0" borderId="5" xfId="0" applyNumberFormat="1" applyFont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37" fontId="16" fillId="0" borderId="4" xfId="0" applyNumberFormat="1" applyFont="1" applyBorder="1" applyAlignment="1">
      <alignment horizontal="center" vertical="center"/>
    </xf>
    <xf numFmtId="37" fontId="16" fillId="0" borderId="4" xfId="0" applyNumberFormat="1" applyFont="1" applyBorder="1" applyAlignment="1">
      <alignment horizontal="right" vertical="center"/>
    </xf>
    <xf numFmtId="168" fontId="16" fillId="0" borderId="4" xfId="14" applyNumberFormat="1" applyFont="1" applyFill="1" applyBorder="1" applyAlignment="1">
      <alignment horizontal="left" vertical="center"/>
    </xf>
    <xf numFmtId="37" fontId="16" fillId="0" borderId="2" xfId="1" quotePrefix="1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center" indent="2"/>
    </xf>
    <xf numFmtId="164" fontId="19" fillId="2" borderId="0" xfId="0" applyNumberFormat="1" applyFont="1" applyFill="1" applyAlignment="1">
      <alignment horizontal="right"/>
    </xf>
    <xf numFmtId="37" fontId="16" fillId="0" borderId="0" xfId="0" applyNumberFormat="1" applyFont="1" applyFill="1" applyAlignment="1">
      <alignment horizontal="right" vertical="center"/>
    </xf>
    <xf numFmtId="0" fontId="16" fillId="0" borderId="0" xfId="0" applyFont="1" applyFill="1" applyAlignment="1">
      <alignment horizontal="left" vertical="center"/>
    </xf>
    <xf numFmtId="3" fontId="16" fillId="0" borderId="5" xfId="0" applyNumberFormat="1" applyFont="1" applyFill="1" applyBorder="1" applyAlignment="1">
      <alignment vertical="center"/>
    </xf>
    <xf numFmtId="168" fontId="16" fillId="0" borderId="0" xfId="14" applyNumberFormat="1" applyFont="1" applyAlignment="1">
      <alignment horizontal="right" vertical="center"/>
    </xf>
    <xf numFmtId="37" fontId="16" fillId="0" borderId="0" xfId="14" applyNumberFormat="1" applyFont="1" applyAlignment="1">
      <alignment horizontal="right" vertical="center"/>
    </xf>
    <xf numFmtId="1" fontId="16" fillId="0" borderId="0" xfId="0" applyNumberFormat="1" applyFont="1" applyAlignment="1">
      <alignment horizontal="right" vertical="center"/>
    </xf>
    <xf numFmtId="0" fontId="16" fillId="0" borderId="0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37" fontId="16" fillId="0" borderId="1" xfId="0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vertical="center"/>
    </xf>
    <xf numFmtId="0" fontId="12" fillId="0" borderId="0" xfId="1" applyFont="1" applyBorder="1"/>
    <xf numFmtId="0" fontId="12" fillId="0" borderId="2" xfId="1" applyFont="1" applyBorder="1"/>
    <xf numFmtId="168" fontId="12" fillId="0" borderId="2" xfId="1" applyNumberFormat="1" applyFont="1" applyBorder="1"/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>
      <alignment horizontal="right"/>
    </xf>
    <xf numFmtId="39" fontId="16" fillId="0" borderId="0" xfId="0" applyNumberFormat="1" applyFont="1" applyBorder="1" applyAlignment="1">
      <alignment horizontal="center" vertical="center"/>
    </xf>
    <xf numFmtId="168" fontId="12" fillId="0" borderId="2" xfId="14" applyNumberFormat="1" applyFont="1" applyBorder="1"/>
    <xf numFmtId="4" fontId="16" fillId="0" borderId="0" xfId="0" applyNumberFormat="1" applyFont="1" applyBorder="1" applyAlignment="1">
      <alignment vertical="center"/>
    </xf>
    <xf numFmtId="4" fontId="16" fillId="0" borderId="0" xfId="0" applyNumberFormat="1" applyFont="1" applyAlignment="1">
      <alignment vertical="center"/>
    </xf>
    <xf numFmtId="176" fontId="16" fillId="0" borderId="0" xfId="14" applyNumberFormat="1" applyFont="1" applyAlignment="1">
      <alignment vertical="center"/>
    </xf>
    <xf numFmtId="2" fontId="15" fillId="0" borderId="0" xfId="2" applyNumberFormat="1" applyFont="1" applyAlignment="1">
      <alignment horizontal="right"/>
    </xf>
    <xf numFmtId="37" fontId="12" fillId="0" borderId="0" xfId="3" applyNumberFormat="1" applyFont="1" applyFill="1"/>
    <xf numFmtId="37" fontId="16" fillId="0" borderId="0" xfId="1" applyNumberFormat="1" applyFont="1" applyFill="1"/>
    <xf numFmtId="37" fontId="16" fillId="0" borderId="1" xfId="1" applyNumberFormat="1" applyFont="1" applyFill="1" applyBorder="1"/>
    <xf numFmtId="37" fontId="16" fillId="0" borderId="1" xfId="0" applyNumberFormat="1" applyFont="1" applyFill="1" applyBorder="1" applyAlignment="1">
      <alignment horizontal="right" vertical="center"/>
    </xf>
    <xf numFmtId="168" fontId="16" fillId="0" borderId="0" xfId="1" applyNumberFormat="1" applyFont="1" applyFill="1"/>
    <xf numFmtId="5" fontId="12" fillId="0" borderId="0" xfId="1" applyNumberFormat="1" applyFont="1" applyFill="1"/>
    <xf numFmtId="177" fontId="21" fillId="0" borderId="0" xfId="0" applyNumberFormat="1" applyFont="1" applyAlignment="1">
      <alignment horizontal="left"/>
    </xf>
    <xf numFmtId="177" fontId="19" fillId="0" borderId="0" xfId="0" applyNumberFormat="1" applyFont="1" applyAlignment="1">
      <alignment horizontal="right"/>
    </xf>
    <xf numFmtId="177" fontId="19" fillId="0" borderId="0" xfId="0" applyNumberFormat="1" applyFont="1" applyAlignment="1">
      <alignment horizontal="left"/>
    </xf>
    <xf numFmtId="49" fontId="19" fillId="2" borderId="0" xfId="0" applyNumberFormat="1" applyFont="1" applyFill="1" applyAlignment="1">
      <alignment horizontal="right" wrapText="1"/>
    </xf>
    <xf numFmtId="177" fontId="19" fillId="2" borderId="0" xfId="0" applyNumberFormat="1" applyFont="1" applyFill="1" applyAlignment="1">
      <alignment horizontal="right"/>
    </xf>
    <xf numFmtId="164" fontId="19" fillId="42" borderId="0" xfId="0" applyNumberFormat="1" applyFont="1" applyFill="1" applyAlignment="1">
      <alignment horizontal="left"/>
    </xf>
    <xf numFmtId="164" fontId="21" fillId="0" borderId="5" xfId="0" applyNumberFormat="1" applyFont="1" applyBorder="1" applyAlignment="1">
      <alignment horizontal="right"/>
    </xf>
    <xf numFmtId="164" fontId="19" fillId="0" borderId="5" xfId="0" applyNumberFormat="1" applyFont="1" applyBorder="1" applyAlignment="1">
      <alignment horizontal="right"/>
    </xf>
    <xf numFmtId="49" fontId="21" fillId="0" borderId="0" xfId="0" applyNumberFormat="1" applyFont="1" applyAlignment="1">
      <alignment horizontal="center" wrapText="1"/>
    </xf>
    <xf numFmtId="164" fontId="21" fillId="2" borderId="0" xfId="0" applyNumberFormat="1" applyFont="1" applyFill="1" applyAlignment="1">
      <alignment horizontal="right"/>
    </xf>
    <xf numFmtId="164" fontId="21" fillId="2" borderId="2" xfId="0" applyNumberFormat="1" applyFont="1" applyFill="1" applyBorder="1" applyAlignment="1">
      <alignment horizontal="right"/>
    </xf>
    <xf numFmtId="164" fontId="21" fillId="4" borderId="0" xfId="0" applyNumberFormat="1" applyFont="1" applyFill="1" applyAlignment="1">
      <alignment horizontal="right"/>
    </xf>
    <xf numFmtId="168" fontId="16" fillId="0" borderId="0" xfId="14" applyNumberFormat="1" applyFont="1" applyAlignment="1">
      <alignment horizontal="right"/>
    </xf>
    <xf numFmtId="0" fontId="16" fillId="0" borderId="0" xfId="1" quotePrefix="1" applyFont="1" applyFill="1" applyAlignment="1">
      <alignment horizontal="center" vertical="center"/>
    </xf>
    <xf numFmtId="0" fontId="16" fillId="0" borderId="0" xfId="1" applyFont="1" applyFill="1" applyAlignment="1">
      <alignment horizontal="center" vertical="center"/>
    </xf>
    <xf numFmtId="0" fontId="16" fillId="0" borderId="0" xfId="1" applyFont="1" applyBorder="1" applyAlignment="1">
      <alignment vertical="center"/>
    </xf>
    <xf numFmtId="37" fontId="16" fillId="0" borderId="0" xfId="1" quotePrefix="1" applyNumberFormat="1" applyFont="1" applyBorder="1" applyAlignment="1">
      <alignment horizontal="center" vertical="center"/>
    </xf>
    <xf numFmtId="37" fontId="12" fillId="0" borderId="0" xfId="3" applyNumberFormat="1" applyFont="1" applyFill="1" applyAlignment="1">
      <alignment horizontal="right"/>
    </xf>
    <xf numFmtId="165" fontId="12" fillId="0" borderId="0" xfId="3" applyNumberFormat="1" applyFont="1" applyFill="1" applyAlignment="1">
      <alignment horizontal="right"/>
    </xf>
    <xf numFmtId="37" fontId="16" fillId="0" borderId="0" xfId="0" applyNumberFormat="1" applyFont="1" applyFill="1" applyAlignment="1">
      <alignment vertical="center"/>
    </xf>
    <xf numFmtId="166" fontId="16" fillId="0" borderId="0" xfId="0" applyNumberFormat="1" applyFont="1" applyFill="1" applyAlignment="1">
      <alignment vertical="center"/>
    </xf>
    <xf numFmtId="0" fontId="11" fillId="0" borderId="0" xfId="0" applyFont="1" applyAlignment="1">
      <alignment horizontal="right"/>
    </xf>
    <xf numFmtId="0" fontId="11" fillId="0" borderId="2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</cellXfs>
  <cellStyles count="73">
    <cellStyle name="20% - Accent1" xfId="48" builtinId="30" customBuiltin="1"/>
    <cellStyle name="20% - Accent2" xfId="52" builtinId="34" customBuiltin="1"/>
    <cellStyle name="20% - Accent3" xfId="56" builtinId="38" customBuiltin="1"/>
    <cellStyle name="20% - Accent4" xfId="60" builtinId="42" customBuiltin="1"/>
    <cellStyle name="20% - Accent5" xfId="64" builtinId="46" customBuiltin="1"/>
    <cellStyle name="20% - Accent6" xfId="68" builtinId="50" customBuiltin="1"/>
    <cellStyle name="40% - Accent1" xfId="49" builtinId="31" customBuiltin="1"/>
    <cellStyle name="40% - Accent2" xfId="53" builtinId="35" customBuiltin="1"/>
    <cellStyle name="40% - Accent3" xfId="57" builtinId="39" customBuiltin="1"/>
    <cellStyle name="40% - Accent4" xfId="61" builtinId="43" customBuiltin="1"/>
    <cellStyle name="40% - Accent5" xfId="65" builtinId="47" customBuiltin="1"/>
    <cellStyle name="40% - Accent6" xfId="69" builtinId="51" customBuiltin="1"/>
    <cellStyle name="60% - Accent1" xfId="50" builtinId="32" customBuiltin="1"/>
    <cellStyle name="60% - Accent2" xfId="54" builtinId="36" customBuiltin="1"/>
    <cellStyle name="60% - Accent3" xfId="58" builtinId="40" customBuiltin="1"/>
    <cellStyle name="60% - Accent4" xfId="62" builtinId="44" customBuiltin="1"/>
    <cellStyle name="60% - Accent5" xfId="66" builtinId="48" customBuiltin="1"/>
    <cellStyle name="60% - Accent6" xfId="70" builtinId="52" customBuiltin="1"/>
    <cellStyle name="Accent1" xfId="47" builtinId="29" customBuiltin="1"/>
    <cellStyle name="Accent2" xfId="51" builtinId="33" customBuiltin="1"/>
    <cellStyle name="Accent3" xfId="55" builtinId="37" customBuiltin="1"/>
    <cellStyle name="Accent4" xfId="59" builtinId="41" customBuiltin="1"/>
    <cellStyle name="Accent5" xfId="63" builtinId="45" customBuiltin="1"/>
    <cellStyle name="Accent6" xfId="67" builtinId="49" customBuiltin="1"/>
    <cellStyle name="Bad" xfId="37" builtinId="27" customBuiltin="1"/>
    <cellStyle name="Calculation" xfId="41" builtinId="22" customBuiltin="1"/>
    <cellStyle name="Check Cell" xfId="43" builtinId="23" customBuiltin="1"/>
    <cellStyle name="Comma" xfId="14" builtinId="3"/>
    <cellStyle name="Comma 10 5" xfId="23" xr:uid="{25397EC1-AD8C-4974-8383-73A637B6B1EC}"/>
    <cellStyle name="Comma 13" xfId="30" xr:uid="{B3537509-88ED-41C2-9132-115551EC17E6}"/>
    <cellStyle name="Comma 2" xfId="21" xr:uid="{9752AE5F-A096-42F1-A44A-6F4C4D711C71}"/>
    <cellStyle name="Comma 3" xfId="6" xr:uid="{8D1A8DB3-9263-4211-B9DB-16982B57E170}"/>
    <cellStyle name="Currency" xfId="18" builtinId="4"/>
    <cellStyle name="Currency 2" xfId="17" xr:uid="{A8984FBE-618F-40ED-A67F-1ECD65CE6336}"/>
    <cellStyle name="Currency 3" xfId="7" xr:uid="{0BE474AF-142B-4A94-B680-F6A26E8F6151}"/>
    <cellStyle name="Currency 4" xfId="25" xr:uid="{98DFBFF2-4313-4EFD-8EA3-42357D09D5BF}"/>
    <cellStyle name="Explanatory Text" xfId="45" builtinId="53" customBuiltin="1"/>
    <cellStyle name="Good" xfId="36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 2" xfId="12" xr:uid="{864B8645-D078-4EE4-AA3B-34CA6EEF127F}"/>
    <cellStyle name="Input" xfId="39" builtinId="20" customBuiltin="1"/>
    <cellStyle name="Linked Cell" xfId="42" builtinId="24" customBuiltin="1"/>
    <cellStyle name="Neutral" xfId="38" builtinId="28" customBuiltin="1"/>
    <cellStyle name="Normal" xfId="0" builtinId="0"/>
    <cellStyle name="Normal 10" xfId="9" xr:uid="{F727CC08-28C7-4E61-9EA1-9F242EA147AD}"/>
    <cellStyle name="Normal 10 4" xfId="29" xr:uid="{453D7561-2A43-4D9F-B4AD-60ACD2D91A65}"/>
    <cellStyle name="Normal 11" xfId="22" xr:uid="{DD366D35-8CF0-47B7-8E59-A449C2948B99}"/>
    <cellStyle name="Normal 12" xfId="24" xr:uid="{39F379B6-437A-437D-9079-C7AF93F18034}"/>
    <cellStyle name="Normal 13" xfId="71" xr:uid="{BF957EB8-E161-455F-A5AB-6170356DDD14}"/>
    <cellStyle name="Normal 14" xfId="27" xr:uid="{4AA831FA-BB78-4895-8A0A-56094C7EFCBF}"/>
    <cellStyle name="Normal 16" xfId="26" xr:uid="{1308910E-B590-4F95-AE99-3E19D985485F}"/>
    <cellStyle name="Normal 2" xfId="1" xr:uid="{D8C6F251-BC8D-4951-AAB4-5E885A8B0076}"/>
    <cellStyle name="Normal 2 2" xfId="3" xr:uid="{73E3BC81-7CD2-47DC-AD5F-69B787EE4134}"/>
    <cellStyle name="Normal 2 2 2" xfId="5" xr:uid="{EDBBF420-A2AF-4F33-A172-F3902BC83254}"/>
    <cellStyle name="Normal 2 3" xfId="4" xr:uid="{602245EC-5C12-4219-BF94-A2705EBEBEAB}"/>
    <cellStyle name="Normal 3" xfId="8" xr:uid="{197ED944-FAAE-447D-A9A7-3F324C2508CA}"/>
    <cellStyle name="Normal 4" xfId="10" xr:uid="{9EB943AB-EA8D-45A7-8A0E-403F72235913}"/>
    <cellStyle name="Normal 5" xfId="2" xr:uid="{B8DC6F3F-1E06-4F05-88D5-596A187B0A4F}"/>
    <cellStyle name="Normal 51" xfId="28" xr:uid="{7D6BF72C-26CB-453B-82D4-86309F27A13D}"/>
    <cellStyle name="Normal 6" xfId="11" xr:uid="{D8B9DAE4-4518-4BCD-9B7F-46C38AF09A3D}"/>
    <cellStyle name="Normal 7" xfId="15" xr:uid="{405672EC-0273-4898-8AFB-57470C8A28A8}"/>
    <cellStyle name="Normal 8" xfId="19" xr:uid="{1C2F1C9F-4973-4B87-B77A-76A3FF5D5280}"/>
    <cellStyle name="Normal 9" xfId="20" xr:uid="{D3C2358D-DF86-45E2-8D5C-6A4AEFEDA7CF}"/>
    <cellStyle name="Note 2" xfId="72" xr:uid="{A770B976-CEA5-483A-94EB-8CAC5FBD6BF2}"/>
    <cellStyle name="Output" xfId="40" builtinId="21" customBuiltin="1"/>
    <cellStyle name="Percent" xfId="13" builtinId="5"/>
    <cellStyle name="Percent 2" xfId="16" xr:uid="{9773E856-72D2-4DC4-B429-A9BE8CF20FDA}"/>
    <cellStyle name="Title" xfId="31" builtinId="15" customBuiltin="1"/>
    <cellStyle name="Total" xfId="46" builtinId="25" customBuiltin="1"/>
    <cellStyle name="Warning Text" xfId="44" builtinId="11" customBuiltin="1"/>
  </cellStyles>
  <dxfs count="0"/>
  <tableStyles count="0" defaultTableStyle="TableStyleMedium2" defaultPivotStyle="PivotStyleLight16"/>
  <colors>
    <mruColors>
      <color rgb="FFFECECE"/>
      <color rgb="FFFDD6CF"/>
      <color rgb="FFFFCCFF"/>
      <color rgb="FF99FFCC"/>
      <color rgb="FFFAFED4"/>
      <color rgb="FF0000FF"/>
      <color rgb="FFFDC3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05441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0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5441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0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5441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55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0544175" y="821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55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0544175" y="821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55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0544175" y="821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50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1487150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50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1487150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50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11487150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51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1487150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51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1487150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51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1487150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56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544175" y="837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56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0544175" y="837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56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0544175" y="837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5441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54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0544175" y="821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54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0544175" y="821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54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10544175" y="821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49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11487150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49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11487150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49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11487150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50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1487150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50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11487150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50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1487150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55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544175" y="837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55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10544175" y="837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55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10544175" y="837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05441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0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05441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0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05441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53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0544175" y="788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53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0544175" y="788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53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10544175" y="788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48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11487150" y="737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48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1487150" y="737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49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11487150" y="753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49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11487150" y="753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49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11487150" y="753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54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0544175" y="821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54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10544175" y="821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54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10544175" y="821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05441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0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05441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0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05441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52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10544175" y="77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52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10544175" y="77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52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10544175" y="77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47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11487150" y="721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47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11487150" y="721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47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11487150" y="721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48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11487150" y="737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48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11487150" y="737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48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11487150" y="737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53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/>
      </xdr:nvSpPr>
      <xdr:spPr>
        <a:xfrm>
          <a:off x="10544175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53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/>
      </xdr:nvSpPr>
      <xdr:spPr>
        <a:xfrm>
          <a:off x="10544175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53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/>
      </xdr:nvSpPr>
      <xdr:spPr>
        <a:xfrm>
          <a:off x="10544175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1620500" y="404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0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116205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0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116205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53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9915525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53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9915525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53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9915525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48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11039475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48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11039475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48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/>
      </xdr:nvSpPr>
      <xdr:spPr>
        <a:xfrm>
          <a:off x="11039475" y="68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49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11039475" y="704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49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11039475" y="704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49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/>
      </xdr:nvSpPr>
      <xdr:spPr>
        <a:xfrm>
          <a:off x="11039475" y="704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54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/>
      </xdr:nvSpPr>
      <xdr:spPr>
        <a:xfrm>
          <a:off x="10544175" y="788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54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/>
      </xdr:nvSpPr>
      <xdr:spPr>
        <a:xfrm>
          <a:off x="10544175" y="788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54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/>
      </xdr:nvSpPr>
      <xdr:spPr>
        <a:xfrm>
          <a:off x="10544175" y="788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26</xdr:row>
      <xdr:rowOff>0</xdr:rowOff>
    </xdr:from>
    <xdr:to>
      <xdr:col>12</xdr:col>
      <xdr:colOff>925480</xdr:colOff>
      <xdr:row>53</xdr:row>
      <xdr:rowOff>161358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87150" y="5829300"/>
          <a:ext cx="6611905" cy="45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74BC3-C9C6-42E2-A062-BF4B540C58B5}">
  <sheetPr>
    <tabColor rgb="FFFFFF00"/>
  </sheetPr>
  <dimension ref="A1:T63"/>
  <sheetViews>
    <sheetView tabSelected="1" view="pageBreakPreview" zoomScale="90" zoomScaleNormal="100" zoomScaleSheetLayoutView="90" workbookViewId="0">
      <selection activeCell="F23" sqref="F23"/>
    </sheetView>
  </sheetViews>
  <sheetFormatPr defaultColWidth="9.109375" defaultRowHeight="13.8" x14ac:dyDescent="0.3"/>
  <cols>
    <col min="1" max="1" width="4.44140625" style="2" customWidth="1"/>
    <col min="2" max="2" width="36.109375" style="2" customWidth="1"/>
    <col min="3" max="3" width="11.6640625" style="2" customWidth="1"/>
    <col min="4" max="4" width="12.6640625" style="50" customWidth="1"/>
    <col min="5" max="5" width="17.77734375" style="50" customWidth="1"/>
    <col min="6" max="6" width="17.77734375" style="2" customWidth="1"/>
    <col min="7" max="7" width="13.6640625" style="2" customWidth="1"/>
    <col min="8" max="8" width="13" style="2" customWidth="1"/>
    <col min="9" max="9" width="10.109375" style="2" customWidth="1"/>
    <col min="10" max="10" width="13" style="2" customWidth="1"/>
    <col min="11" max="11" width="12.44140625" style="2" customWidth="1"/>
    <col min="12" max="12" width="12.109375" style="2" customWidth="1"/>
    <col min="13" max="13" width="15.33203125" style="2" customWidth="1"/>
    <col min="14" max="14" width="16.77734375" style="2" customWidth="1"/>
    <col min="15" max="15" width="12.77734375" style="2" customWidth="1"/>
    <col min="16" max="16" width="8.109375" style="2" customWidth="1"/>
    <col min="17" max="17" width="16.44140625" style="2" customWidth="1"/>
    <col min="18" max="18" width="12.77734375" style="2" bestFit="1" customWidth="1"/>
    <col min="19" max="19" width="9.109375" style="2"/>
    <col min="20" max="20" width="11.6640625" style="2" bestFit="1" customWidth="1"/>
    <col min="21" max="16384" width="9.109375" style="2"/>
  </cols>
  <sheetData>
    <row r="1" spans="1:15" x14ac:dyDescent="0.3">
      <c r="A1" s="1" t="s">
        <v>0</v>
      </c>
      <c r="B1" s="275"/>
      <c r="C1" s="288"/>
      <c r="D1" s="288"/>
      <c r="E1" s="349" t="s">
        <v>1</v>
      </c>
      <c r="F1" s="349"/>
      <c r="G1" s="349"/>
      <c r="H1" s="349"/>
      <c r="I1" s="349"/>
      <c r="J1" s="349"/>
      <c r="K1" s="349"/>
      <c r="L1" s="278"/>
      <c r="M1" s="346" t="s">
        <v>2781</v>
      </c>
      <c r="N1" s="346"/>
      <c r="O1" s="278"/>
    </row>
    <row r="2" spans="1:15" x14ac:dyDescent="0.3">
      <c r="A2" s="3"/>
      <c r="B2" s="3"/>
      <c r="C2" s="3"/>
      <c r="D2" s="273"/>
      <c r="E2" s="273"/>
      <c r="F2" s="274"/>
      <c r="G2" s="274"/>
      <c r="H2" s="274"/>
      <c r="I2" s="274"/>
      <c r="J2" s="274"/>
      <c r="K2" s="274"/>
      <c r="L2" s="274"/>
      <c r="M2" s="274"/>
      <c r="N2" s="274"/>
      <c r="O2" s="279"/>
    </row>
    <row r="3" spans="1:15" ht="12.75" customHeight="1" x14ac:dyDescent="0.3">
      <c r="A3" s="2" t="s">
        <v>2</v>
      </c>
      <c r="B3" s="6"/>
      <c r="C3" s="4"/>
      <c r="D3" s="4" t="s">
        <v>3</v>
      </c>
      <c r="E3" s="347" t="s">
        <v>4</v>
      </c>
      <c r="F3" s="347"/>
      <c r="G3" s="347"/>
      <c r="H3" s="347"/>
      <c r="I3" s="347"/>
      <c r="K3" s="5"/>
      <c r="L3" s="5" t="s">
        <v>5</v>
      </c>
      <c r="M3" s="6"/>
      <c r="N3" s="6"/>
      <c r="O3" s="6"/>
    </row>
    <row r="4" spans="1:15" x14ac:dyDescent="0.3">
      <c r="B4" s="6"/>
      <c r="C4" s="44"/>
      <c r="D4" s="44"/>
      <c r="E4" s="348"/>
      <c r="F4" s="348"/>
      <c r="G4" s="348"/>
      <c r="H4" s="348"/>
      <c r="I4" s="348"/>
      <c r="K4" s="7" t="s">
        <v>552</v>
      </c>
      <c r="L4" s="8" t="s">
        <v>7</v>
      </c>
      <c r="M4" s="272"/>
      <c r="N4" s="272">
        <v>46752</v>
      </c>
      <c r="O4" s="272"/>
    </row>
    <row r="5" spans="1:15" x14ac:dyDescent="0.3">
      <c r="A5" s="2" t="s">
        <v>8</v>
      </c>
      <c r="B5" s="276"/>
      <c r="C5" s="276"/>
      <c r="D5" s="44"/>
      <c r="E5" s="348"/>
      <c r="F5" s="348"/>
      <c r="G5" s="348"/>
      <c r="H5" s="348"/>
      <c r="I5" s="348"/>
      <c r="K5" s="7" t="s">
        <v>6</v>
      </c>
      <c r="L5" s="8" t="s">
        <v>9</v>
      </c>
      <c r="M5" s="272"/>
      <c r="N5" s="272">
        <v>46387</v>
      </c>
      <c r="O5" s="272"/>
    </row>
    <row r="6" spans="1:15" ht="11.25" customHeight="1" x14ac:dyDescent="0.3">
      <c r="A6" s="10"/>
      <c r="D6" s="44"/>
      <c r="E6" s="348"/>
      <c r="F6" s="348"/>
      <c r="G6" s="348"/>
      <c r="H6" s="348"/>
      <c r="I6" s="348"/>
      <c r="K6" s="7" t="s">
        <v>6</v>
      </c>
      <c r="L6" s="8" t="s">
        <v>10</v>
      </c>
      <c r="M6" s="272"/>
      <c r="N6" s="272">
        <v>46022</v>
      </c>
      <c r="O6" s="272"/>
    </row>
    <row r="7" spans="1:15" x14ac:dyDescent="0.3">
      <c r="A7" s="2" t="s">
        <v>2782</v>
      </c>
      <c r="D7" s="44"/>
      <c r="E7" s="44"/>
      <c r="F7" s="25"/>
      <c r="G7" s="7"/>
      <c r="K7" s="7" t="s">
        <v>6</v>
      </c>
      <c r="L7" s="8" t="s">
        <v>11</v>
      </c>
      <c r="M7" s="272"/>
      <c r="N7" s="272">
        <v>45657</v>
      </c>
      <c r="O7" s="272"/>
    </row>
    <row r="8" spans="1:15" x14ac:dyDescent="0.3">
      <c r="D8" s="44"/>
      <c r="E8" s="44"/>
      <c r="F8" s="25"/>
      <c r="G8" s="7"/>
      <c r="K8" s="7" t="s">
        <v>6</v>
      </c>
      <c r="L8" s="8" t="s">
        <v>12</v>
      </c>
      <c r="M8" s="1"/>
      <c r="N8" s="272">
        <v>45291</v>
      </c>
      <c r="O8" s="272"/>
    </row>
    <row r="9" spans="1:15" x14ac:dyDescent="0.3">
      <c r="D9" s="44"/>
      <c r="E9" s="44"/>
      <c r="F9" s="25"/>
      <c r="G9" s="7"/>
      <c r="K9" s="7"/>
      <c r="M9" s="272"/>
      <c r="N9" s="272"/>
      <c r="O9" s="272"/>
    </row>
    <row r="10" spans="1:15" x14ac:dyDescent="0.3">
      <c r="D10" s="44"/>
      <c r="E10" s="11"/>
      <c r="F10" s="7"/>
      <c r="G10" s="11" t="s">
        <v>13</v>
      </c>
      <c r="K10" s="7"/>
      <c r="L10" s="8" t="s">
        <v>549</v>
      </c>
      <c r="M10" s="9"/>
      <c r="N10" s="9"/>
      <c r="O10" s="9"/>
    </row>
    <row r="11" spans="1:15" x14ac:dyDescent="0.3">
      <c r="A11" s="12"/>
      <c r="B11" s="294">
        <v>-1</v>
      </c>
      <c r="C11" s="294">
        <v>-2</v>
      </c>
      <c r="D11" s="294">
        <v>-3</v>
      </c>
      <c r="E11" s="294">
        <v>-4</v>
      </c>
      <c r="F11" s="294">
        <v>-5</v>
      </c>
      <c r="G11" s="294">
        <v>-6</v>
      </c>
      <c r="H11" s="294">
        <v>-7</v>
      </c>
      <c r="I11" s="294">
        <v>-8</v>
      </c>
      <c r="J11" s="294">
        <v>-9</v>
      </c>
      <c r="K11" s="294">
        <v>-10</v>
      </c>
      <c r="L11" s="294">
        <v>-11</v>
      </c>
      <c r="M11" s="294">
        <v>-12</v>
      </c>
      <c r="N11" s="294">
        <v>-13</v>
      </c>
      <c r="O11" s="280"/>
    </row>
    <row r="12" spans="1:15" x14ac:dyDescent="0.3">
      <c r="A12" s="340"/>
      <c r="B12" s="341"/>
      <c r="C12" s="341"/>
      <c r="D12" s="341"/>
      <c r="E12" s="341"/>
      <c r="F12" s="341"/>
      <c r="G12" s="341"/>
      <c r="H12" s="341"/>
      <c r="I12" s="341"/>
      <c r="J12" s="341"/>
      <c r="K12" s="341"/>
      <c r="L12" s="341"/>
      <c r="M12" s="43" t="s">
        <v>2786</v>
      </c>
      <c r="N12" s="43" t="s">
        <v>2786</v>
      </c>
      <c r="O12" s="280"/>
    </row>
    <row r="13" spans="1:15" x14ac:dyDescent="0.3">
      <c r="A13" s="15"/>
      <c r="B13" s="13"/>
      <c r="C13" s="13"/>
      <c r="D13" s="14"/>
      <c r="E13" s="13"/>
      <c r="F13" s="14" t="s">
        <v>14</v>
      </c>
      <c r="G13" s="14" t="s">
        <v>15</v>
      </c>
      <c r="H13" s="14" t="s">
        <v>16</v>
      </c>
      <c r="I13" s="14"/>
      <c r="J13" s="14"/>
      <c r="K13" s="14"/>
      <c r="L13" s="13" t="s">
        <v>70</v>
      </c>
      <c r="M13" s="13" t="s">
        <v>71</v>
      </c>
      <c r="N13" s="13" t="s">
        <v>72</v>
      </c>
      <c r="O13" s="14"/>
    </row>
    <row r="14" spans="1:15" x14ac:dyDescent="0.3">
      <c r="A14" s="15"/>
      <c r="B14" s="13"/>
      <c r="C14" s="13"/>
      <c r="D14" s="13"/>
      <c r="E14" s="14" t="s">
        <v>17</v>
      </c>
      <c r="F14" s="13" t="s">
        <v>18</v>
      </c>
      <c r="G14" s="14" t="s">
        <v>19</v>
      </c>
      <c r="H14" s="14" t="s">
        <v>20</v>
      </c>
      <c r="I14" s="14"/>
      <c r="J14" s="14"/>
      <c r="K14" s="14" t="s">
        <v>21</v>
      </c>
      <c r="L14" s="13" t="s">
        <v>29</v>
      </c>
      <c r="M14" s="79" t="s">
        <v>15</v>
      </c>
      <c r="N14" s="14" t="s">
        <v>73</v>
      </c>
      <c r="O14" s="14"/>
    </row>
    <row r="15" spans="1:15" x14ac:dyDescent="0.3">
      <c r="A15" s="14" t="s">
        <v>22</v>
      </c>
      <c r="B15" s="14" t="s">
        <v>23</v>
      </c>
      <c r="C15" s="14" t="s">
        <v>24</v>
      </c>
      <c r="D15" s="14" t="s">
        <v>25</v>
      </c>
      <c r="E15" s="14" t="s">
        <v>26</v>
      </c>
      <c r="F15" s="14" t="s">
        <v>27</v>
      </c>
      <c r="G15" s="14" t="s">
        <v>17</v>
      </c>
      <c r="H15" s="14" t="s">
        <v>17</v>
      </c>
      <c r="I15" s="14" t="s">
        <v>28</v>
      </c>
      <c r="J15" s="14" t="s">
        <v>29</v>
      </c>
      <c r="K15" s="14" t="s">
        <v>30</v>
      </c>
      <c r="L15" s="14" t="s">
        <v>74</v>
      </c>
      <c r="M15" s="14" t="s">
        <v>75</v>
      </c>
      <c r="N15" s="14" t="s">
        <v>76</v>
      </c>
      <c r="O15" s="14"/>
    </row>
    <row r="16" spans="1:15" x14ac:dyDescent="0.3">
      <c r="A16" s="16" t="s">
        <v>31</v>
      </c>
      <c r="B16" s="16" t="s">
        <v>32</v>
      </c>
      <c r="C16" s="16" t="s">
        <v>33</v>
      </c>
      <c r="D16" s="16" t="s">
        <v>33</v>
      </c>
      <c r="E16" s="16" t="s">
        <v>34</v>
      </c>
      <c r="F16" s="16" t="s">
        <v>35</v>
      </c>
      <c r="G16" s="16" t="s">
        <v>26</v>
      </c>
      <c r="H16" s="16" t="s">
        <v>26</v>
      </c>
      <c r="I16" s="16" t="s">
        <v>36</v>
      </c>
      <c r="J16" s="16" t="s">
        <v>37</v>
      </c>
      <c r="K16" s="16" t="s">
        <v>38</v>
      </c>
      <c r="L16" s="16" t="s">
        <v>2783</v>
      </c>
      <c r="M16" s="16" t="s">
        <v>2784</v>
      </c>
      <c r="N16" s="16" t="s">
        <v>2784</v>
      </c>
      <c r="O16" s="280"/>
    </row>
    <row r="17" spans="1:20" x14ac:dyDescent="0.3">
      <c r="A17" s="17">
        <v>1</v>
      </c>
      <c r="B17" s="35" t="s">
        <v>39</v>
      </c>
      <c r="C17" s="30"/>
      <c r="D17" s="33"/>
      <c r="E17" s="33"/>
      <c r="F17" s="30"/>
      <c r="G17" s="23"/>
      <c r="H17" s="23"/>
      <c r="I17" s="23"/>
      <c r="J17" s="23"/>
      <c r="L17" s="30"/>
      <c r="O17" s="280"/>
    </row>
    <row r="18" spans="1:20" x14ac:dyDescent="0.3">
      <c r="A18" s="17">
        <f t="shared" ref="A18:A60" si="0">A17+1</f>
        <v>2</v>
      </c>
      <c r="B18" s="36" t="str">
        <f>'D-4a 2026'!B18</f>
        <v>FPC 5.90% due 2033</v>
      </c>
      <c r="C18" s="61">
        <f>'D-4a 2026'!C18</f>
        <v>37673</v>
      </c>
      <c r="D18" s="61">
        <f>'D-4a 2026'!D18</f>
        <v>48639</v>
      </c>
      <c r="E18" s="23">
        <f>'D-4a 2026'!E18</f>
        <v>225000</v>
      </c>
      <c r="F18" s="60">
        <f t="shared" ref="F18:F35" si="1">E18</f>
        <v>225000</v>
      </c>
      <c r="G18" s="27">
        <f>'D-4a 2026'!G18</f>
        <v>572</v>
      </c>
      <c r="H18" s="27">
        <f>'D-4a 2026'!H18</f>
        <v>3013</v>
      </c>
      <c r="I18" s="38">
        <f>_xlfn.DAYS(D18,C18)/365</f>
        <v>30.043835616438358</v>
      </c>
      <c r="J18" s="29">
        <f>'D-4a 2026'!J18</f>
        <v>118.71913581832649</v>
      </c>
      <c r="K18" s="29">
        <f>'D-4a 2026'!K18</f>
        <v>13275</v>
      </c>
      <c r="L18" s="68">
        <f t="shared" ref="L18:L36" si="2">J18+K18</f>
        <v>13393.719135818326</v>
      </c>
      <c r="M18" s="66">
        <f>'D-4a 2026'!M18-'Unamortized Debt'!E47/1000</f>
        <v>107.65565090311767</v>
      </c>
      <c r="N18" s="66">
        <f>'D-4a 2026'!N18-'Unamortized Debt'!F47/1000</f>
        <v>565.08714692832621</v>
      </c>
      <c r="O18" s="280"/>
      <c r="P18" s="75"/>
      <c r="Q18" s="65"/>
      <c r="S18" s="75"/>
    </row>
    <row r="19" spans="1:20" x14ac:dyDescent="0.3">
      <c r="A19" s="17">
        <f t="shared" si="0"/>
        <v>3</v>
      </c>
      <c r="B19" s="36" t="str">
        <f>'D-4a 2026'!B19</f>
        <v>FPC 6.35% due 2037</v>
      </c>
      <c r="C19" s="61">
        <f>'D-4a 2026'!C19</f>
        <v>39343</v>
      </c>
      <c r="D19" s="61">
        <f>'D-4a 2026'!D19</f>
        <v>50298</v>
      </c>
      <c r="E19" s="23">
        <f>'D-4a 2026'!E19</f>
        <v>500000</v>
      </c>
      <c r="F19" s="60">
        <f t="shared" si="1"/>
        <v>500000</v>
      </c>
      <c r="G19" s="27">
        <f>'D-4a 2026'!G19</f>
        <v>660</v>
      </c>
      <c r="H19" s="27">
        <f>'D-4a 2026'!H19</f>
        <v>6708</v>
      </c>
      <c r="I19" s="38">
        <f t="shared" ref="I19:I30" si="3">_xlfn.DAYS(D19,C19)/365</f>
        <v>30.013698630136986</v>
      </c>
      <c r="J19" s="29">
        <f>'D-4a 2026'!J19</f>
        <v>245.59320761873221</v>
      </c>
      <c r="K19" s="29">
        <f>'D-4a 2026'!K19</f>
        <v>31749.999999999898</v>
      </c>
      <c r="L19" s="68">
        <f t="shared" si="2"/>
        <v>31995.593207618629</v>
      </c>
      <c r="M19" s="66">
        <f>'D-4a 2026'!M19-'Unamortized Debt'!E48/1000</f>
        <v>224.5821237406555</v>
      </c>
      <c r="N19" s="66">
        <f>'D-4a 2026'!N19-'Unamortized Debt'!F48/1000</f>
        <v>2282.4514597041439</v>
      </c>
      <c r="O19" s="280"/>
      <c r="P19" s="75"/>
      <c r="Q19" s="65"/>
      <c r="S19" s="75"/>
    </row>
    <row r="20" spans="1:20" x14ac:dyDescent="0.3">
      <c r="A20" s="17">
        <f t="shared" si="0"/>
        <v>4</v>
      </c>
      <c r="B20" s="36" t="str">
        <f>'D-4a 2026'!B20</f>
        <v>FPC 6.40% due 2038</v>
      </c>
      <c r="C20" s="61">
        <f>'D-4a 2026'!C20</f>
        <v>39617</v>
      </c>
      <c r="D20" s="61">
        <f>'D-4a 2026'!D20</f>
        <v>50571</v>
      </c>
      <c r="E20" s="23">
        <f>'D-4a 2026'!E20</f>
        <v>1000000</v>
      </c>
      <c r="F20" s="60">
        <f t="shared" si="1"/>
        <v>1000000</v>
      </c>
      <c r="G20" s="27">
        <f>'D-4a 2026'!G20</f>
        <v>4220</v>
      </c>
      <c r="H20" s="27">
        <f>'D-4a 2026'!H20</f>
        <v>13136</v>
      </c>
      <c r="I20" s="38">
        <f t="shared" si="3"/>
        <v>30.010958904109589</v>
      </c>
      <c r="J20" s="29">
        <f>'D-4a 2026'!J20</f>
        <v>578.541447742434</v>
      </c>
      <c r="K20" s="29">
        <f>'D-4a 2026'!K20</f>
        <v>64000</v>
      </c>
      <c r="L20" s="68">
        <f t="shared" si="2"/>
        <v>64578.541447742435</v>
      </c>
      <c r="M20" s="66">
        <f>'D-4a 2026'!M20-'Unamortized Debt'!E49/1000</f>
        <v>1541.5975932060501</v>
      </c>
      <c r="N20" s="66">
        <f>'D-4a 2026'!N20-'Unamortized Debt'!F49/1000</f>
        <v>4798.1111034663927</v>
      </c>
      <c r="O20" s="280"/>
      <c r="P20" s="75"/>
      <c r="Q20" s="65"/>
      <c r="S20" s="75"/>
    </row>
    <row r="21" spans="1:20" x14ac:dyDescent="0.3">
      <c r="A21" s="17">
        <f t="shared" si="0"/>
        <v>5</v>
      </c>
      <c r="B21" s="36" t="str">
        <f>'D-4a 2026'!B21</f>
        <v>FPC 5.65% due 2040</v>
      </c>
      <c r="C21" s="61">
        <f>'D-4a 2026'!C21</f>
        <v>40262</v>
      </c>
      <c r="D21" s="61">
        <f>'D-4a 2026'!D21</f>
        <v>51227</v>
      </c>
      <c r="E21" s="23">
        <f>'D-4a 2026'!E21</f>
        <v>350000</v>
      </c>
      <c r="F21" s="60">
        <f t="shared" si="1"/>
        <v>350000</v>
      </c>
      <c r="G21" s="27">
        <f>'D-4a 2026'!G21</f>
        <v>1459.5</v>
      </c>
      <c r="H21" s="27">
        <f>'D-4a 2026'!H21</f>
        <v>4690.1189999999997</v>
      </c>
      <c r="I21" s="38">
        <f t="shared" si="3"/>
        <v>30.041095890410958</v>
      </c>
      <c r="J21" s="29">
        <f>'D-4a 2026'!J21</f>
        <v>204.8516768514838</v>
      </c>
      <c r="K21" s="29">
        <f>'D-4a 2026'!K21</f>
        <v>19775</v>
      </c>
      <c r="L21" s="68">
        <f t="shared" si="2"/>
        <v>19979.851676851486</v>
      </c>
      <c r="M21" s="66">
        <f>'D-4a 2026'!M21-'Unamortized Debt'!E50/1000</f>
        <v>619.92818019070307</v>
      </c>
      <c r="N21" s="66">
        <f>'D-4a 2026'!N21-'Unamortized Debt'!F50/1000</f>
        <v>1991.9291770903385</v>
      </c>
      <c r="O21" s="280"/>
      <c r="P21" s="75"/>
      <c r="Q21" s="65"/>
      <c r="S21" s="75"/>
    </row>
    <row r="22" spans="1:20" x14ac:dyDescent="0.3">
      <c r="A22" s="17">
        <f t="shared" si="0"/>
        <v>6</v>
      </c>
      <c r="B22" s="36" t="str">
        <f>'D-4a 2026'!B22</f>
        <v>FPC 3.85% due 2042</v>
      </c>
      <c r="C22" s="61">
        <f>'D-4a 2026'!C22</f>
        <v>41233</v>
      </c>
      <c r="D22" s="61">
        <f>'D-4a 2026'!D22</f>
        <v>52185</v>
      </c>
      <c r="E22" s="23">
        <f>'D-4a 2026'!E22</f>
        <v>400000</v>
      </c>
      <c r="F22" s="60">
        <f t="shared" si="1"/>
        <v>400000</v>
      </c>
      <c r="G22" s="27">
        <f>'D-4a 2026'!G22</f>
        <v>1268</v>
      </c>
      <c r="H22" s="27">
        <f>'D-4a 2026'!H22</f>
        <v>4869.8999999999996</v>
      </c>
      <c r="I22" s="38">
        <f t="shared" si="3"/>
        <v>30.005479452054793</v>
      </c>
      <c r="J22" s="29">
        <f>'D-4a 2026'!J22</f>
        <v>204.61312643590611</v>
      </c>
      <c r="K22" s="29">
        <f>'D-4a 2026'!K22</f>
        <v>15400</v>
      </c>
      <c r="L22" s="68">
        <f t="shared" si="2"/>
        <v>15604.613126435906</v>
      </c>
      <c r="M22" s="66">
        <f>'D-4a 2026'!M22-'Unamortized Debt'!E51/1000</f>
        <v>650.06095239182775</v>
      </c>
      <c r="N22" s="66">
        <f>'D-4a 2026'!N22-'Unamortized Debt'!F51/1000</f>
        <v>2495.8265923517183</v>
      </c>
      <c r="O22" s="280"/>
      <c r="P22" s="75"/>
      <c r="Q22" s="65"/>
      <c r="S22" s="75"/>
    </row>
    <row r="23" spans="1:20" x14ac:dyDescent="0.3">
      <c r="A23" s="17">
        <f t="shared" si="0"/>
        <v>7</v>
      </c>
      <c r="B23" s="36" t="str">
        <f>'D-4a 2026'!B23</f>
        <v xml:space="preserve">  3.40% due 2046</v>
      </c>
      <c r="C23" s="61">
        <f>'D-4a 2026'!C23</f>
        <v>42622</v>
      </c>
      <c r="D23" s="61">
        <f>'D-4a 2026'!D23</f>
        <v>53601</v>
      </c>
      <c r="E23" s="23">
        <f>'D-4a 2026'!E23</f>
        <v>600000</v>
      </c>
      <c r="F23" s="60">
        <f t="shared" si="1"/>
        <v>600000</v>
      </c>
      <c r="G23" s="27">
        <f>'D-4a 2026'!G23</f>
        <v>3372</v>
      </c>
      <c r="H23" s="27">
        <f>'D-4a 2026'!H23</f>
        <v>7260.0609999999997</v>
      </c>
      <c r="I23" s="38">
        <f t="shared" si="3"/>
        <v>30.079452054794519</v>
      </c>
      <c r="J23" s="29">
        <f>'D-4a 2026'!J23</f>
        <v>353.95926584954896</v>
      </c>
      <c r="K23" s="29">
        <f>'D-4a 2026'!K23</f>
        <v>20400</v>
      </c>
      <c r="L23" s="68">
        <f t="shared" si="2"/>
        <v>20753.959265849549</v>
      </c>
      <c r="M23" s="66">
        <f>'D-4a 2026'!M23-'Unamortized Debt'!E52/1000</f>
        <v>2159.3013632798975</v>
      </c>
      <c r="N23" s="66">
        <f>'D-4a 2026'!N23-'Unamortized Debt'!F52/1000</f>
        <v>4654.4148159338965</v>
      </c>
      <c r="O23" s="280"/>
      <c r="P23" s="75"/>
      <c r="Q23" s="65"/>
      <c r="S23" s="75"/>
    </row>
    <row r="24" spans="1:20" x14ac:dyDescent="0.3">
      <c r="A24" s="17">
        <f t="shared" si="0"/>
        <v>8</v>
      </c>
      <c r="B24" s="108" t="str">
        <f>'D-4a 2026'!B24</f>
        <v xml:space="preserve">  3.20% due 2027</v>
      </c>
      <c r="C24" s="254">
        <f>'D-4a 2026'!C24</f>
        <v>42741</v>
      </c>
      <c r="D24" s="254">
        <f>'D-4a 2026'!D24</f>
        <v>46402</v>
      </c>
      <c r="E24" s="23">
        <f>'D-4a 2026'!E24</f>
        <v>650000</v>
      </c>
      <c r="F24" s="60">
        <f>E24*(1/13)</f>
        <v>50000</v>
      </c>
      <c r="G24" s="255">
        <f>'D-4a 2026'!G24*(1/13)</f>
        <v>30</v>
      </c>
      <c r="H24" s="255">
        <f>'D-4a 2026'!H24*(1/13)</f>
        <v>457.92307692307696</v>
      </c>
      <c r="I24" s="38">
        <f t="shared" si="3"/>
        <v>10.03013698630137</v>
      </c>
      <c r="J24" s="109">
        <f>('FPA 2022 12x00 Inc St'!CA61+'FPA 2022 12x00 Inc St'!CA77)/1000</f>
        <v>26.319886597938051</v>
      </c>
      <c r="K24" s="29">
        <f>'FPA 2022 12x00 Inc St'!CA18/1000</f>
        <v>866.66666666666606</v>
      </c>
      <c r="L24" s="68">
        <f t="shared" si="2"/>
        <v>892.98655326460414</v>
      </c>
      <c r="M24" s="92">
        <f>AVERAGE('Unamortized Debt'!AB53:AN53)/1000</f>
        <v>0.12190734846409312</v>
      </c>
      <c r="N24" s="92">
        <f>AVERAGE('Unamortized Debt'!AB54:AN54)/1000</f>
        <v>1.8579947190873431</v>
      </c>
      <c r="O24" s="280"/>
      <c r="P24" s="75"/>
      <c r="Q24" s="65"/>
      <c r="S24" s="75"/>
      <c r="T24" s="70"/>
    </row>
    <row r="25" spans="1:20" x14ac:dyDescent="0.3">
      <c r="A25" s="17">
        <f t="shared" si="0"/>
        <v>9</v>
      </c>
      <c r="B25" s="36" t="str">
        <f>'D-4a 2026'!B25</f>
        <v xml:space="preserve">  3.80% due 2028</v>
      </c>
      <c r="C25" s="61">
        <f>'D-4a 2026'!C25</f>
        <v>43272</v>
      </c>
      <c r="D25" s="61">
        <f>'D-4a 2026'!D25</f>
        <v>46949</v>
      </c>
      <c r="E25" s="23">
        <f>'D-4a 2026'!E25</f>
        <v>600000</v>
      </c>
      <c r="F25" s="60">
        <f t="shared" si="1"/>
        <v>600000</v>
      </c>
      <c r="G25" s="27">
        <f>'D-4a 2026'!G25</f>
        <v>1110</v>
      </c>
      <c r="H25" s="27">
        <f>'D-4a 2026'!H25</f>
        <v>5437.02</v>
      </c>
      <c r="I25" s="38">
        <f t="shared" si="3"/>
        <v>10.073972602739726</v>
      </c>
      <c r="J25" s="29">
        <f>'D-4a 2026'!J25</f>
        <v>650.12590352371194</v>
      </c>
      <c r="K25" s="29">
        <f>'D-4a 2026'!K25</f>
        <v>22800</v>
      </c>
      <c r="L25" s="68">
        <f t="shared" si="2"/>
        <v>23450.125903523713</v>
      </c>
      <c r="M25" s="66">
        <f>'D-4a 2026'!M25-'Unamortized Debt'!E54/1000</f>
        <v>114.76029256430871</v>
      </c>
      <c r="N25" s="66">
        <f>'D-4a 2026'!N25-'Unamortized Debt'!F54/1000</f>
        <v>562.09956289405488</v>
      </c>
      <c r="O25" s="280"/>
      <c r="P25" s="75"/>
      <c r="Q25" s="65"/>
      <c r="S25" s="75"/>
    </row>
    <row r="26" spans="1:20" x14ac:dyDescent="0.3">
      <c r="A26" s="17">
        <f t="shared" si="0"/>
        <v>10</v>
      </c>
      <c r="B26" s="36" t="str">
        <f>'D-4a 2026'!B26</f>
        <v xml:space="preserve">  4.20% due 2048</v>
      </c>
      <c r="C26" s="61">
        <f>'D-4a 2026'!C26</f>
        <v>43272</v>
      </c>
      <c r="D26" s="61">
        <f>'D-4a 2026'!D26</f>
        <v>54254</v>
      </c>
      <c r="E26" s="23">
        <f>'D-4a 2026'!E26</f>
        <v>400000</v>
      </c>
      <c r="F26" s="60">
        <f t="shared" si="1"/>
        <v>400000</v>
      </c>
      <c r="G26" s="27">
        <f>'D-4a 2026'!G26</f>
        <v>556</v>
      </c>
      <c r="H26" s="27">
        <f>'D-4a 2026'!H26</f>
        <v>4824.68</v>
      </c>
      <c r="I26" s="38">
        <f t="shared" si="3"/>
        <v>30.087671232876712</v>
      </c>
      <c r="J26" s="29">
        <f>'D-4a 2026'!J26</f>
        <v>178.94023326362711</v>
      </c>
      <c r="K26" s="29">
        <f>'D-4a 2026'!K26</f>
        <v>16800</v>
      </c>
      <c r="L26" s="68">
        <f t="shared" si="2"/>
        <v>16978.940233263627</v>
      </c>
      <c r="M26" s="66">
        <f>'D-4a 2026'!M26-'Unamortized Debt'!E55/1000</f>
        <v>389.0655647881494</v>
      </c>
      <c r="N26" s="66">
        <f>'D-4a 2026'!N26-'Unamortized Debt'!F55/1000</f>
        <v>3376.1089512014046</v>
      </c>
      <c r="O26" s="280"/>
      <c r="P26" s="75"/>
      <c r="Q26" s="65"/>
      <c r="S26" s="75"/>
    </row>
    <row r="27" spans="1:20" x14ac:dyDescent="0.3">
      <c r="A27" s="17">
        <f t="shared" si="0"/>
        <v>11</v>
      </c>
      <c r="B27" s="36" t="str">
        <f>'D-4a 2026'!B27</f>
        <v xml:space="preserve">  2.50% due 2029</v>
      </c>
      <c r="C27" s="61">
        <f>'D-4a 2026'!C27</f>
        <v>43795</v>
      </c>
      <c r="D27" s="61">
        <f>'D-4a 2026'!D27</f>
        <v>47453</v>
      </c>
      <c r="E27" s="23">
        <f>'D-4a 2026'!E27</f>
        <v>700000</v>
      </c>
      <c r="F27" s="60">
        <f t="shared" si="1"/>
        <v>700000</v>
      </c>
      <c r="G27" s="27">
        <f>'D-4a 2026'!G27</f>
        <v>371</v>
      </c>
      <c r="H27" s="27">
        <f>'D-4a 2026'!H27</f>
        <v>6267.5619999999999</v>
      </c>
      <c r="I27" s="38">
        <f t="shared" si="3"/>
        <v>10.021917808219179</v>
      </c>
      <c r="J27" s="29">
        <f>'D-4a 2026'!J27</f>
        <v>662.93546356368404</v>
      </c>
      <c r="K27" s="29">
        <f>'D-4a 2026'!K27</f>
        <v>17500</v>
      </c>
      <c r="L27" s="68">
        <f t="shared" si="2"/>
        <v>18162.935463563685</v>
      </c>
      <c r="M27" s="66">
        <f>'D-4a 2026'!M27-'Unamortized Debt'!E56/1000</f>
        <v>89.533953609321401</v>
      </c>
      <c r="N27" s="66">
        <f>'D-4a 2026'!N27-'Unamortized Debt'!F56/1000</f>
        <v>1512.5600247261045</v>
      </c>
      <c r="O27" s="280"/>
      <c r="P27" s="75"/>
      <c r="Q27" s="65"/>
      <c r="S27" s="75"/>
    </row>
    <row r="28" spans="1:20" x14ac:dyDescent="0.3">
      <c r="A28" s="17">
        <f t="shared" si="0"/>
        <v>12</v>
      </c>
      <c r="B28" s="36" t="str">
        <f>'D-4a 2026'!B28</f>
        <v xml:space="preserve">  1.75% due 2030</v>
      </c>
      <c r="C28" s="61">
        <f>'D-4a 2026'!C28</f>
        <v>43993</v>
      </c>
      <c r="D28" s="61">
        <f>'D-4a 2026'!D28</f>
        <v>47649</v>
      </c>
      <c r="E28" s="23">
        <f>'D-4a 2026'!E28</f>
        <v>500000</v>
      </c>
      <c r="F28" s="60">
        <f t="shared" si="1"/>
        <v>500000</v>
      </c>
      <c r="G28" s="27">
        <f>'D-4a 2026'!G28</f>
        <v>685</v>
      </c>
      <c r="H28" s="27">
        <f>'D-4a 2026'!H28</f>
        <v>4686.1019999999999</v>
      </c>
      <c r="I28" s="107">
        <f t="shared" si="3"/>
        <v>10.016438356164384</v>
      </c>
      <c r="J28" s="29">
        <f>'D-4a 2026'!J28</f>
        <v>536.35651031188343</v>
      </c>
      <c r="K28" s="29">
        <f>'D-4a 2026'!K28</f>
        <v>8750</v>
      </c>
      <c r="L28" s="68">
        <f t="shared" si="2"/>
        <v>9286.3565103118835</v>
      </c>
      <c r="M28" s="66">
        <f>'D-4a 2026'!M28-'Unamortized Debt'!E57/1000</f>
        <v>495.86803147282689</v>
      </c>
      <c r="N28" s="66">
        <f>'D-4a 2026'!N28-'Unamortized Debt'!F57/1000</f>
        <v>1384.1537177369864</v>
      </c>
      <c r="O28" s="280"/>
      <c r="P28" s="75"/>
      <c r="S28" s="75"/>
    </row>
    <row r="29" spans="1:20" x14ac:dyDescent="0.3">
      <c r="A29" s="17">
        <f t="shared" si="0"/>
        <v>13</v>
      </c>
      <c r="B29" s="36" t="str">
        <f>'D-4a 2026'!B29</f>
        <v xml:space="preserve">  2.40% due 2031</v>
      </c>
      <c r="C29" s="61">
        <f>'D-4a 2026'!C29</f>
        <v>44532</v>
      </c>
      <c r="D29" s="61">
        <f>'D-4a 2026'!D29</f>
        <v>48197</v>
      </c>
      <c r="E29" s="23">
        <f>'D-4a 2026'!E29</f>
        <v>650000</v>
      </c>
      <c r="F29" s="60">
        <f t="shared" si="1"/>
        <v>650000</v>
      </c>
      <c r="G29" s="27">
        <f>'D-4a 2026'!G29</f>
        <v>981.5</v>
      </c>
      <c r="H29" s="27">
        <f>'D-4a 2026'!H29</f>
        <v>5852.6</v>
      </c>
      <c r="I29" s="107">
        <f t="shared" si="3"/>
        <v>10.04109589041096</v>
      </c>
      <c r="J29" s="29">
        <f>'D-4a 2026'!J29</f>
        <v>680.94164034795642</v>
      </c>
      <c r="K29" s="29">
        <f>'D-4a 2026'!K29</f>
        <v>15600</v>
      </c>
      <c r="L29" s="68">
        <f t="shared" si="2"/>
        <v>16280.941640347957</v>
      </c>
      <c r="M29" s="66">
        <f>'D-4a 2026'!M29-'Unamortized Debt'!E58/1000</f>
        <v>2300.1712170469891</v>
      </c>
      <c r="N29" s="66">
        <f>'D-4a 2026'!N29-'Unamortized Debt'!F58/1000</f>
        <v>2600.0737953798935</v>
      </c>
      <c r="O29" s="280"/>
      <c r="P29" s="75"/>
      <c r="Q29" s="65"/>
      <c r="S29" s="75"/>
    </row>
    <row r="30" spans="1:20" x14ac:dyDescent="0.3">
      <c r="A30" s="17">
        <f t="shared" si="0"/>
        <v>14</v>
      </c>
      <c r="B30" s="36" t="str">
        <f>'D-4a 2026'!B30</f>
        <v xml:space="preserve">  3.00% due 2051</v>
      </c>
      <c r="C30" s="61">
        <f>'D-4a 2026'!C30</f>
        <v>44532</v>
      </c>
      <c r="D30" s="61">
        <f>'D-4a 2026'!D30</f>
        <v>55502</v>
      </c>
      <c r="E30" s="23">
        <f>'D-4a 2026'!E30</f>
        <v>500000</v>
      </c>
      <c r="F30" s="60">
        <f t="shared" si="1"/>
        <v>500000</v>
      </c>
      <c r="G30" s="27">
        <f>'D-4a 2026'!G30</f>
        <v>2850</v>
      </c>
      <c r="H30" s="27">
        <f>'D-4a 2026'!H30</f>
        <v>6002</v>
      </c>
      <c r="I30" s="107">
        <f t="shared" si="3"/>
        <v>30.054794520547944</v>
      </c>
      <c r="J30" s="29">
        <f>'D-4a 2026'!J30</f>
        <v>294.71028524502572</v>
      </c>
      <c r="K30" s="29">
        <f>'D-4a 2026'!K30</f>
        <v>14999.9999999999</v>
      </c>
      <c r="L30" s="68">
        <f t="shared" si="2"/>
        <v>15294.710285244926</v>
      </c>
      <c r="M30" s="66">
        <f>'D-4a 2026'!M30-'Unamortized Debt'!E59/1000</f>
        <v>448.03369803977159</v>
      </c>
      <c r="N30" s="66">
        <f>'D-4a 2026'!N30-'Unamortized Debt'!F59/1000</f>
        <v>4879.6757307351008</v>
      </c>
      <c r="O30" s="280"/>
      <c r="P30" s="75"/>
      <c r="Q30" s="65"/>
      <c r="S30" s="75"/>
    </row>
    <row r="31" spans="1:20" x14ac:dyDescent="0.3">
      <c r="A31" s="17">
        <f t="shared" si="0"/>
        <v>15</v>
      </c>
      <c r="B31" s="36" t="str">
        <f>'D-4a 2026'!B31</f>
        <v xml:space="preserve">  5.95% due 2052</v>
      </c>
      <c r="C31" s="61">
        <f>'D-4a 2026'!C31</f>
        <v>44875</v>
      </c>
      <c r="D31" s="61">
        <f>'D-4a 2026'!D31</f>
        <v>55838</v>
      </c>
      <c r="E31" s="23">
        <f>'D-4a 2026'!E31</f>
        <v>500000</v>
      </c>
      <c r="F31" s="60">
        <f t="shared" si="1"/>
        <v>500000</v>
      </c>
      <c r="G31" s="27">
        <f>'D-4a 2026'!G31</f>
        <v>3190</v>
      </c>
      <c r="H31" s="27">
        <f>'D-4a 2026'!H31</f>
        <v>4213.2489999999998</v>
      </c>
      <c r="I31" s="107">
        <f t="shared" ref="I31:I36" si="4">_xlfn.DAYS(D31,C31)/365</f>
        <v>30.035616438356165</v>
      </c>
      <c r="J31" s="29">
        <f>'D-4a 2026'!J31</f>
        <v>246.66122175732099</v>
      </c>
      <c r="K31" s="29">
        <f>'D-4a 2026'!K31</f>
        <v>29750</v>
      </c>
      <c r="L31" s="68">
        <f t="shared" si="2"/>
        <v>29996.66122175732</v>
      </c>
      <c r="M31" s="66">
        <f>'D-4a 2026'!M31-'Unamortized Debt'!E60/1000</f>
        <v>2749.8058080334758</v>
      </c>
      <c r="N31" s="66">
        <f>'D-4a 2026'!N31-'Unamortized Debt'!F60/1000</f>
        <v>5459.1786849372365</v>
      </c>
      <c r="O31" s="280"/>
      <c r="P31" s="75"/>
      <c r="Q31" s="65"/>
      <c r="S31" s="75"/>
    </row>
    <row r="32" spans="1:20" x14ac:dyDescent="0.3">
      <c r="A32" s="17">
        <f t="shared" si="0"/>
        <v>16</v>
      </c>
      <c r="B32" s="36" t="str">
        <f>'D-4a 2026'!B32</f>
        <v>2023 June Forecast 650M   @4.65%</v>
      </c>
      <c r="C32" s="62">
        <v>45078</v>
      </c>
      <c r="D32" s="37">
        <v>52566</v>
      </c>
      <c r="E32" s="23">
        <f>'D-4a 2026'!E32</f>
        <v>650000</v>
      </c>
      <c r="F32" s="60">
        <f t="shared" si="1"/>
        <v>650000</v>
      </c>
      <c r="G32" s="60"/>
      <c r="H32" s="60"/>
      <c r="I32" s="107">
        <f t="shared" si="4"/>
        <v>20.515068493150686</v>
      </c>
      <c r="J32" s="109"/>
      <c r="K32" s="29">
        <f>'D-4a 2026'!K32</f>
        <v>30225</v>
      </c>
      <c r="L32" s="68">
        <f t="shared" si="2"/>
        <v>30225</v>
      </c>
      <c r="M32" s="74"/>
      <c r="N32" s="71"/>
      <c r="O32" s="280"/>
      <c r="P32" s="82"/>
      <c r="Q32" s="65"/>
    </row>
    <row r="33" spans="1:20" x14ac:dyDescent="0.3">
      <c r="A33" s="17">
        <f t="shared" si="0"/>
        <v>17</v>
      </c>
      <c r="B33" s="36" t="str">
        <f>'D-4a 2026'!B33</f>
        <v>2024 Aug Forecast 1,000M   @5.00%</v>
      </c>
      <c r="C33" s="62">
        <v>45505</v>
      </c>
      <c r="D33" s="37">
        <v>52994</v>
      </c>
      <c r="E33" s="23">
        <f>'D-4a 2026'!E33</f>
        <v>1000000</v>
      </c>
      <c r="F33" s="60">
        <f t="shared" si="1"/>
        <v>1000000</v>
      </c>
      <c r="G33" s="60"/>
      <c r="H33" s="60"/>
      <c r="I33" s="107">
        <f t="shared" si="4"/>
        <v>20.517808219178082</v>
      </c>
      <c r="J33" s="109"/>
      <c r="K33" s="29">
        <f>'D-4a 2026'!K33</f>
        <v>49999.999999999927</v>
      </c>
      <c r="L33" s="68">
        <f t="shared" si="2"/>
        <v>49999.999999999927</v>
      </c>
      <c r="M33" s="74"/>
      <c r="N33" s="71"/>
      <c r="O33" s="280"/>
      <c r="P33" s="82"/>
      <c r="Q33" s="65"/>
      <c r="R33" s="73"/>
      <c r="T33" s="73"/>
    </row>
    <row r="34" spans="1:20" x14ac:dyDescent="0.3">
      <c r="A34" s="17">
        <f t="shared" si="0"/>
        <v>18</v>
      </c>
      <c r="B34" s="36" t="str">
        <f>'D-4a 2026'!B34</f>
        <v>2025 June Forecast 700M   @5.00%</v>
      </c>
      <c r="C34" s="62">
        <v>45809</v>
      </c>
      <c r="D34" s="37">
        <v>53297</v>
      </c>
      <c r="E34" s="23">
        <f>'D-4a 2026'!E34</f>
        <v>700000</v>
      </c>
      <c r="F34" s="60">
        <f t="shared" si="1"/>
        <v>700000</v>
      </c>
      <c r="G34" s="60"/>
      <c r="H34" s="60"/>
      <c r="I34" s="107">
        <f t="shared" si="4"/>
        <v>20.515068493150686</v>
      </c>
      <c r="J34" s="109"/>
      <c r="K34" s="29">
        <f>'D-4a 2026'!K34</f>
        <v>35000.000000000036</v>
      </c>
      <c r="L34" s="68">
        <f t="shared" si="2"/>
        <v>35000.000000000036</v>
      </c>
      <c r="M34" s="74"/>
      <c r="N34" s="71"/>
      <c r="O34" s="280"/>
      <c r="P34" s="82"/>
      <c r="Q34" s="65"/>
      <c r="R34" s="73"/>
      <c r="T34" s="73"/>
    </row>
    <row r="35" spans="1:20" x14ac:dyDescent="0.3">
      <c r="A35" s="17">
        <f t="shared" si="0"/>
        <v>19</v>
      </c>
      <c r="B35" s="36" t="str">
        <f>'D-4a 2026'!B35</f>
        <v>2026 June Forecast 650M   @5.00%</v>
      </c>
      <c r="C35" s="62">
        <v>46174</v>
      </c>
      <c r="D35" s="37">
        <v>53662</v>
      </c>
      <c r="E35" s="23">
        <f>'D-4a 2026'!E35</f>
        <v>650000</v>
      </c>
      <c r="F35" s="60">
        <f t="shared" si="1"/>
        <v>650000</v>
      </c>
      <c r="G35" s="60"/>
      <c r="H35" s="60"/>
      <c r="I35" s="107">
        <f t="shared" si="4"/>
        <v>20.515068493150686</v>
      </c>
      <c r="J35" s="109"/>
      <c r="K35" s="29">
        <f>('FPA 2022 12x00 Inc St'!BH37-'FPA 2022 12x00 Inc St'!BF37)/1000*12</f>
        <v>32499.999999999251</v>
      </c>
      <c r="L35" s="68">
        <f t="shared" si="2"/>
        <v>32499.999999999251</v>
      </c>
      <c r="M35" s="29"/>
      <c r="N35" s="29"/>
      <c r="O35" s="280"/>
      <c r="P35" s="82"/>
      <c r="Q35" s="65"/>
      <c r="R35" s="73"/>
      <c r="T35" s="73"/>
    </row>
    <row r="36" spans="1:20" x14ac:dyDescent="0.3">
      <c r="A36" s="17">
        <f t="shared" si="0"/>
        <v>20</v>
      </c>
      <c r="B36" s="36" t="s">
        <v>86</v>
      </c>
      <c r="C36" s="62">
        <v>46539</v>
      </c>
      <c r="D36" s="37">
        <v>54027</v>
      </c>
      <c r="E36" s="23">
        <v>1250000</v>
      </c>
      <c r="F36" s="297">
        <f>E36*(7/13)+429.026</f>
        <v>673505.94907692296</v>
      </c>
      <c r="G36" s="60"/>
      <c r="H36" s="60"/>
      <c r="I36" s="107">
        <f t="shared" si="4"/>
        <v>20.515068493150686</v>
      </c>
      <c r="J36" s="120"/>
      <c r="K36" s="120">
        <f>'FPA 2022 12x00 Inc St'!CA37/1000-'D-4a 2027'!K32-'D-4a 2027'!K33-'D-4a 2027'!K34-'D-4a 2027'!K35</f>
        <v>35827.052696078776</v>
      </c>
      <c r="L36" s="68">
        <f t="shared" si="2"/>
        <v>35827.052696078776</v>
      </c>
      <c r="M36" s="282"/>
      <c r="N36" s="282"/>
      <c r="O36" s="280"/>
      <c r="P36" s="82"/>
      <c r="Q36" s="65"/>
      <c r="R36" s="73"/>
      <c r="T36" s="73"/>
    </row>
    <row r="37" spans="1:20" x14ac:dyDescent="0.3">
      <c r="A37" s="17">
        <f t="shared" si="0"/>
        <v>21</v>
      </c>
      <c r="B37" s="5"/>
      <c r="C37" s="32" t="s">
        <v>54</v>
      </c>
      <c r="D37" s="46"/>
      <c r="E37" s="52">
        <f>SUM(E18:E36)</f>
        <v>11825000</v>
      </c>
      <c r="F37" s="52">
        <f t="shared" ref="F37:H37" si="5">SUM(F18:F36)</f>
        <v>10648505.949076923</v>
      </c>
      <c r="G37" s="52">
        <f t="shared" si="5"/>
        <v>21325</v>
      </c>
      <c r="H37" s="52">
        <f t="shared" si="5"/>
        <v>77418.216076923083</v>
      </c>
      <c r="I37" s="289"/>
      <c r="J37" s="119">
        <f>SUM(J18:J36)</f>
        <v>4983.2690049275798</v>
      </c>
      <c r="K37" s="119">
        <f>SUM(K18:K36)</f>
        <v>475218.71936274448</v>
      </c>
      <c r="L37" s="52">
        <f>SUM(L18:L36)</f>
        <v>480201.98836767208</v>
      </c>
      <c r="M37" s="52">
        <f>SUM(M18:M36)</f>
        <v>11890.486336615559</v>
      </c>
      <c r="N37" s="52">
        <f>SUM(N18:N36)</f>
        <v>36563.528757804685</v>
      </c>
      <c r="O37" s="281"/>
      <c r="P37" s="72"/>
      <c r="Q37" s="65"/>
      <c r="R37" s="72"/>
    </row>
    <row r="38" spans="1:20" x14ac:dyDescent="0.3">
      <c r="A38" s="17">
        <f t="shared" si="0"/>
        <v>22</v>
      </c>
      <c r="B38" s="26"/>
      <c r="C38" s="30"/>
      <c r="D38" s="47"/>
      <c r="E38" s="54"/>
      <c r="F38" s="30"/>
      <c r="G38" s="29"/>
      <c r="H38" s="29"/>
      <c r="I38" s="29"/>
      <c r="J38" s="110"/>
      <c r="K38" s="110"/>
      <c r="L38" s="53"/>
      <c r="M38" s="54"/>
      <c r="N38" s="54"/>
      <c r="O38" s="110"/>
    </row>
    <row r="39" spans="1:20" x14ac:dyDescent="0.3">
      <c r="A39" s="17">
        <f t="shared" si="0"/>
        <v>23</v>
      </c>
      <c r="B39" s="35" t="s">
        <v>55</v>
      </c>
      <c r="C39" s="31"/>
      <c r="D39" s="33"/>
      <c r="E39" s="33"/>
      <c r="F39" s="31"/>
      <c r="G39" s="27"/>
      <c r="H39" s="23"/>
      <c r="I39" s="23"/>
      <c r="J39" s="110"/>
      <c r="K39" s="110"/>
      <c r="L39" s="55"/>
      <c r="M39" s="56"/>
      <c r="N39" s="56"/>
      <c r="O39" s="110"/>
      <c r="P39" s="84"/>
    </row>
    <row r="40" spans="1:20" x14ac:dyDescent="0.3">
      <c r="A40" s="17">
        <f t="shared" si="0"/>
        <v>24</v>
      </c>
      <c r="B40" s="36" t="str">
        <f>'D-4a 2026'!B39</f>
        <v>FPC 6.75% due 2028</v>
      </c>
      <c r="C40" s="57">
        <f>'D-4a 2026'!C39</f>
        <v>35839</v>
      </c>
      <c r="D40" s="57">
        <f>'D-4a 2026'!D39</f>
        <v>46784</v>
      </c>
      <c r="E40" s="34">
        <f>'D-4a 2026'!E39</f>
        <v>150000</v>
      </c>
      <c r="F40" s="34">
        <f>E40</f>
        <v>150000</v>
      </c>
      <c r="G40" s="27">
        <f>'D-4a 2026'!G39</f>
        <v>436.5</v>
      </c>
      <c r="H40" s="27">
        <f>'D-4a 2026'!H39</f>
        <v>5528</v>
      </c>
      <c r="I40" s="107">
        <f t="shared" ref="I40" si="6">_xlfn.DAYS(D40,C40)/365</f>
        <v>29.986301369863014</v>
      </c>
      <c r="J40" s="109">
        <f>'D-4a 2026'!J39</f>
        <v>198.78539426139781</v>
      </c>
      <c r="K40" s="111">
        <f>'D-4a 2026'!K39</f>
        <v>10125</v>
      </c>
      <c r="L40" s="68">
        <f>J40+K40</f>
        <v>10323.785394261398</v>
      </c>
      <c r="M40" s="89">
        <f>'D-4a 2026'!M39-'Unamortized Debt'!E61/1000</f>
        <v>8.4995820826780317</v>
      </c>
      <c r="N40" s="89">
        <f>'D-4a 2026'!N39-'Unamortized Debt'!F61/1000</f>
        <v>107.46051702557679</v>
      </c>
      <c r="O40" s="111"/>
      <c r="P40" s="84"/>
    </row>
    <row r="41" spans="1:20" ht="16.5" customHeight="1" x14ac:dyDescent="0.3">
      <c r="A41" s="17">
        <f t="shared" si="0"/>
        <v>25</v>
      </c>
      <c r="B41" s="36"/>
      <c r="C41" s="62"/>
      <c r="D41" s="62"/>
      <c r="E41" s="23"/>
      <c r="F41" s="60"/>
      <c r="G41" s="85">
        <v>0</v>
      </c>
      <c r="H41" s="63"/>
      <c r="I41" s="86"/>
      <c r="J41" s="118"/>
      <c r="K41" s="117"/>
      <c r="L41" s="67"/>
      <c r="M41" s="89"/>
      <c r="N41" s="115"/>
      <c r="O41" s="283"/>
    </row>
    <row r="42" spans="1:20" x14ac:dyDescent="0.3">
      <c r="A42" s="17">
        <f t="shared" si="0"/>
        <v>26</v>
      </c>
      <c r="B42" s="19"/>
      <c r="C42" s="32" t="s">
        <v>54</v>
      </c>
      <c r="D42" s="33"/>
      <c r="E42" s="39">
        <f>SUM(E40:E41)</f>
        <v>150000</v>
      </c>
      <c r="F42" s="39">
        <f>SUM(F40:F41)</f>
        <v>150000</v>
      </c>
      <c r="G42" s="83"/>
      <c r="H42" s="289"/>
      <c r="I42" s="289"/>
      <c r="J42" s="113">
        <f t="shared" ref="J42:K42" si="7">SUM(J40:J41)</f>
        <v>198.78539426139781</v>
      </c>
      <c r="K42" s="113">
        <f t="shared" si="7"/>
        <v>10125</v>
      </c>
      <c r="L42" s="52">
        <f>SUM(L40:L41)</f>
        <v>10323.785394261398</v>
      </c>
      <c r="M42" s="52">
        <f>SUM(M40:M41)</f>
        <v>8.4995820826780317</v>
      </c>
      <c r="N42" s="52">
        <f>SUM(N40:N41)</f>
        <v>107.46051702557679</v>
      </c>
      <c r="O42" s="282"/>
    </row>
    <row r="43" spans="1:20" x14ac:dyDescent="0.3">
      <c r="A43" s="17">
        <f t="shared" si="0"/>
        <v>27</v>
      </c>
      <c r="B43" s="35"/>
      <c r="C43" s="55"/>
      <c r="D43" s="56"/>
      <c r="E43" s="33"/>
      <c r="F43" s="31"/>
      <c r="G43" s="27"/>
      <c r="H43" s="23"/>
      <c r="I43" s="23"/>
      <c r="J43" s="110"/>
      <c r="K43" s="110"/>
      <c r="L43" s="51"/>
      <c r="M43" s="56"/>
      <c r="N43" s="58"/>
      <c r="O43" s="110"/>
    </row>
    <row r="44" spans="1:20" x14ac:dyDescent="0.3">
      <c r="A44" s="17">
        <f t="shared" si="0"/>
        <v>28</v>
      </c>
      <c r="B44" s="35" t="s">
        <v>58</v>
      </c>
      <c r="C44" s="55"/>
      <c r="D44" s="56"/>
      <c r="E44" s="33"/>
      <c r="F44" s="31"/>
      <c r="G44" s="27"/>
      <c r="H44" s="23"/>
      <c r="I44" s="23"/>
      <c r="J44" s="110"/>
      <c r="K44" s="110"/>
      <c r="L44" s="55"/>
      <c r="M44" s="56"/>
      <c r="N44" s="56"/>
      <c r="O44" s="110"/>
    </row>
    <row r="45" spans="1:20" x14ac:dyDescent="0.3">
      <c r="A45" s="17">
        <f t="shared" si="0"/>
        <v>29</v>
      </c>
      <c r="B45" s="36" t="s">
        <v>59</v>
      </c>
      <c r="C45" s="57">
        <f>'D-4a 2026'!C44</f>
        <v>42489</v>
      </c>
      <c r="D45" s="57">
        <v>46873</v>
      </c>
      <c r="E45" s="34">
        <f>'D-4a 2026'!E44</f>
        <v>250000</v>
      </c>
      <c r="F45" s="34">
        <f>E45</f>
        <v>250000</v>
      </c>
      <c r="G45" s="87">
        <v>0</v>
      </c>
      <c r="H45" s="23"/>
      <c r="I45" s="23"/>
      <c r="J45" s="111"/>
      <c r="K45" s="111">
        <f>'FPA 2022 12x00 Inc St'!CA16/1000</f>
        <v>9250</v>
      </c>
      <c r="L45" s="67">
        <f>J45+K45</f>
        <v>9250</v>
      </c>
      <c r="M45" s="57"/>
      <c r="N45" s="67">
        <f>'D-4a 2026'!N44-'Unamortized Debt'!F63/1000</f>
        <v>296.28448692307722</v>
      </c>
      <c r="O45" s="111"/>
    </row>
    <row r="46" spans="1:20" x14ac:dyDescent="0.3">
      <c r="A46" s="17">
        <f t="shared" si="0"/>
        <v>30</v>
      </c>
      <c r="B46" s="36"/>
      <c r="C46" s="57"/>
      <c r="D46" s="57"/>
      <c r="E46" s="34"/>
      <c r="F46" s="34"/>
      <c r="G46" s="85">
        <v>0</v>
      </c>
      <c r="H46" s="63"/>
      <c r="I46" s="63"/>
      <c r="J46" s="117"/>
      <c r="K46" s="117"/>
      <c r="L46" s="57"/>
      <c r="M46" s="57"/>
      <c r="N46" s="95"/>
      <c r="O46" s="283"/>
    </row>
    <row r="47" spans="1:20" x14ac:dyDescent="0.3">
      <c r="A47" s="17">
        <f t="shared" si="0"/>
        <v>31</v>
      </c>
      <c r="B47" s="19"/>
      <c r="C47" s="32" t="s">
        <v>54</v>
      </c>
      <c r="D47" s="33"/>
      <c r="E47" s="39">
        <f>SUM(E45:E46)</f>
        <v>250000</v>
      </c>
      <c r="F47" s="39">
        <f>SUM(F45:F46)</f>
        <v>250000</v>
      </c>
      <c r="G47" s="83"/>
      <c r="H47" s="289"/>
      <c r="I47" s="289"/>
      <c r="J47" s="113">
        <f t="shared" ref="J47:K47" si="8">SUM(J45:J46)</f>
        <v>0</v>
      </c>
      <c r="K47" s="113">
        <f t="shared" si="8"/>
        <v>9250</v>
      </c>
      <c r="L47" s="52">
        <f>SUM(L45:L46)</f>
        <v>9250</v>
      </c>
      <c r="M47" s="52">
        <f>SUM(M45:M46)</f>
        <v>0</v>
      </c>
      <c r="N47" s="52">
        <f>SUM(N45:N46)</f>
        <v>296.28448692307722</v>
      </c>
      <c r="O47" s="282"/>
    </row>
    <row r="48" spans="1:20" x14ac:dyDescent="0.3">
      <c r="A48" s="17">
        <f t="shared" si="0"/>
        <v>32</v>
      </c>
      <c r="B48" s="19"/>
      <c r="C48" s="32"/>
      <c r="D48" s="33"/>
      <c r="E48" s="29"/>
      <c r="F48" s="29"/>
      <c r="G48" s="27"/>
      <c r="H48" s="23"/>
      <c r="I48" s="23"/>
      <c r="J48" s="110"/>
      <c r="K48" s="110"/>
      <c r="L48" s="58"/>
      <c r="M48" s="58"/>
      <c r="N48" s="58"/>
      <c r="O48" s="110"/>
    </row>
    <row r="49" spans="1:18" x14ac:dyDescent="0.3">
      <c r="A49" s="17">
        <f t="shared" si="0"/>
        <v>33</v>
      </c>
      <c r="B49" s="26" t="s">
        <v>60</v>
      </c>
      <c r="C49" s="32"/>
      <c r="D49" s="33"/>
      <c r="E49" s="29"/>
      <c r="F49" s="29"/>
      <c r="G49" s="27"/>
      <c r="H49" s="23"/>
      <c r="I49" s="23"/>
      <c r="J49" s="110"/>
      <c r="K49" s="110"/>
      <c r="L49" s="51"/>
      <c r="M49" s="56"/>
      <c r="N49" s="58"/>
      <c r="O49" s="110"/>
    </row>
    <row r="50" spans="1:18" x14ac:dyDescent="0.3">
      <c r="A50" s="17">
        <f t="shared" si="0"/>
        <v>34</v>
      </c>
      <c r="B50" s="36" t="s">
        <v>61</v>
      </c>
      <c r="C50" s="32"/>
      <c r="D50" s="33"/>
      <c r="E50" s="29"/>
      <c r="F50" s="29"/>
      <c r="G50" s="27"/>
      <c r="H50" s="23"/>
      <c r="I50" s="23"/>
      <c r="J50" s="110"/>
      <c r="K50" s="111">
        <f>SUM('FPA 2022 12x00 Inc St'!CA28:CA34)/1000</f>
        <v>7299.7457654456484</v>
      </c>
      <c r="L50" s="81">
        <f>K50</f>
        <v>7299.7457654456484</v>
      </c>
      <c r="M50" s="56"/>
      <c r="N50" s="58"/>
      <c r="O50" s="111"/>
    </row>
    <row r="51" spans="1:18" x14ac:dyDescent="0.3">
      <c r="A51" s="17">
        <f t="shared" si="0"/>
        <v>35</v>
      </c>
      <c r="B51" s="36" t="s">
        <v>62</v>
      </c>
      <c r="C51" s="32"/>
      <c r="D51" s="43"/>
      <c r="E51" s="43"/>
      <c r="F51" s="40"/>
      <c r="G51" s="28"/>
      <c r="H51" s="28"/>
      <c r="I51" s="28"/>
      <c r="J51" s="60">
        <f>('FPA 2022 12x00 Inc St'!CA90)/1000</f>
        <v>888.944444444444</v>
      </c>
      <c r="K51" s="110"/>
      <c r="L51" s="82">
        <f>J51+K51</f>
        <v>888.944444444444</v>
      </c>
      <c r="M51" s="33"/>
      <c r="N51" s="114">
        <f>AVERAGE('REG FL BS 2022 12x00'!BN27:BZ27)/1000</f>
        <v>1534.7679740170877</v>
      </c>
      <c r="O51" s="110"/>
    </row>
    <row r="52" spans="1:18" x14ac:dyDescent="0.3">
      <c r="A52" s="17">
        <f t="shared" si="0"/>
        <v>36</v>
      </c>
      <c r="B52" s="36" t="s">
        <v>63</v>
      </c>
      <c r="C52" s="20"/>
      <c r="D52" s="48"/>
      <c r="E52" s="76"/>
      <c r="F52" s="77"/>
      <c r="G52" s="21"/>
      <c r="H52" s="18"/>
      <c r="I52" s="18"/>
      <c r="J52" s="111">
        <f>('FPA 2022 12x00 Inc St'!CA50+'FPA 2022 12x00 Inc St'!CA87+'FPA 2022 12x00 Inc St'!CA93)/1000</f>
        <v>809.88955469177893</v>
      </c>
      <c r="K52" s="110"/>
      <c r="L52" s="89">
        <f>J52+K52</f>
        <v>809.88955469177893</v>
      </c>
      <c r="M52" s="24"/>
      <c r="N52" s="114">
        <f>AVERAGE('REG FL BS 2022 12x00'!BN40:BZ40)/1000</f>
        <v>935.27354796234374</v>
      </c>
      <c r="O52" s="110"/>
    </row>
    <row r="53" spans="1:18" x14ac:dyDescent="0.3">
      <c r="A53" s="17">
        <f t="shared" si="0"/>
        <v>37</v>
      </c>
      <c r="B53" s="295" t="s">
        <v>65</v>
      </c>
      <c r="C53" s="20"/>
      <c r="D53" s="48"/>
      <c r="E53" s="301">
        <f>F53</f>
        <v>0</v>
      </c>
      <c r="F53" s="77">
        <f>'REG FL BS 2022 12x00'!CA5/1000</f>
        <v>0</v>
      </c>
      <c r="G53" s="21"/>
      <c r="H53" s="18"/>
      <c r="I53" s="18"/>
      <c r="J53" s="111"/>
      <c r="K53" s="110"/>
      <c r="L53" s="89"/>
      <c r="M53" s="24"/>
      <c r="N53" s="114"/>
      <c r="O53" s="110"/>
    </row>
    <row r="54" spans="1:18" x14ac:dyDescent="0.3">
      <c r="A54" s="17">
        <f t="shared" si="0"/>
        <v>38</v>
      </c>
      <c r="B54" s="295" t="s">
        <v>2785</v>
      </c>
      <c r="C54" s="20"/>
      <c r="D54" s="48"/>
      <c r="E54" s="301">
        <f>F54</f>
        <v>51336.301202431001</v>
      </c>
      <c r="F54" s="77">
        <f>M56+N56</f>
        <v>51336.301202431001</v>
      </c>
      <c r="G54" s="21"/>
      <c r="H54" s="18"/>
      <c r="I54" s="18"/>
      <c r="J54" s="111"/>
      <c r="K54" s="110"/>
      <c r="L54" s="89"/>
      <c r="M54" s="24"/>
      <c r="N54" s="114"/>
      <c r="O54" s="110"/>
    </row>
    <row r="55" spans="1:18" x14ac:dyDescent="0.3">
      <c r="A55" s="17">
        <f t="shared" si="0"/>
        <v>39</v>
      </c>
      <c r="B55" s="35"/>
      <c r="C55" s="22"/>
      <c r="D55" s="45"/>
      <c r="E55" s="60"/>
      <c r="F55" s="78"/>
      <c r="G55" s="18"/>
      <c r="H55" s="18"/>
      <c r="I55" s="18"/>
      <c r="J55" s="110"/>
      <c r="K55" s="110"/>
      <c r="L55" s="298"/>
      <c r="M55" s="23"/>
      <c r="N55" s="23"/>
      <c r="O55" s="110"/>
      <c r="Q55" s="277" t="s">
        <v>87</v>
      </c>
    </row>
    <row r="56" spans="1:18" ht="14.4" thickBot="1" x14ac:dyDescent="0.35">
      <c r="A56" s="17">
        <f t="shared" si="0"/>
        <v>40</v>
      </c>
      <c r="B56" s="290" t="s">
        <v>64</v>
      </c>
      <c r="C56" s="290"/>
      <c r="D56" s="291"/>
      <c r="E56" s="292">
        <f>+E47+E42+E37+E49-E53-E54</f>
        <v>12173663.698797569</v>
      </c>
      <c r="F56" s="292">
        <f>+F47+F42+F37+F49-F53-F54</f>
        <v>10997169.647874491</v>
      </c>
      <c r="G56" s="292">
        <f>+G47+G42+G37</f>
        <v>21325</v>
      </c>
      <c r="H56" s="292">
        <f>+H47+H42+H37</f>
        <v>77418.216076923083</v>
      </c>
      <c r="I56" s="291"/>
      <c r="J56" s="292">
        <f>+J47+J42+J37+J52+J51</f>
        <v>6880.8883983252008</v>
      </c>
      <c r="K56" s="292">
        <f>+K47+K42+K37+K52+K51+K50</f>
        <v>501893.46512819012</v>
      </c>
      <c r="L56" s="293">
        <f>L52+L47+L42+L37+L51+L50</f>
        <v>508774.35352651536</v>
      </c>
      <c r="M56" s="293">
        <f>M52+M47+M42+M37+M51</f>
        <v>11898.985918698238</v>
      </c>
      <c r="N56" s="293">
        <f>N52+N47+N42+N37+N51</f>
        <v>39437.315283732765</v>
      </c>
      <c r="O56" s="60"/>
      <c r="Q56" s="82">
        <f>'2022 FERC Inc St'!CA18</f>
        <v>0</v>
      </c>
      <c r="R56" s="2" t="s">
        <v>447</v>
      </c>
    </row>
    <row r="57" spans="1:18" ht="14.4" thickTop="1" x14ac:dyDescent="0.3">
      <c r="A57" s="17">
        <f t="shared" si="0"/>
        <v>41</v>
      </c>
      <c r="B57" s="41"/>
      <c r="C57" s="41"/>
      <c r="D57" s="49"/>
      <c r="E57" s="49"/>
      <c r="F57" s="41"/>
      <c r="G57" s="41"/>
      <c r="H57" s="41"/>
      <c r="I57" s="41"/>
      <c r="J57" s="41"/>
      <c r="L57" s="285"/>
      <c r="M57" s="286"/>
      <c r="N57" s="286"/>
      <c r="Q57" s="88">
        <f>'2022 FERC Inc St'!CA19</f>
        <v>501893465.12818998</v>
      </c>
      <c r="R57" s="2" t="s">
        <v>448</v>
      </c>
    </row>
    <row r="58" spans="1:18" x14ac:dyDescent="0.3">
      <c r="A58" s="17">
        <f t="shared" si="0"/>
        <v>42</v>
      </c>
      <c r="B58" s="22" t="s">
        <v>66</v>
      </c>
      <c r="C58" s="22"/>
      <c r="D58" s="45"/>
      <c r="E58" s="45"/>
      <c r="F58" s="299">
        <f>F56</f>
        <v>10997169.647874491</v>
      </c>
      <c r="G58" s="18"/>
      <c r="H58" s="18"/>
      <c r="I58" s="18"/>
      <c r="Q58" s="72">
        <f>Q57+Q56</f>
        <v>501893465.12818998</v>
      </c>
    </row>
    <row r="59" spans="1:18" ht="14.4" thickBot="1" x14ac:dyDescent="0.35">
      <c r="A59" s="17">
        <f t="shared" si="0"/>
        <v>43</v>
      </c>
      <c r="B59" s="22" t="s">
        <v>68</v>
      </c>
      <c r="C59" s="22"/>
      <c r="D59" s="45"/>
      <c r="E59" s="45"/>
      <c r="F59" s="90">
        <f>L56/F58</f>
        <v>4.6264117933731259E-2</v>
      </c>
      <c r="G59" s="317"/>
      <c r="H59" s="18"/>
      <c r="I59" s="18"/>
      <c r="Q59" s="72">
        <f>Q58/1000</f>
        <v>501893.46512819</v>
      </c>
      <c r="R59" s="2" t="s">
        <v>67</v>
      </c>
    </row>
    <row r="60" spans="1:18" ht="14.4" thickTop="1" x14ac:dyDescent="0.3">
      <c r="A60" s="17">
        <f t="shared" si="0"/>
        <v>44</v>
      </c>
      <c r="B60" s="285" t="s">
        <v>2787</v>
      </c>
      <c r="C60" s="285"/>
      <c r="D60" s="287"/>
      <c r="E60" s="287"/>
      <c r="F60" s="284"/>
      <c r="G60" s="284"/>
      <c r="H60" s="284"/>
      <c r="I60" s="284"/>
      <c r="J60" s="284"/>
      <c r="K60" s="284"/>
      <c r="L60" s="284"/>
      <c r="M60" s="284"/>
      <c r="N60" s="284"/>
      <c r="P60" s="65"/>
      <c r="Q60" s="80">
        <f>K56</f>
        <v>501893.46512819012</v>
      </c>
      <c r="R60" s="2" t="s">
        <v>69</v>
      </c>
    </row>
    <row r="61" spans="1:18" x14ac:dyDescent="0.3">
      <c r="A61" s="309" t="s">
        <v>550</v>
      </c>
      <c r="B61" s="309"/>
      <c r="C61" s="310"/>
      <c r="D61" s="311"/>
      <c r="E61" s="311"/>
      <c r="F61" s="309"/>
      <c r="G61" s="309"/>
      <c r="H61" s="309"/>
      <c r="I61" s="309"/>
      <c r="J61" s="309"/>
      <c r="K61" s="309"/>
      <c r="L61" s="309"/>
      <c r="M61" s="312" t="s">
        <v>551</v>
      </c>
      <c r="N61" s="309"/>
      <c r="O61" s="284"/>
      <c r="Q61" s="72">
        <f>Q60-Q59</f>
        <v>0</v>
      </c>
    </row>
    <row r="63" spans="1:18" x14ac:dyDescent="0.3">
      <c r="C63" s="72"/>
    </row>
  </sheetData>
  <mergeCells count="4">
    <mergeCell ref="M1:N1"/>
    <mergeCell ref="E3:I6"/>
    <mergeCell ref="E1:I1"/>
    <mergeCell ref="J1:K1"/>
  </mergeCells>
  <printOptions horizontalCentered="1"/>
  <pageMargins left="0.5" right="0.5" top="0.75" bottom="0.5" header="0.5" footer="0.5"/>
  <pageSetup scale="65" fitToHeight="2" pageOrder="overThenDown" orientation="landscape" cellComments="asDisplayed" r:id="rId1"/>
  <headerFooter>
    <oddHeader xml:space="preserve">&amp;RDEF’s Response to OPC POD 1 (1-26)
Q7
Page &amp;P of &amp;N
</oddHeader>
    <oddFooter>&amp;R20240025-OPCPOD1-00004277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10683-D9CF-44FE-AED4-305716F06691}">
  <sheetPr>
    <tabColor theme="7" tint="0.79998168889431442"/>
  </sheetPr>
  <dimension ref="A1:AA1031"/>
  <sheetViews>
    <sheetView tabSelected="1" workbookViewId="0">
      <selection activeCell="F23" sqref="F23"/>
    </sheetView>
  </sheetViews>
  <sheetFormatPr defaultColWidth="9.33203125" defaultRowHeight="10.199999999999999" x14ac:dyDescent="0.2"/>
  <cols>
    <col min="1" max="1" width="35.77734375" style="101" customWidth="1"/>
    <col min="2" max="14" width="12.44140625" style="100" hidden="1" customWidth="1"/>
    <col min="15" max="26" width="12.44140625" style="100" customWidth="1"/>
    <col min="27" max="27" width="13.77734375" style="296" bestFit="1" customWidth="1"/>
    <col min="28" max="16384" width="9.33203125" style="100"/>
  </cols>
  <sheetData>
    <row r="1" spans="1:27" s="97" customFormat="1" x14ac:dyDescent="0.2">
      <c r="A1" s="98"/>
      <c r="AA1" s="328"/>
    </row>
    <row r="2" spans="1:27" s="97" customFormat="1" x14ac:dyDescent="0.2">
      <c r="A2" s="98" t="s">
        <v>557</v>
      </c>
      <c r="B2" s="97" t="s">
        <v>90</v>
      </c>
      <c r="C2" s="97" t="s">
        <v>91</v>
      </c>
      <c r="D2" s="97" t="s">
        <v>92</v>
      </c>
      <c r="E2" s="97" t="s">
        <v>93</v>
      </c>
      <c r="F2" s="97" t="s">
        <v>94</v>
      </c>
      <c r="G2" s="97" t="s">
        <v>95</v>
      </c>
      <c r="H2" s="97" t="s">
        <v>96</v>
      </c>
      <c r="I2" s="97" t="s">
        <v>97</v>
      </c>
      <c r="J2" s="97" t="s">
        <v>98</v>
      </c>
      <c r="K2" s="97" t="s">
        <v>99</v>
      </c>
      <c r="L2" s="97" t="s">
        <v>100</v>
      </c>
      <c r="M2" s="97" t="s">
        <v>101</v>
      </c>
      <c r="N2" s="97" t="s">
        <v>102</v>
      </c>
      <c r="O2" s="97" t="s">
        <v>558</v>
      </c>
      <c r="P2" s="97" t="s">
        <v>559</v>
      </c>
      <c r="Q2" s="97" t="s">
        <v>560</v>
      </c>
      <c r="R2" s="97" t="s">
        <v>561</v>
      </c>
      <c r="S2" s="97" t="s">
        <v>562</v>
      </c>
      <c r="T2" s="97" t="s">
        <v>563</v>
      </c>
      <c r="U2" s="97" t="s">
        <v>564</v>
      </c>
      <c r="V2" s="97" t="s">
        <v>565</v>
      </c>
      <c r="W2" s="97" t="s">
        <v>566</v>
      </c>
      <c r="X2" s="97" t="s">
        <v>567</v>
      </c>
      <c r="Y2" s="97" t="s">
        <v>568</v>
      </c>
      <c r="Z2" s="97" t="s">
        <v>569</v>
      </c>
      <c r="AA2" s="328" t="s">
        <v>115</v>
      </c>
    </row>
    <row r="3" spans="1:27" s="97" customFormat="1" x14ac:dyDescent="0.2">
      <c r="A3" s="98"/>
      <c r="AA3" s="328"/>
    </row>
    <row r="4" spans="1:27" x14ac:dyDescent="0.2">
      <c r="A4" s="101" t="s">
        <v>168</v>
      </c>
    </row>
    <row r="5" spans="1:27" x14ac:dyDescent="0.2">
      <c r="A5" s="101" t="s">
        <v>400</v>
      </c>
      <c r="B5" s="100">
        <v>0</v>
      </c>
      <c r="C5" s="100">
        <v>0</v>
      </c>
      <c r="D5" s="100">
        <v>0</v>
      </c>
      <c r="E5" s="100">
        <v>0</v>
      </c>
      <c r="F5" s="100">
        <v>0</v>
      </c>
      <c r="G5" s="100">
        <v>0</v>
      </c>
      <c r="H5" s="100">
        <v>0</v>
      </c>
      <c r="I5" s="100">
        <v>0</v>
      </c>
      <c r="J5" s="100">
        <v>0</v>
      </c>
      <c r="K5" s="100">
        <v>0</v>
      </c>
      <c r="L5" s="100">
        <v>0</v>
      </c>
      <c r="M5" s="100">
        <v>0</v>
      </c>
      <c r="N5" s="100">
        <v>0</v>
      </c>
      <c r="O5" s="100">
        <v>0</v>
      </c>
      <c r="P5" s="100">
        <v>0</v>
      </c>
      <c r="Q5" s="100">
        <v>0</v>
      </c>
      <c r="R5" s="100">
        <v>0</v>
      </c>
      <c r="S5" s="100">
        <v>0</v>
      </c>
      <c r="T5" s="100">
        <v>0</v>
      </c>
      <c r="U5" s="100">
        <v>0</v>
      </c>
      <c r="V5" s="100">
        <v>0</v>
      </c>
      <c r="W5" s="100">
        <v>0</v>
      </c>
      <c r="X5" s="100">
        <v>0</v>
      </c>
      <c r="Y5" s="100">
        <v>0</v>
      </c>
      <c r="Z5" s="100">
        <v>0</v>
      </c>
      <c r="AA5" s="296">
        <v>0</v>
      </c>
    </row>
    <row r="6" spans="1:27" x14ac:dyDescent="0.2">
      <c r="A6" s="101" t="s">
        <v>401</v>
      </c>
      <c r="B6" s="100">
        <v>0</v>
      </c>
      <c r="C6" s="100">
        <v>0</v>
      </c>
      <c r="D6" s="100">
        <v>0</v>
      </c>
      <c r="E6" s="100">
        <v>0</v>
      </c>
      <c r="F6" s="100">
        <v>0</v>
      </c>
      <c r="G6" s="100">
        <v>0</v>
      </c>
      <c r="H6" s="100">
        <v>0</v>
      </c>
      <c r="I6" s="100">
        <v>0</v>
      </c>
      <c r="J6" s="100">
        <v>0</v>
      </c>
      <c r="K6" s="100">
        <v>0</v>
      </c>
      <c r="L6" s="100">
        <v>0</v>
      </c>
      <c r="M6" s="100">
        <v>0</v>
      </c>
      <c r="N6" s="100">
        <v>0</v>
      </c>
      <c r="O6" s="100">
        <v>0</v>
      </c>
      <c r="P6" s="100">
        <v>0</v>
      </c>
      <c r="Q6" s="100">
        <v>0</v>
      </c>
      <c r="R6" s="100">
        <v>0</v>
      </c>
      <c r="S6" s="100">
        <v>0</v>
      </c>
      <c r="T6" s="100">
        <v>0</v>
      </c>
      <c r="U6" s="100">
        <v>0</v>
      </c>
      <c r="V6" s="100">
        <v>0</v>
      </c>
      <c r="W6" s="100">
        <v>0</v>
      </c>
      <c r="X6" s="100">
        <v>0</v>
      </c>
      <c r="Y6" s="100">
        <v>0</v>
      </c>
      <c r="Z6" s="100">
        <v>0</v>
      </c>
      <c r="AA6" s="296">
        <v>0</v>
      </c>
    </row>
    <row r="7" spans="1:27" x14ac:dyDescent="0.2">
      <c r="A7" s="101" t="s">
        <v>402</v>
      </c>
      <c r="B7" s="100">
        <v>0</v>
      </c>
      <c r="C7" s="100">
        <v>0</v>
      </c>
      <c r="D7" s="100">
        <v>0</v>
      </c>
      <c r="E7" s="100">
        <v>0</v>
      </c>
      <c r="F7" s="100">
        <v>0</v>
      </c>
      <c r="G7" s="100">
        <v>0</v>
      </c>
      <c r="H7" s="100">
        <v>0</v>
      </c>
      <c r="I7" s="100">
        <v>0</v>
      </c>
      <c r="J7" s="100">
        <v>0</v>
      </c>
      <c r="K7" s="100">
        <v>0</v>
      </c>
      <c r="L7" s="100">
        <v>0</v>
      </c>
      <c r="M7" s="100">
        <v>0</v>
      </c>
      <c r="N7" s="100">
        <v>0</v>
      </c>
      <c r="O7" s="100">
        <v>0</v>
      </c>
      <c r="P7" s="100">
        <v>0</v>
      </c>
      <c r="Q7" s="100">
        <v>0</v>
      </c>
      <c r="R7" s="100">
        <v>0</v>
      </c>
      <c r="S7" s="100">
        <v>0</v>
      </c>
      <c r="T7" s="100">
        <v>0</v>
      </c>
      <c r="U7" s="100">
        <v>0</v>
      </c>
      <c r="V7" s="100">
        <v>0</v>
      </c>
      <c r="W7" s="100">
        <v>0</v>
      </c>
      <c r="X7" s="100">
        <v>0</v>
      </c>
      <c r="Y7" s="100">
        <v>0</v>
      </c>
      <c r="Z7" s="100">
        <v>0</v>
      </c>
      <c r="AA7" s="296">
        <v>0</v>
      </c>
    </row>
    <row r="8" spans="1:27" x14ac:dyDescent="0.2">
      <c r="A8" s="101" t="s">
        <v>403</v>
      </c>
      <c r="B8" s="100">
        <v>0</v>
      </c>
      <c r="C8" s="100">
        <v>0</v>
      </c>
      <c r="D8" s="100">
        <v>0</v>
      </c>
      <c r="E8" s="100">
        <v>0</v>
      </c>
      <c r="F8" s="100">
        <v>0</v>
      </c>
      <c r="G8" s="100">
        <v>0</v>
      </c>
      <c r="H8" s="100">
        <v>0</v>
      </c>
      <c r="I8" s="100">
        <v>0</v>
      </c>
      <c r="J8" s="100">
        <v>0</v>
      </c>
      <c r="K8" s="100">
        <v>0</v>
      </c>
      <c r="L8" s="100">
        <v>0</v>
      </c>
      <c r="M8" s="100">
        <v>0</v>
      </c>
      <c r="N8" s="100">
        <v>0</v>
      </c>
      <c r="O8" s="100">
        <v>0</v>
      </c>
      <c r="P8" s="100">
        <v>0</v>
      </c>
      <c r="Q8" s="100">
        <v>0</v>
      </c>
      <c r="R8" s="100">
        <v>0</v>
      </c>
      <c r="S8" s="100">
        <v>0</v>
      </c>
      <c r="T8" s="100">
        <v>0</v>
      </c>
      <c r="U8" s="100">
        <v>0</v>
      </c>
      <c r="V8" s="100">
        <v>0</v>
      </c>
      <c r="W8" s="100">
        <v>0</v>
      </c>
      <c r="X8" s="100">
        <v>0</v>
      </c>
      <c r="Y8" s="100">
        <v>0</v>
      </c>
      <c r="Z8" s="100">
        <v>0</v>
      </c>
      <c r="AA8" s="296">
        <v>0</v>
      </c>
    </row>
    <row r="9" spans="1:27" x14ac:dyDescent="0.2">
      <c r="A9" s="101" t="s">
        <v>404</v>
      </c>
      <c r="B9" s="100">
        <v>0</v>
      </c>
      <c r="C9" s="100">
        <v>0</v>
      </c>
      <c r="D9" s="100">
        <v>0</v>
      </c>
      <c r="E9" s="100">
        <v>0</v>
      </c>
      <c r="F9" s="100">
        <v>0</v>
      </c>
      <c r="G9" s="100">
        <v>0</v>
      </c>
      <c r="H9" s="100">
        <v>0</v>
      </c>
      <c r="I9" s="100">
        <v>0</v>
      </c>
      <c r="J9" s="100">
        <v>0</v>
      </c>
      <c r="K9" s="100">
        <v>0</v>
      </c>
      <c r="L9" s="100">
        <v>0</v>
      </c>
      <c r="M9" s="100">
        <v>0</v>
      </c>
      <c r="N9" s="100">
        <v>0</v>
      </c>
      <c r="O9" s="100">
        <v>0</v>
      </c>
      <c r="P9" s="100">
        <v>0</v>
      </c>
      <c r="Q9" s="100">
        <v>0</v>
      </c>
      <c r="R9" s="100">
        <v>0</v>
      </c>
      <c r="S9" s="100">
        <v>0</v>
      </c>
      <c r="T9" s="100">
        <v>0</v>
      </c>
      <c r="U9" s="100">
        <v>0</v>
      </c>
      <c r="V9" s="100">
        <v>0</v>
      </c>
      <c r="W9" s="100">
        <v>0</v>
      </c>
      <c r="X9" s="100">
        <v>0</v>
      </c>
      <c r="Y9" s="100">
        <v>0</v>
      </c>
      <c r="Z9" s="100">
        <v>0</v>
      </c>
      <c r="AA9" s="296">
        <v>0</v>
      </c>
    </row>
    <row r="10" spans="1:27" x14ac:dyDescent="0.2">
      <c r="A10" s="101" t="s">
        <v>405</v>
      </c>
      <c r="B10" s="100">
        <v>0</v>
      </c>
      <c r="C10" s="100">
        <v>571.93659274445497</v>
      </c>
      <c r="D10" s="100">
        <v>144.854504600637</v>
      </c>
      <c r="E10" s="100">
        <v>168.27112192707</v>
      </c>
      <c r="F10" s="100">
        <v>216.89114329125599</v>
      </c>
      <c r="G10" s="100">
        <v>233.05605500242899</v>
      </c>
      <c r="H10" s="100">
        <v>228.63188442911201</v>
      </c>
      <c r="I10" s="100">
        <v>234.26907756726999</v>
      </c>
      <c r="J10" s="100">
        <v>102.776573933355</v>
      </c>
      <c r="K10" s="100">
        <v>201.897067660094</v>
      </c>
      <c r="L10" s="100">
        <v>78.082031523042403</v>
      </c>
      <c r="M10" s="100">
        <v>197.558396722976</v>
      </c>
      <c r="N10" s="100">
        <v>2378.2244494017</v>
      </c>
      <c r="O10" s="100">
        <v>0</v>
      </c>
      <c r="P10" s="100">
        <v>437.36327845704602</v>
      </c>
      <c r="Q10" s="100">
        <v>254.995706143543</v>
      </c>
      <c r="R10" s="100">
        <v>186.60341377590899</v>
      </c>
      <c r="S10" s="100">
        <v>186.465498076937</v>
      </c>
      <c r="T10" s="100">
        <v>221.843496069661</v>
      </c>
      <c r="U10" s="100">
        <v>226.155338668166</v>
      </c>
      <c r="V10" s="100">
        <v>214.62928973265301</v>
      </c>
      <c r="W10" s="100">
        <v>172.650717698828</v>
      </c>
      <c r="X10" s="100">
        <v>180.618430542103</v>
      </c>
      <c r="Y10" s="100">
        <v>43.877036401089804</v>
      </c>
      <c r="Z10" s="100">
        <v>212.29719129913701</v>
      </c>
      <c r="AA10" s="296">
        <v>2337.4993968650701</v>
      </c>
    </row>
    <row r="11" spans="1:27" ht="10.8" thickBot="1" x14ac:dyDescent="0.25">
      <c r="A11" s="105" t="s">
        <v>406</v>
      </c>
    </row>
    <row r="12" spans="1:27" ht="10.8" thickBot="1" x14ac:dyDescent="0.25">
      <c r="A12" s="105" t="s">
        <v>583</v>
      </c>
    </row>
    <row r="13" spans="1:27" x14ac:dyDescent="0.2">
      <c r="A13" s="101" t="s">
        <v>584</v>
      </c>
    </row>
    <row r="14" spans="1:27" x14ac:dyDescent="0.2">
      <c r="A14" s="101" t="s">
        <v>585</v>
      </c>
      <c r="B14" s="100">
        <v>-236351882.18000001</v>
      </c>
      <c r="C14" s="100">
        <v>-245770949.58000001</v>
      </c>
      <c r="D14" s="100">
        <v>-229199940.86000001</v>
      </c>
      <c r="E14" s="100">
        <v>-222815565.91</v>
      </c>
      <c r="F14" s="100">
        <v>-264320916.59999999</v>
      </c>
      <c r="G14" s="100">
        <v>-334942448.31</v>
      </c>
      <c r="H14" s="100">
        <v>-356656909.71999902</v>
      </c>
      <c r="I14" s="100">
        <v>-368838223.17999899</v>
      </c>
      <c r="J14" s="100">
        <v>-338357128.5</v>
      </c>
      <c r="K14" s="100">
        <v>-262680675.03999999</v>
      </c>
      <c r="L14" s="100">
        <v>-228328117.34999999</v>
      </c>
      <c r="M14" s="100">
        <v>-247403489.459999</v>
      </c>
      <c r="N14" s="100">
        <v>-3335666246.6900001</v>
      </c>
      <c r="O14" s="100">
        <v>-309485085.549999</v>
      </c>
      <c r="P14" s="100">
        <v>-245663218.24000001</v>
      </c>
      <c r="Q14" s="100">
        <v>-263128955.38999999</v>
      </c>
      <c r="R14" s="100">
        <v>-289937821.44999999</v>
      </c>
      <c r="S14" s="100">
        <v>-300137734.52999997</v>
      </c>
      <c r="T14" s="100">
        <v>-374562751.19999999</v>
      </c>
      <c r="U14" s="100">
        <v>-418478942.33999997</v>
      </c>
      <c r="V14" s="100">
        <v>-446080048.04000002</v>
      </c>
      <c r="W14" s="100">
        <v>-427112939.20999998</v>
      </c>
      <c r="X14" s="100">
        <v>-333990716.31999999</v>
      </c>
      <c r="Y14" s="100">
        <v>-253641339.38</v>
      </c>
      <c r="Z14" s="100">
        <v>-263919574.64999899</v>
      </c>
      <c r="AA14" s="296">
        <v>-3926139126.2999902</v>
      </c>
    </row>
    <row r="15" spans="1:27" x14ac:dyDescent="0.2">
      <c r="A15" s="101" t="s">
        <v>586</v>
      </c>
      <c r="B15" s="100">
        <v>-88957229.950000003</v>
      </c>
      <c r="C15" s="100">
        <v>-97544616.590000004</v>
      </c>
      <c r="D15" s="100">
        <v>-115493398.08999901</v>
      </c>
      <c r="E15" s="100">
        <v>-107436007.54000001</v>
      </c>
      <c r="F15" s="100">
        <v>-118448283.23</v>
      </c>
      <c r="G15" s="100">
        <v>-130987007.37</v>
      </c>
      <c r="H15" s="100">
        <v>-135349111.769999</v>
      </c>
      <c r="I15" s="100">
        <v>-140695544.94999999</v>
      </c>
      <c r="J15" s="100">
        <v>-137132731.68000001</v>
      </c>
      <c r="K15" s="100">
        <v>-116898507.15000001</v>
      </c>
      <c r="L15" s="100">
        <v>-103760410.79000001</v>
      </c>
      <c r="M15" s="100">
        <v>-115849482.06</v>
      </c>
      <c r="N15" s="100">
        <v>-1408552331.1700001</v>
      </c>
      <c r="O15" s="100">
        <v>-128690456.45</v>
      </c>
      <c r="P15" s="100">
        <v>-116078728.04000001</v>
      </c>
      <c r="Q15" s="100">
        <v>-133665336.81</v>
      </c>
      <c r="R15" s="100">
        <v>-135029416.53999999</v>
      </c>
      <c r="S15" s="100">
        <v>-136725426.69999999</v>
      </c>
      <c r="T15" s="100">
        <v>-154846885.19999999</v>
      </c>
      <c r="U15" s="100">
        <v>-165215391.49000001</v>
      </c>
      <c r="V15" s="100">
        <v>-170750854.88999999</v>
      </c>
      <c r="W15" s="100">
        <v>-169378576.19</v>
      </c>
      <c r="X15" s="100">
        <v>-149608256.50999999</v>
      </c>
      <c r="Y15" s="100">
        <v>-127625864.81</v>
      </c>
      <c r="Z15" s="100">
        <v>-128932555.84999999</v>
      </c>
      <c r="AA15" s="296">
        <v>-1716547749.47999</v>
      </c>
    </row>
    <row r="16" spans="1:27" x14ac:dyDescent="0.2">
      <c r="A16" s="101" t="s">
        <v>587</v>
      </c>
      <c r="B16" s="100">
        <v>-18257409.350000001</v>
      </c>
      <c r="C16" s="100">
        <v>-20448952.93</v>
      </c>
      <c r="D16" s="100">
        <v>-34148290.689999998</v>
      </c>
      <c r="E16" s="100">
        <v>-27898692.800000001</v>
      </c>
      <c r="F16" s="100">
        <v>-29929964.48</v>
      </c>
      <c r="G16" s="100">
        <v>-27181080.469999999</v>
      </c>
      <c r="H16" s="100">
        <v>-25830588.259999901</v>
      </c>
      <c r="I16" s="100">
        <v>-30582129.18</v>
      </c>
      <c r="J16" s="100">
        <v>-28700489.1599999</v>
      </c>
      <c r="K16" s="100">
        <v>-24429178.649999999</v>
      </c>
      <c r="L16" s="100">
        <v>-19644176.93</v>
      </c>
      <c r="M16" s="100">
        <v>-29167945.609999899</v>
      </c>
      <c r="N16" s="100">
        <v>-316218898.50999999</v>
      </c>
      <c r="O16" s="100">
        <v>-31245987.199999999</v>
      </c>
      <c r="P16" s="100">
        <v>-30379878.260000002</v>
      </c>
      <c r="Q16" s="100">
        <v>-32391801.77</v>
      </c>
      <c r="R16" s="100">
        <v>-30260034.309999902</v>
      </c>
      <c r="S16" s="100">
        <v>-27910457.8699999</v>
      </c>
      <c r="T16" s="100">
        <v>-32245317.8899999</v>
      </c>
      <c r="U16" s="100">
        <v>-30903669.579999998</v>
      </c>
      <c r="V16" s="100">
        <v>-28463548.100000001</v>
      </c>
      <c r="W16" s="100">
        <v>-33815438.469999999</v>
      </c>
      <c r="X16" s="100">
        <v>-29549720.169999901</v>
      </c>
      <c r="Y16" s="100">
        <v>-27467589.5699999</v>
      </c>
      <c r="Z16" s="100">
        <v>-32329677.32</v>
      </c>
      <c r="AA16" s="296">
        <v>-366963120.50999999</v>
      </c>
    </row>
    <row r="17" spans="1:27" x14ac:dyDescent="0.2">
      <c r="A17" s="101" t="s">
        <v>588</v>
      </c>
      <c r="B17" s="100">
        <v>-235745.35</v>
      </c>
      <c r="C17" s="100">
        <v>-276321.86</v>
      </c>
      <c r="D17" s="100">
        <v>-282921.87</v>
      </c>
      <c r="E17" s="100">
        <v>-268481.63</v>
      </c>
      <c r="F17" s="100">
        <v>-282120.26</v>
      </c>
      <c r="G17" s="100">
        <v>-275568.26</v>
      </c>
      <c r="H17" s="100">
        <v>-264755</v>
      </c>
      <c r="I17" s="100">
        <v>-282041.78999999998</v>
      </c>
      <c r="J17" s="100">
        <v>-275452.87999999902</v>
      </c>
      <c r="K17" s="100">
        <v>-268405.76999999897</v>
      </c>
      <c r="L17" s="100">
        <v>-256133.36</v>
      </c>
      <c r="M17" s="100">
        <v>-284391.93</v>
      </c>
      <c r="N17" s="100">
        <v>-3252339.96</v>
      </c>
      <c r="O17" s="100">
        <v>-334743.96999999997</v>
      </c>
      <c r="P17" s="100">
        <v>-295007.12</v>
      </c>
      <c r="Q17" s="100">
        <v>-325272.3</v>
      </c>
      <c r="R17" s="100">
        <v>-317471.76</v>
      </c>
      <c r="S17" s="100">
        <v>-308195.08999999898</v>
      </c>
      <c r="T17" s="100">
        <v>-300440.82</v>
      </c>
      <c r="U17" s="100">
        <v>-319890.33999999898</v>
      </c>
      <c r="V17" s="100">
        <v>-311763.12999999902</v>
      </c>
      <c r="W17" s="100">
        <v>-325501.82</v>
      </c>
      <c r="X17" s="100">
        <v>-301075.78999999998</v>
      </c>
      <c r="Y17" s="100">
        <v>-312802.44</v>
      </c>
      <c r="Z17" s="100">
        <v>-327478.61</v>
      </c>
      <c r="AA17" s="296">
        <v>-3779643.19</v>
      </c>
    </row>
    <row r="18" spans="1:27" x14ac:dyDescent="0.2">
      <c r="A18" s="101" t="s">
        <v>589</v>
      </c>
      <c r="B18" s="100">
        <v>-17755068.300000001</v>
      </c>
      <c r="C18" s="100">
        <v>-25947477.059999999</v>
      </c>
      <c r="D18" s="100">
        <v>-36675283.479999997</v>
      </c>
      <c r="E18" s="100">
        <v>-27886811.699999999</v>
      </c>
      <c r="F18" s="100">
        <v>-28187959.73</v>
      </c>
      <c r="G18" s="100">
        <v>-31478264.189999901</v>
      </c>
      <c r="H18" s="100">
        <v>-33080000.739999902</v>
      </c>
      <c r="I18" s="100">
        <v>-32698181.699999899</v>
      </c>
      <c r="J18" s="100">
        <v>-33881897.960000001</v>
      </c>
      <c r="K18" s="100">
        <v>-30743959.960000001</v>
      </c>
      <c r="L18" s="100">
        <v>-25457469.579999998</v>
      </c>
      <c r="M18" s="100">
        <v>-32150667.390000001</v>
      </c>
      <c r="N18" s="100">
        <v>-355943041.78999901</v>
      </c>
      <c r="O18" s="100">
        <v>-32614665.780000001</v>
      </c>
      <c r="P18" s="100">
        <v>-30833483.3699999</v>
      </c>
      <c r="Q18" s="100">
        <v>-34733415.520000003</v>
      </c>
      <c r="R18" s="100">
        <v>-33616562.079999998</v>
      </c>
      <c r="S18" s="100">
        <v>-34201076.669999897</v>
      </c>
      <c r="T18" s="100">
        <v>-36714445.920000002</v>
      </c>
      <c r="U18" s="100">
        <v>-36525399.409999996</v>
      </c>
      <c r="V18" s="100">
        <v>-39186435.850000001</v>
      </c>
      <c r="W18" s="100">
        <v>-41642247.780000001</v>
      </c>
      <c r="X18" s="100">
        <v>-37480708.560000002</v>
      </c>
      <c r="Y18" s="100">
        <v>-33189248.5</v>
      </c>
      <c r="Z18" s="100">
        <v>-33554698.07</v>
      </c>
      <c r="AA18" s="296">
        <v>-424292387.50999898</v>
      </c>
    </row>
    <row r="19" spans="1:27" x14ac:dyDescent="0.2">
      <c r="A19" s="101" t="s">
        <v>590</v>
      </c>
      <c r="B19" s="100">
        <v>0</v>
      </c>
      <c r="C19" s="100">
        <v>0</v>
      </c>
      <c r="D19" s="100">
        <v>0</v>
      </c>
      <c r="E19" s="100">
        <v>0</v>
      </c>
      <c r="F19" s="100">
        <v>0</v>
      </c>
      <c r="G19" s="100">
        <v>0</v>
      </c>
      <c r="H19" s="100">
        <v>0</v>
      </c>
      <c r="I19" s="100">
        <v>0</v>
      </c>
      <c r="J19" s="100">
        <v>0</v>
      </c>
      <c r="K19" s="100">
        <v>0</v>
      </c>
      <c r="L19" s="100">
        <v>0</v>
      </c>
      <c r="M19" s="100">
        <v>0</v>
      </c>
      <c r="N19" s="100">
        <v>0</v>
      </c>
      <c r="O19" s="100">
        <v>0</v>
      </c>
      <c r="P19" s="100">
        <v>0</v>
      </c>
      <c r="Q19" s="100">
        <v>0</v>
      </c>
      <c r="R19" s="100">
        <v>0</v>
      </c>
      <c r="S19" s="100">
        <v>0</v>
      </c>
      <c r="T19" s="100">
        <v>0</v>
      </c>
      <c r="U19" s="100">
        <v>0</v>
      </c>
      <c r="V19" s="100">
        <v>0</v>
      </c>
      <c r="W19" s="100">
        <v>0</v>
      </c>
      <c r="X19" s="100">
        <v>0</v>
      </c>
      <c r="Y19" s="100">
        <v>0</v>
      </c>
      <c r="Z19" s="100">
        <v>0</v>
      </c>
      <c r="AA19" s="296">
        <v>0</v>
      </c>
    </row>
    <row r="20" spans="1:27" x14ac:dyDescent="0.2">
      <c r="A20" s="101" t="s">
        <v>591</v>
      </c>
      <c r="B20" s="100">
        <v>-361557335.12999898</v>
      </c>
      <c r="C20" s="100">
        <v>-389988318.01999998</v>
      </c>
      <c r="D20" s="100">
        <v>-415799834.99000001</v>
      </c>
      <c r="E20" s="100">
        <v>-386305559.57999998</v>
      </c>
      <c r="F20" s="100">
        <v>-441169244.30000001</v>
      </c>
      <c r="G20" s="100">
        <v>-524864368.60000002</v>
      </c>
      <c r="H20" s="100">
        <v>-551181365.49000001</v>
      </c>
      <c r="I20" s="100">
        <v>-573096120.79999995</v>
      </c>
      <c r="J20" s="100">
        <v>-538347700.17999995</v>
      </c>
      <c r="K20" s="100">
        <v>-435020726.56999999</v>
      </c>
      <c r="L20" s="100">
        <v>-377446308.00999999</v>
      </c>
      <c r="M20" s="100">
        <v>-424855976.44999999</v>
      </c>
      <c r="N20" s="100">
        <v>-5419632858.1199999</v>
      </c>
      <c r="O20" s="100">
        <v>-502370938.94999897</v>
      </c>
      <c r="P20" s="100">
        <v>-423250315.02999997</v>
      </c>
      <c r="Q20" s="100">
        <v>-464244781.79000002</v>
      </c>
      <c r="R20" s="100">
        <v>-489161306.13999999</v>
      </c>
      <c r="S20" s="100">
        <v>-499282890.86000001</v>
      </c>
      <c r="T20" s="100">
        <v>-598669841.02999902</v>
      </c>
      <c r="U20" s="100">
        <v>-651443293.15999901</v>
      </c>
      <c r="V20" s="100">
        <v>-684792650.00999999</v>
      </c>
      <c r="W20" s="100">
        <v>-672274703.47000003</v>
      </c>
      <c r="X20" s="100">
        <v>-550930477.34999895</v>
      </c>
      <c r="Y20" s="100">
        <v>-442236844.69999999</v>
      </c>
      <c r="Z20" s="100">
        <v>-459063984.49999899</v>
      </c>
      <c r="AA20" s="296">
        <v>-6437722026.9899998</v>
      </c>
    </row>
    <row r="21" spans="1:27" x14ac:dyDescent="0.2">
      <c r="A21" s="99" t="s">
        <v>592</v>
      </c>
    </row>
    <row r="22" spans="1:27" x14ac:dyDescent="0.2">
      <c r="A22" s="101" t="s">
        <v>593</v>
      </c>
      <c r="B22" s="100">
        <v>0</v>
      </c>
      <c r="C22" s="100">
        <v>0</v>
      </c>
      <c r="D22" s="100">
        <v>0</v>
      </c>
      <c r="E22" s="100">
        <v>0</v>
      </c>
      <c r="F22" s="100">
        <v>0</v>
      </c>
      <c r="G22" s="100">
        <v>0</v>
      </c>
      <c r="H22" s="100">
        <v>0</v>
      </c>
      <c r="I22" s="100">
        <v>0</v>
      </c>
      <c r="J22" s="100">
        <v>0</v>
      </c>
      <c r="K22" s="100">
        <v>0</v>
      </c>
      <c r="L22" s="100">
        <v>0</v>
      </c>
      <c r="M22" s="100">
        <v>0</v>
      </c>
      <c r="N22" s="100">
        <v>0</v>
      </c>
      <c r="O22" s="100">
        <v>0</v>
      </c>
      <c r="P22" s="100">
        <v>0</v>
      </c>
      <c r="Q22" s="100">
        <v>0</v>
      </c>
      <c r="R22" s="100">
        <v>0</v>
      </c>
      <c r="S22" s="100">
        <v>0</v>
      </c>
      <c r="T22" s="100">
        <v>0</v>
      </c>
      <c r="U22" s="100">
        <v>0</v>
      </c>
      <c r="V22" s="100">
        <v>0</v>
      </c>
      <c r="W22" s="100">
        <v>0</v>
      </c>
      <c r="X22" s="100">
        <v>0</v>
      </c>
      <c r="Y22" s="100">
        <v>1322.98</v>
      </c>
      <c r="Z22" s="100">
        <v>1795.54</v>
      </c>
      <c r="AA22" s="296">
        <v>3118.52</v>
      </c>
    </row>
    <row r="23" spans="1:27" x14ac:dyDescent="0.2">
      <c r="A23" s="101" t="s">
        <v>594</v>
      </c>
      <c r="B23" s="100">
        <v>-26031667.870000001</v>
      </c>
      <c r="C23" s="100">
        <v>-19249422.859999999</v>
      </c>
      <c r="D23" s="100">
        <v>-16925298.120000001</v>
      </c>
      <c r="E23" s="100">
        <v>-18447576.18</v>
      </c>
      <c r="F23" s="100">
        <v>-26486144.399999999</v>
      </c>
      <c r="G23" s="100">
        <v>-62410846.979999997</v>
      </c>
      <c r="H23" s="100">
        <v>-73911593.569999903</v>
      </c>
      <c r="I23" s="100">
        <v>-52812445.450000003</v>
      </c>
      <c r="J23" s="100">
        <v>-58255517.039999999</v>
      </c>
      <c r="K23" s="100">
        <v>-32478504.149999999</v>
      </c>
      <c r="L23" s="100">
        <v>-23473573.23</v>
      </c>
      <c r="M23" s="100">
        <v>-28369505.3899999</v>
      </c>
      <c r="N23" s="100">
        <v>-438852095.239999</v>
      </c>
      <c r="O23" s="100">
        <v>-10828670.720000001</v>
      </c>
      <c r="P23" s="100">
        <v>-8100054.6099999901</v>
      </c>
      <c r="Q23" s="100">
        <v>-10081803.970000001</v>
      </c>
      <c r="R23" s="100">
        <v>-11346229.890000001</v>
      </c>
      <c r="S23" s="100">
        <v>-9969373.6199999992</v>
      </c>
      <c r="T23" s="100">
        <v>-13990016.3799999</v>
      </c>
      <c r="U23" s="100">
        <v>-19355445.66</v>
      </c>
      <c r="V23" s="100">
        <v>-22103098.77</v>
      </c>
      <c r="W23" s="100">
        <v>-16336266.919999899</v>
      </c>
      <c r="X23" s="100">
        <v>-8128712.1399999997</v>
      </c>
      <c r="Y23" s="100">
        <v>-8854859.5199999996</v>
      </c>
      <c r="Z23" s="100">
        <v>-9151528.8499999996</v>
      </c>
      <c r="AA23" s="296">
        <v>-148246061.05000001</v>
      </c>
    </row>
    <row r="24" spans="1:27" x14ac:dyDescent="0.2">
      <c r="A24" s="101" t="s">
        <v>595</v>
      </c>
      <c r="B24" s="100">
        <v>0</v>
      </c>
      <c r="C24" s="100">
        <v>0</v>
      </c>
      <c r="D24" s="100">
        <v>0</v>
      </c>
      <c r="E24" s="100">
        <v>0</v>
      </c>
      <c r="F24" s="100">
        <v>0</v>
      </c>
      <c r="G24" s="100">
        <v>0</v>
      </c>
      <c r="H24" s="100">
        <v>0</v>
      </c>
      <c r="I24" s="100">
        <v>0</v>
      </c>
      <c r="J24" s="100">
        <v>0</v>
      </c>
      <c r="K24" s="100">
        <v>0</v>
      </c>
      <c r="L24" s="100">
        <v>0</v>
      </c>
      <c r="M24" s="100">
        <v>0</v>
      </c>
      <c r="N24" s="100">
        <v>0</v>
      </c>
      <c r="O24" s="100">
        <v>0</v>
      </c>
      <c r="P24" s="100">
        <v>0</v>
      </c>
      <c r="Q24" s="100">
        <v>0</v>
      </c>
      <c r="R24" s="100">
        <v>0</v>
      </c>
      <c r="S24" s="100">
        <v>0</v>
      </c>
      <c r="T24" s="100">
        <v>-13.3599999999995</v>
      </c>
      <c r="U24" s="100">
        <v>-5726.96</v>
      </c>
      <c r="V24" s="100">
        <v>-5892.0099999999902</v>
      </c>
      <c r="W24" s="100">
        <v>-4143.8999999999996</v>
      </c>
      <c r="X24" s="100">
        <v>-7886.97</v>
      </c>
      <c r="Y24" s="100">
        <v>-6467.36</v>
      </c>
      <c r="Z24" s="100">
        <v>-6974.99</v>
      </c>
      <c r="AA24" s="296">
        <v>-37105.550000000003</v>
      </c>
    </row>
    <row r="25" spans="1:27" x14ac:dyDescent="0.2">
      <c r="A25" s="101" t="s">
        <v>596</v>
      </c>
      <c r="B25" s="100">
        <v>0</v>
      </c>
      <c r="C25" s="100">
        <v>0</v>
      </c>
      <c r="D25" s="100">
        <v>0</v>
      </c>
      <c r="E25" s="100">
        <v>0</v>
      </c>
      <c r="F25" s="100">
        <v>0</v>
      </c>
      <c r="G25" s="100">
        <v>0</v>
      </c>
      <c r="H25" s="100">
        <v>0</v>
      </c>
      <c r="I25" s="100">
        <v>0</v>
      </c>
      <c r="J25" s="100">
        <v>0</v>
      </c>
      <c r="K25" s="100">
        <v>0</v>
      </c>
      <c r="L25" s="100">
        <v>0</v>
      </c>
      <c r="M25" s="100">
        <v>0</v>
      </c>
      <c r="N25" s="100">
        <v>0</v>
      </c>
      <c r="O25" s="100">
        <v>0</v>
      </c>
      <c r="P25" s="100">
        <v>0</v>
      </c>
      <c r="Q25" s="100">
        <v>0</v>
      </c>
      <c r="R25" s="100">
        <v>0</v>
      </c>
      <c r="S25" s="100">
        <v>0</v>
      </c>
      <c r="T25" s="100">
        <v>0</v>
      </c>
      <c r="U25" s="100">
        <v>0</v>
      </c>
      <c r="V25" s="100">
        <v>0</v>
      </c>
      <c r="W25" s="100">
        <v>0</v>
      </c>
      <c r="X25" s="100">
        <v>0</v>
      </c>
      <c r="Y25" s="100">
        <v>0</v>
      </c>
      <c r="Z25" s="100">
        <v>0</v>
      </c>
      <c r="AA25" s="296">
        <v>0</v>
      </c>
    </row>
    <row r="26" spans="1:27" x14ac:dyDescent="0.2">
      <c r="A26" s="101" t="s">
        <v>597</v>
      </c>
      <c r="B26" s="100">
        <v>-26031667.870000001</v>
      </c>
      <c r="C26" s="100">
        <v>-19249422.859999999</v>
      </c>
      <c r="D26" s="100">
        <v>-16925298.120000001</v>
      </c>
      <c r="E26" s="100">
        <v>-18447576.18</v>
      </c>
      <c r="F26" s="100">
        <v>-26486144.399999999</v>
      </c>
      <c r="G26" s="100">
        <v>-62410846.979999997</v>
      </c>
      <c r="H26" s="100">
        <v>-73911593.569999903</v>
      </c>
      <c r="I26" s="100">
        <v>-52812445.450000003</v>
      </c>
      <c r="J26" s="100">
        <v>-58255517.039999999</v>
      </c>
      <c r="K26" s="100">
        <v>-32478504.149999999</v>
      </c>
      <c r="L26" s="100">
        <v>-23473573.23</v>
      </c>
      <c r="M26" s="100">
        <v>-28369505.3899999</v>
      </c>
      <c r="N26" s="100">
        <v>-438852095.239999</v>
      </c>
      <c r="O26" s="100">
        <v>-10828670.720000001</v>
      </c>
      <c r="P26" s="100">
        <v>-8100054.6099999901</v>
      </c>
      <c r="Q26" s="100">
        <v>-10081803.970000001</v>
      </c>
      <c r="R26" s="100">
        <v>-11346229.890000001</v>
      </c>
      <c r="S26" s="100">
        <v>-9969373.6199999992</v>
      </c>
      <c r="T26" s="100">
        <v>-13990029.74</v>
      </c>
      <c r="U26" s="100">
        <v>-19361172.620000001</v>
      </c>
      <c r="V26" s="100">
        <v>-22108990.780000001</v>
      </c>
      <c r="W26" s="100">
        <v>-16340410.8199999</v>
      </c>
      <c r="X26" s="100">
        <v>-8136599.1100000003</v>
      </c>
      <c r="Y26" s="100">
        <v>-8860003.9000000004</v>
      </c>
      <c r="Z26" s="100">
        <v>-9156708.3000000007</v>
      </c>
      <c r="AA26" s="296">
        <v>-148280048.079999</v>
      </c>
    </row>
    <row r="27" spans="1:27" x14ac:dyDescent="0.2">
      <c r="A27" s="99" t="s">
        <v>598</v>
      </c>
    </row>
    <row r="28" spans="1:27" x14ac:dyDescent="0.2">
      <c r="A28" s="101" t="s">
        <v>599</v>
      </c>
      <c r="B28" s="100">
        <v>-10.039999999999999</v>
      </c>
      <c r="C28" s="100">
        <v>454.5</v>
      </c>
      <c r="D28" s="100">
        <v>14.48</v>
      </c>
      <c r="E28" s="100">
        <v>57.65</v>
      </c>
      <c r="F28" s="100">
        <v>-1.4</v>
      </c>
      <c r="G28" s="100">
        <v>8.6099999999999905</v>
      </c>
      <c r="H28" s="100">
        <v>83.4</v>
      </c>
      <c r="I28" s="100">
        <v>0</v>
      </c>
      <c r="J28" s="100">
        <v>7.75</v>
      </c>
      <c r="K28" s="100">
        <v>-3.78</v>
      </c>
      <c r="L28" s="100">
        <v>-0.77</v>
      </c>
      <c r="M28" s="100">
        <v>0</v>
      </c>
      <c r="N28" s="100">
        <v>610.4</v>
      </c>
      <c r="O28" s="100">
        <v>145.38</v>
      </c>
      <c r="P28" s="100">
        <v>0</v>
      </c>
      <c r="Q28" s="100">
        <v>0</v>
      </c>
      <c r="R28" s="100">
        <v>-3.48</v>
      </c>
      <c r="S28" s="100">
        <v>-0.25</v>
      </c>
      <c r="T28" s="100">
        <v>0</v>
      </c>
      <c r="U28" s="100">
        <v>-4.9399999999999897</v>
      </c>
      <c r="V28" s="100">
        <v>0</v>
      </c>
      <c r="W28" s="100">
        <v>0</v>
      </c>
      <c r="X28" s="100">
        <v>0</v>
      </c>
      <c r="Y28" s="100">
        <v>0</v>
      </c>
      <c r="Z28" s="100">
        <v>0</v>
      </c>
      <c r="AA28" s="296">
        <v>136.71</v>
      </c>
    </row>
    <row r="29" spans="1:27" x14ac:dyDescent="0.2">
      <c r="A29" s="101" t="s">
        <v>600</v>
      </c>
      <c r="B29" s="100">
        <v>0</v>
      </c>
      <c r="C29" s="100">
        <v>0</v>
      </c>
      <c r="D29" s="100">
        <v>0</v>
      </c>
      <c r="E29" s="100">
        <v>0</v>
      </c>
      <c r="F29" s="100">
        <v>0</v>
      </c>
      <c r="G29" s="100">
        <v>0</v>
      </c>
      <c r="H29" s="100">
        <v>0</v>
      </c>
      <c r="I29" s="100">
        <v>0</v>
      </c>
      <c r="J29" s="100">
        <v>0</v>
      </c>
      <c r="K29" s="100">
        <v>0</v>
      </c>
      <c r="L29" s="100">
        <v>0</v>
      </c>
      <c r="M29" s="100">
        <v>0</v>
      </c>
      <c r="N29" s="100">
        <v>0</v>
      </c>
      <c r="O29" s="100">
        <v>0</v>
      </c>
      <c r="P29" s="100">
        <v>0</v>
      </c>
      <c r="Q29" s="100">
        <v>0</v>
      </c>
      <c r="R29" s="100">
        <v>0</v>
      </c>
      <c r="S29" s="100">
        <v>0</v>
      </c>
      <c r="T29" s="100">
        <v>0</v>
      </c>
      <c r="U29" s="100">
        <v>0</v>
      </c>
      <c r="V29" s="100">
        <v>0</v>
      </c>
      <c r="W29" s="100">
        <v>0</v>
      </c>
      <c r="X29" s="100">
        <v>0</v>
      </c>
      <c r="Y29" s="100">
        <v>0</v>
      </c>
      <c r="Z29" s="100">
        <v>0</v>
      </c>
      <c r="AA29" s="296">
        <v>0</v>
      </c>
    </row>
    <row r="30" spans="1:27" x14ac:dyDescent="0.2">
      <c r="A30" s="101" t="s">
        <v>601</v>
      </c>
      <c r="B30" s="100">
        <v>0</v>
      </c>
      <c r="C30" s="100">
        <v>0</v>
      </c>
      <c r="D30" s="100">
        <v>0</v>
      </c>
      <c r="E30" s="100">
        <v>0</v>
      </c>
      <c r="F30" s="100">
        <v>0</v>
      </c>
      <c r="G30" s="100">
        <v>0</v>
      </c>
      <c r="H30" s="100">
        <v>0</v>
      </c>
      <c r="I30" s="100">
        <v>0</v>
      </c>
      <c r="J30" s="100">
        <v>0</v>
      </c>
      <c r="K30" s="100">
        <v>0</v>
      </c>
      <c r="L30" s="100">
        <v>0</v>
      </c>
      <c r="M30" s="100">
        <v>0</v>
      </c>
      <c r="N30" s="100">
        <v>0</v>
      </c>
      <c r="O30" s="100">
        <v>0</v>
      </c>
      <c r="P30" s="100">
        <v>0</v>
      </c>
      <c r="Q30" s="100">
        <v>0</v>
      </c>
      <c r="R30" s="100">
        <v>0</v>
      </c>
      <c r="S30" s="100">
        <v>0</v>
      </c>
      <c r="T30" s="100">
        <v>0</v>
      </c>
      <c r="U30" s="100">
        <v>0</v>
      </c>
      <c r="V30" s="100">
        <v>0</v>
      </c>
      <c r="W30" s="100">
        <v>0</v>
      </c>
      <c r="X30" s="100">
        <v>0</v>
      </c>
      <c r="Y30" s="100">
        <v>0</v>
      </c>
      <c r="Z30" s="100">
        <v>0</v>
      </c>
      <c r="AA30" s="296">
        <v>0</v>
      </c>
    </row>
    <row r="31" spans="1:27" x14ac:dyDescent="0.2">
      <c r="A31" s="101" t="s">
        <v>602</v>
      </c>
      <c r="B31" s="100">
        <v>0</v>
      </c>
      <c r="C31" s="100">
        <v>0</v>
      </c>
      <c r="D31" s="100">
        <v>0</v>
      </c>
      <c r="E31" s="100">
        <v>0</v>
      </c>
      <c r="F31" s="100">
        <v>0</v>
      </c>
      <c r="G31" s="100">
        <v>0</v>
      </c>
      <c r="H31" s="100">
        <v>0</v>
      </c>
      <c r="I31" s="100">
        <v>0</v>
      </c>
      <c r="J31" s="100">
        <v>0</v>
      </c>
      <c r="K31" s="100">
        <v>0</v>
      </c>
      <c r="L31" s="100">
        <v>0</v>
      </c>
      <c r="M31" s="100">
        <v>0</v>
      </c>
      <c r="N31" s="100">
        <v>0</v>
      </c>
      <c r="O31" s="100">
        <v>0</v>
      </c>
      <c r="P31" s="100">
        <v>0</v>
      </c>
      <c r="Q31" s="100">
        <v>0</v>
      </c>
      <c r="R31" s="100">
        <v>0</v>
      </c>
      <c r="S31" s="100">
        <v>0</v>
      </c>
      <c r="T31" s="100">
        <v>0</v>
      </c>
      <c r="U31" s="100">
        <v>0</v>
      </c>
      <c r="V31" s="100">
        <v>0</v>
      </c>
      <c r="W31" s="100">
        <v>0</v>
      </c>
      <c r="X31" s="100">
        <v>0</v>
      </c>
      <c r="Y31" s="100">
        <v>0</v>
      </c>
      <c r="Z31" s="100">
        <v>0</v>
      </c>
      <c r="AA31" s="296">
        <v>0</v>
      </c>
    </row>
    <row r="32" spans="1:27" x14ac:dyDescent="0.2">
      <c r="A32" s="101" t="s">
        <v>603</v>
      </c>
      <c r="B32" s="100">
        <v>-10.039999999999999</v>
      </c>
      <c r="C32" s="100">
        <v>454.5</v>
      </c>
      <c r="D32" s="100">
        <v>14.48</v>
      </c>
      <c r="E32" s="100">
        <v>57.65</v>
      </c>
      <c r="F32" s="100">
        <v>-1.4</v>
      </c>
      <c r="G32" s="100">
        <v>8.6099999999999905</v>
      </c>
      <c r="H32" s="100">
        <v>83.4</v>
      </c>
      <c r="I32" s="100">
        <v>0</v>
      </c>
      <c r="J32" s="100">
        <v>7.75</v>
      </c>
      <c r="K32" s="100">
        <v>-3.78</v>
      </c>
      <c r="L32" s="100">
        <v>-0.77</v>
      </c>
      <c r="M32" s="100">
        <v>0</v>
      </c>
      <c r="N32" s="100">
        <v>610.4</v>
      </c>
      <c r="O32" s="100">
        <v>145.38</v>
      </c>
      <c r="P32" s="100">
        <v>0</v>
      </c>
      <c r="Q32" s="100">
        <v>0</v>
      </c>
      <c r="R32" s="100">
        <v>-3.48</v>
      </c>
      <c r="S32" s="100">
        <v>-0.25</v>
      </c>
      <c r="T32" s="100">
        <v>0</v>
      </c>
      <c r="U32" s="100">
        <v>-4.9399999999999897</v>
      </c>
      <c r="V32" s="100">
        <v>0</v>
      </c>
      <c r="W32" s="100">
        <v>0</v>
      </c>
      <c r="X32" s="100">
        <v>0</v>
      </c>
      <c r="Y32" s="100">
        <v>0</v>
      </c>
      <c r="Z32" s="100">
        <v>0</v>
      </c>
      <c r="AA32" s="296">
        <v>136.71</v>
      </c>
    </row>
    <row r="33" spans="1:27" x14ac:dyDescent="0.2">
      <c r="A33" s="101" t="s">
        <v>604</v>
      </c>
    </row>
    <row r="34" spans="1:27" x14ac:dyDescent="0.2">
      <c r="A34" s="101" t="s">
        <v>605</v>
      </c>
      <c r="B34" s="100">
        <v>-315964.84999999998</v>
      </c>
      <c r="C34" s="100">
        <v>107614.47</v>
      </c>
      <c r="D34" s="100">
        <v>-220.65</v>
      </c>
      <c r="E34" s="100">
        <v>-1263035.6200000001</v>
      </c>
      <c r="F34" s="100">
        <v>-1245197.78</v>
      </c>
      <c r="G34" s="100">
        <v>-1701792.84</v>
      </c>
      <c r="H34" s="100">
        <v>-1754145.29</v>
      </c>
      <c r="I34" s="100">
        <v>-1561763.31</v>
      </c>
      <c r="J34" s="100">
        <v>-1628961.14</v>
      </c>
      <c r="K34" s="100">
        <v>-1201593.57</v>
      </c>
      <c r="L34" s="100">
        <v>-473672.75</v>
      </c>
      <c r="M34" s="100">
        <v>-1638661.49</v>
      </c>
      <c r="N34" s="100">
        <v>-12677394.82</v>
      </c>
      <c r="O34" s="100">
        <v>-1620171.13</v>
      </c>
      <c r="P34" s="100">
        <v>-1131167.57</v>
      </c>
      <c r="Q34" s="100">
        <v>-972477.36</v>
      </c>
      <c r="R34" s="100">
        <v>-1045805.56</v>
      </c>
      <c r="S34" s="100">
        <v>-1081137.28</v>
      </c>
      <c r="T34" s="100">
        <v>-1200269.95</v>
      </c>
      <c r="U34" s="100">
        <v>-1271508.6299999999</v>
      </c>
      <c r="V34" s="100">
        <v>-1346678.16</v>
      </c>
      <c r="W34" s="100">
        <v>-1488937.34</v>
      </c>
      <c r="X34" s="100">
        <v>-1493888.05</v>
      </c>
      <c r="Y34" s="100">
        <v>-1260459.95</v>
      </c>
      <c r="Z34" s="100">
        <v>-1156561</v>
      </c>
      <c r="AA34" s="296">
        <v>-15069061.9799999</v>
      </c>
    </row>
    <row r="35" spans="1:27" x14ac:dyDescent="0.2">
      <c r="A35" s="101" t="s">
        <v>606</v>
      </c>
      <c r="B35" s="100">
        <v>-1086390.03</v>
      </c>
      <c r="C35" s="100">
        <v>-547780.32999999996</v>
      </c>
      <c r="D35" s="100">
        <v>-889358.36999999895</v>
      </c>
      <c r="E35" s="100">
        <v>-1075758.1299999999</v>
      </c>
      <c r="F35" s="100">
        <v>-2217457.41</v>
      </c>
      <c r="G35" s="100">
        <v>-1240831.7</v>
      </c>
      <c r="H35" s="100">
        <v>-687779.77</v>
      </c>
      <c r="I35" s="100">
        <v>-792452.58</v>
      </c>
      <c r="J35" s="100">
        <v>-230999.75999999899</v>
      </c>
      <c r="K35" s="100">
        <v>-817840.54</v>
      </c>
      <c r="L35" s="100">
        <v>-1032395.26</v>
      </c>
      <c r="M35" s="100">
        <v>-554014.98999999894</v>
      </c>
      <c r="N35" s="100">
        <v>-11173058.869999999</v>
      </c>
      <c r="O35" s="100">
        <v>-1008880.09</v>
      </c>
      <c r="P35" s="100">
        <v>-1024443.51</v>
      </c>
      <c r="Q35" s="100">
        <v>-961502.88999999897</v>
      </c>
      <c r="R35" s="100">
        <v>-960907.93</v>
      </c>
      <c r="S35" s="100">
        <v>-1320828.25</v>
      </c>
      <c r="T35" s="100">
        <v>-815120.04</v>
      </c>
      <c r="U35" s="100">
        <v>-1268611.77</v>
      </c>
      <c r="V35" s="100">
        <v>-1377435.67</v>
      </c>
      <c r="W35" s="100">
        <v>-1035835.11</v>
      </c>
      <c r="X35" s="100">
        <v>-1493775.66</v>
      </c>
      <c r="Y35" s="100">
        <v>-1686090.51</v>
      </c>
      <c r="Z35" s="100">
        <v>-1066766.67</v>
      </c>
      <c r="AA35" s="296">
        <v>-14020198.099999901</v>
      </c>
    </row>
    <row r="36" spans="1:27" x14ac:dyDescent="0.2">
      <c r="A36" s="101" t="s">
        <v>607</v>
      </c>
      <c r="B36" s="100">
        <v>0</v>
      </c>
      <c r="C36" s="100">
        <v>0</v>
      </c>
      <c r="D36" s="100">
        <v>0</v>
      </c>
      <c r="E36" s="100">
        <v>0</v>
      </c>
      <c r="F36" s="100">
        <v>0</v>
      </c>
      <c r="G36" s="100">
        <v>0</v>
      </c>
      <c r="H36" s="100">
        <v>0</v>
      </c>
      <c r="I36" s="100">
        <v>0</v>
      </c>
      <c r="J36" s="100">
        <v>0</v>
      </c>
      <c r="K36" s="100">
        <v>0</v>
      </c>
      <c r="L36" s="100">
        <v>0</v>
      </c>
      <c r="M36" s="100">
        <v>0</v>
      </c>
      <c r="N36" s="100">
        <v>0</v>
      </c>
      <c r="O36" s="100">
        <v>0</v>
      </c>
      <c r="P36" s="100">
        <v>0</v>
      </c>
      <c r="Q36" s="100">
        <v>0</v>
      </c>
      <c r="R36" s="100">
        <v>0</v>
      </c>
      <c r="S36" s="100">
        <v>0</v>
      </c>
      <c r="T36" s="100">
        <v>0</v>
      </c>
      <c r="U36" s="100">
        <v>0</v>
      </c>
      <c r="V36" s="100">
        <v>0</v>
      </c>
      <c r="W36" s="100">
        <v>0</v>
      </c>
      <c r="X36" s="100">
        <v>0</v>
      </c>
      <c r="Y36" s="100">
        <v>0</v>
      </c>
      <c r="Z36" s="100">
        <v>0</v>
      </c>
      <c r="AA36" s="296">
        <v>0</v>
      </c>
    </row>
    <row r="37" spans="1:27" x14ac:dyDescent="0.2">
      <c r="A37" s="101" t="s">
        <v>608</v>
      </c>
      <c r="B37" s="100">
        <v>6783051.3799999999</v>
      </c>
      <c r="C37" s="100">
        <v>-8586937.9899999909</v>
      </c>
      <c r="D37" s="100">
        <v>-7724113.7299999902</v>
      </c>
      <c r="E37" s="100">
        <v>-7504679.3699999899</v>
      </c>
      <c r="F37" s="100">
        <v>-8272274.6499999901</v>
      </c>
      <c r="G37" s="100">
        <v>-7670336.0199999996</v>
      </c>
      <c r="H37" s="100">
        <v>-7320125.29</v>
      </c>
      <c r="I37" s="100">
        <v>-7597629.7800000003</v>
      </c>
      <c r="J37" s="100">
        <v>-7523277.8499999996</v>
      </c>
      <c r="K37" s="100">
        <v>-7085494.5300000003</v>
      </c>
      <c r="L37" s="100">
        <v>-7203991.4499999899</v>
      </c>
      <c r="M37" s="100">
        <v>-7536465.2199999997</v>
      </c>
      <c r="N37" s="100">
        <v>-77242274.5</v>
      </c>
      <c r="O37" s="100">
        <v>-7540257.6500000004</v>
      </c>
      <c r="P37" s="100">
        <v>-7191261.6299999999</v>
      </c>
      <c r="Q37" s="100">
        <v>-7669601.7300000004</v>
      </c>
      <c r="R37" s="100">
        <v>-7428297.5099999998</v>
      </c>
      <c r="S37" s="100">
        <v>-7323884.7000000002</v>
      </c>
      <c r="T37" s="100">
        <v>-7459115.1399999997</v>
      </c>
      <c r="U37" s="100">
        <v>-7322543.4100000001</v>
      </c>
      <c r="V37" s="100">
        <v>-7325508.7199999997</v>
      </c>
      <c r="W37" s="100">
        <v>-7769825.4800000004</v>
      </c>
      <c r="X37" s="100">
        <v>-7471805.75</v>
      </c>
      <c r="Y37" s="100">
        <v>-7184187.0899999999</v>
      </c>
      <c r="Z37" s="100">
        <v>-7793668.6699999999</v>
      </c>
      <c r="AA37" s="296">
        <v>-89479957.480000004</v>
      </c>
    </row>
    <row r="38" spans="1:27" x14ac:dyDescent="0.2">
      <c r="A38" s="101" t="s">
        <v>609</v>
      </c>
      <c r="B38" s="100">
        <v>-317089.2</v>
      </c>
      <c r="C38" s="100">
        <v>-627062.31000000006</v>
      </c>
      <c r="D38" s="100">
        <v>-420147.57</v>
      </c>
      <c r="E38" s="100">
        <v>-170139.67</v>
      </c>
      <c r="F38" s="100">
        <v>-352987.31</v>
      </c>
      <c r="G38" s="100">
        <v>-390419</v>
      </c>
      <c r="H38" s="100">
        <v>-604205.86</v>
      </c>
      <c r="I38" s="100">
        <v>-409241.04</v>
      </c>
      <c r="J38" s="100">
        <v>-437168.67</v>
      </c>
      <c r="K38" s="100">
        <v>-360811.42</v>
      </c>
      <c r="L38" s="100">
        <v>-371725.84</v>
      </c>
      <c r="M38" s="100">
        <v>-426753.78</v>
      </c>
      <c r="N38" s="100">
        <v>-4887751.67</v>
      </c>
      <c r="O38" s="100">
        <v>-408345.04</v>
      </c>
      <c r="P38" s="100">
        <v>-370483.82</v>
      </c>
      <c r="Q38" s="100">
        <v>-428335.12</v>
      </c>
      <c r="R38" s="100">
        <v>-374102.39</v>
      </c>
      <c r="S38" s="100">
        <v>-428806.35</v>
      </c>
      <c r="T38" s="100">
        <v>-360429.13</v>
      </c>
      <c r="U38" s="100">
        <v>-419076.76</v>
      </c>
      <c r="V38" s="100">
        <v>-518635.98</v>
      </c>
      <c r="W38" s="100">
        <v>-270053.73</v>
      </c>
      <c r="X38" s="100">
        <v>-371535.64</v>
      </c>
      <c r="Y38" s="100">
        <v>-372636.09</v>
      </c>
      <c r="Z38" s="100">
        <v>-412437.39</v>
      </c>
      <c r="AA38" s="296">
        <v>-4734877.4400000004</v>
      </c>
    </row>
    <row r="39" spans="1:27" x14ac:dyDescent="0.2">
      <c r="A39" s="101" t="s">
        <v>610</v>
      </c>
      <c r="B39" s="100">
        <v>-9311.36</v>
      </c>
      <c r="C39" s="100">
        <v>-8603.73</v>
      </c>
      <c r="D39" s="100">
        <v>-14161.81</v>
      </c>
      <c r="E39" s="100">
        <v>-16154.75</v>
      </c>
      <c r="F39" s="100">
        <v>-9508.7000000000007</v>
      </c>
      <c r="G39" s="100">
        <v>-13520.4299999999</v>
      </c>
      <c r="H39" s="100">
        <v>-9450.99</v>
      </c>
      <c r="I39" s="100">
        <v>-15624.18</v>
      </c>
      <c r="J39" s="100">
        <v>-15361.7499999999</v>
      </c>
      <c r="K39" s="100">
        <v>-11022.76</v>
      </c>
      <c r="L39" s="100">
        <v>-34975.31</v>
      </c>
      <c r="M39" s="100">
        <v>-20936.099999999999</v>
      </c>
      <c r="N39" s="100">
        <v>-178631.87</v>
      </c>
      <c r="O39" s="100">
        <v>-9762.9500000000007</v>
      </c>
      <c r="P39" s="100">
        <v>-12761.789999999901</v>
      </c>
      <c r="Q39" s="100">
        <v>-15487.58</v>
      </c>
      <c r="R39" s="100">
        <v>-12723.39</v>
      </c>
      <c r="S39" s="100">
        <v>-9773.8599999999897</v>
      </c>
      <c r="T39" s="100">
        <v>-18004.97</v>
      </c>
      <c r="U39" s="100">
        <v>1959.94</v>
      </c>
      <c r="V39" s="100">
        <v>-10234.5</v>
      </c>
      <c r="W39" s="100">
        <v>-17972.289999999899</v>
      </c>
      <c r="X39" s="100">
        <v>-12534.5</v>
      </c>
      <c r="Y39" s="100">
        <v>-10091.469999999999</v>
      </c>
      <c r="Z39" s="100">
        <v>-18458.259999999998</v>
      </c>
      <c r="AA39" s="296">
        <v>-145845.62</v>
      </c>
    </row>
    <row r="40" spans="1:27" x14ac:dyDescent="0.2">
      <c r="A40" s="101" t="s">
        <v>611</v>
      </c>
      <c r="B40" s="100">
        <v>-18752.36</v>
      </c>
      <c r="C40" s="100">
        <v>-18752.36</v>
      </c>
      <c r="D40" s="100">
        <v>-30307.38</v>
      </c>
      <c r="E40" s="100">
        <v>-24529.87</v>
      </c>
      <c r="F40" s="100">
        <v>-27807.379999999899</v>
      </c>
      <c r="G40" s="100">
        <v>-21252.36</v>
      </c>
      <c r="H40" s="100">
        <v>-24529.87</v>
      </c>
      <c r="I40" s="100">
        <v>-30307.38</v>
      </c>
      <c r="J40" s="100">
        <v>-18752.36</v>
      </c>
      <c r="K40" s="100">
        <v>-18752.36</v>
      </c>
      <c r="L40" s="100">
        <v>-18752.36</v>
      </c>
      <c r="M40" s="100">
        <v>-41862.400000000001</v>
      </c>
      <c r="N40" s="100">
        <v>-294358.44</v>
      </c>
      <c r="O40" s="100">
        <v>-18752.36</v>
      </c>
      <c r="P40" s="100">
        <v>-18752.36</v>
      </c>
      <c r="Q40" s="100">
        <v>-18752.36</v>
      </c>
      <c r="R40" s="100">
        <v>-36084.89</v>
      </c>
      <c r="S40" s="100">
        <v>-18752.36</v>
      </c>
      <c r="T40" s="100">
        <v>-18752.36</v>
      </c>
      <c r="U40" s="100">
        <v>-41862.400000000001</v>
      </c>
      <c r="V40" s="100">
        <v>-18752.36</v>
      </c>
      <c r="W40" s="100">
        <v>-24529.87</v>
      </c>
      <c r="X40" s="100">
        <v>-24529.87</v>
      </c>
      <c r="Y40" s="100">
        <v>-30307.38</v>
      </c>
      <c r="Z40" s="100">
        <v>-18752.36</v>
      </c>
      <c r="AA40" s="296">
        <v>-288580.93</v>
      </c>
    </row>
    <row r="41" spans="1:27" x14ac:dyDescent="0.2">
      <c r="A41" s="101" t="s">
        <v>612</v>
      </c>
      <c r="B41" s="100">
        <v>-7000</v>
      </c>
      <c r="C41" s="100">
        <v>-7000</v>
      </c>
      <c r="D41" s="100">
        <v>-7000</v>
      </c>
      <c r="E41" s="100">
        <v>-7000</v>
      </c>
      <c r="F41" s="100">
        <v>-7000</v>
      </c>
      <c r="G41" s="100">
        <v>45500</v>
      </c>
      <c r="H41" s="100">
        <v>-3500</v>
      </c>
      <c r="I41" s="100">
        <v>-3500</v>
      </c>
      <c r="J41" s="100">
        <v>-3500</v>
      </c>
      <c r="K41" s="100">
        <v>-3500</v>
      </c>
      <c r="L41" s="100">
        <v>-3500</v>
      </c>
      <c r="M41" s="100">
        <v>-3500</v>
      </c>
      <c r="N41" s="100">
        <v>-10500</v>
      </c>
      <c r="O41" s="100">
        <v>-3500</v>
      </c>
      <c r="P41" s="100">
        <v>-3500</v>
      </c>
      <c r="Q41" s="100">
        <v>-3500</v>
      </c>
      <c r="R41" s="100">
        <v>-3500</v>
      </c>
      <c r="S41" s="100">
        <v>-3500</v>
      </c>
      <c r="T41" s="100">
        <v>-3500</v>
      </c>
      <c r="U41" s="100">
        <v>-3500</v>
      </c>
      <c r="V41" s="100">
        <v>-3500</v>
      </c>
      <c r="W41" s="100">
        <v>-3500</v>
      </c>
      <c r="X41" s="100">
        <v>-3500</v>
      </c>
      <c r="Y41" s="100">
        <v>-3500</v>
      </c>
      <c r="Z41" s="100">
        <v>-3500</v>
      </c>
      <c r="AA41" s="296">
        <v>-42000</v>
      </c>
    </row>
    <row r="42" spans="1:27" x14ac:dyDescent="0.2">
      <c r="A42" s="101" t="s">
        <v>613</v>
      </c>
      <c r="B42" s="100">
        <v>-10765.62</v>
      </c>
      <c r="C42" s="100">
        <v>-10765.62</v>
      </c>
      <c r="D42" s="100">
        <v>-42326.619999999901</v>
      </c>
      <c r="E42" s="100">
        <v>-44364.619999999901</v>
      </c>
      <c r="F42" s="100">
        <v>-32154.62</v>
      </c>
      <c r="G42" s="100">
        <v>-11883.35</v>
      </c>
      <c r="H42" s="100">
        <v>-12046.66</v>
      </c>
      <c r="I42" s="100">
        <v>-17179.849999999999</v>
      </c>
      <c r="J42" s="100">
        <v>-27829.85</v>
      </c>
      <c r="K42" s="100">
        <v>-26918.85</v>
      </c>
      <c r="L42" s="100">
        <v>-44499.95</v>
      </c>
      <c r="M42" s="100">
        <v>-25823.45</v>
      </c>
      <c r="N42" s="100">
        <v>-306559.05999999901</v>
      </c>
      <c r="O42" s="100">
        <v>-13173.12</v>
      </c>
      <c r="P42" s="100">
        <v>-13173.12</v>
      </c>
      <c r="Q42" s="100">
        <v>-45701.120000000003</v>
      </c>
      <c r="R42" s="100">
        <v>-37910.120000000003</v>
      </c>
      <c r="S42" s="100">
        <v>-25000.119999999901</v>
      </c>
      <c r="T42" s="100">
        <v>-11942.119999999901</v>
      </c>
      <c r="U42" s="100">
        <v>-5263.6699999999901</v>
      </c>
      <c r="V42" s="100">
        <v>-11076.67</v>
      </c>
      <c r="W42" s="100">
        <v>-22003.67</v>
      </c>
      <c r="X42" s="100">
        <v>-20815.669999999998</v>
      </c>
      <c r="Y42" s="100">
        <v>-41206.67</v>
      </c>
      <c r="Z42" s="100">
        <v>-4597.67</v>
      </c>
      <c r="AA42" s="296">
        <v>-251863.74</v>
      </c>
    </row>
    <row r="43" spans="1:27" x14ac:dyDescent="0.2">
      <c r="A43" s="101" t="s">
        <v>614</v>
      </c>
      <c r="B43" s="100">
        <v>0</v>
      </c>
      <c r="C43" s="100">
        <v>0</v>
      </c>
      <c r="D43" s="100">
        <v>0</v>
      </c>
      <c r="E43" s="100">
        <v>0</v>
      </c>
      <c r="F43" s="100">
        <v>0</v>
      </c>
      <c r="G43" s="100">
        <v>0</v>
      </c>
      <c r="H43" s="100">
        <v>0</v>
      </c>
      <c r="I43" s="100">
        <v>0</v>
      </c>
      <c r="J43" s="100">
        <v>0</v>
      </c>
      <c r="K43" s="100">
        <v>0</v>
      </c>
      <c r="L43" s="100">
        <v>0</v>
      </c>
      <c r="M43" s="100">
        <v>0</v>
      </c>
      <c r="N43" s="100">
        <v>0</v>
      </c>
      <c r="O43" s="100">
        <v>0</v>
      </c>
      <c r="P43" s="100">
        <v>0</v>
      </c>
      <c r="Q43" s="100">
        <v>0</v>
      </c>
      <c r="R43" s="100">
        <v>0</v>
      </c>
      <c r="S43" s="100">
        <v>0</v>
      </c>
      <c r="T43" s="100">
        <v>0</v>
      </c>
      <c r="U43" s="100">
        <v>0</v>
      </c>
      <c r="V43" s="100">
        <v>0</v>
      </c>
      <c r="W43" s="100">
        <v>0</v>
      </c>
      <c r="X43" s="100">
        <v>0</v>
      </c>
      <c r="Y43" s="100">
        <v>0</v>
      </c>
      <c r="Z43" s="100">
        <v>0</v>
      </c>
      <c r="AA43" s="296">
        <v>0</v>
      </c>
    </row>
    <row r="44" spans="1:27" x14ac:dyDescent="0.2">
      <c r="A44" s="101" t="s">
        <v>615</v>
      </c>
      <c r="B44" s="100">
        <v>-883484.45</v>
      </c>
      <c r="C44" s="100">
        <v>-882386.9</v>
      </c>
      <c r="D44" s="100">
        <v>-882386.89</v>
      </c>
      <c r="E44" s="100">
        <v>-882386.89</v>
      </c>
      <c r="F44" s="100">
        <v>-882386.89</v>
      </c>
      <c r="G44" s="100">
        <v>-882386.89</v>
      </c>
      <c r="H44" s="100">
        <v>-902220.5</v>
      </c>
      <c r="I44" s="100">
        <v>-860235.7</v>
      </c>
      <c r="J44" s="100">
        <v>-860235.69</v>
      </c>
      <c r="K44" s="100">
        <v>-865661.35</v>
      </c>
      <c r="L44" s="100">
        <v>-860235.69</v>
      </c>
      <c r="M44" s="100">
        <v>542724.49</v>
      </c>
      <c r="N44" s="100">
        <v>-9101283.3499999996</v>
      </c>
      <c r="O44" s="100">
        <v>-780139.94</v>
      </c>
      <c r="P44" s="100">
        <v>-777171.95</v>
      </c>
      <c r="Q44" s="100">
        <v>-776939.02</v>
      </c>
      <c r="R44" s="100">
        <v>-776918.06</v>
      </c>
      <c r="S44" s="100">
        <v>-907438.41</v>
      </c>
      <c r="T44" s="100">
        <v>-1102111.6299999999</v>
      </c>
      <c r="U44" s="100">
        <v>-826053.52</v>
      </c>
      <c r="V44" s="100">
        <v>-789286.7</v>
      </c>
      <c r="W44" s="100">
        <v>-941544.99</v>
      </c>
      <c r="X44" s="100">
        <v>-924742.66</v>
      </c>
      <c r="Y44" s="100">
        <v>-785470.46</v>
      </c>
      <c r="Z44" s="100">
        <v>-874648.69</v>
      </c>
      <c r="AA44" s="296">
        <v>-10262466.029999999</v>
      </c>
    </row>
    <row r="45" spans="1:27" x14ac:dyDescent="0.2">
      <c r="A45" s="101" t="s">
        <v>616</v>
      </c>
      <c r="B45" s="100">
        <v>-887947.92</v>
      </c>
      <c r="C45" s="100">
        <v>0</v>
      </c>
      <c r="D45" s="100">
        <v>0</v>
      </c>
      <c r="E45" s="100">
        <v>-426272.85</v>
      </c>
      <c r="F45" s="100">
        <v>0</v>
      </c>
      <c r="G45" s="100">
        <v>0</v>
      </c>
      <c r="H45" s="100">
        <v>-481018.59</v>
      </c>
      <c r="I45" s="100">
        <v>0</v>
      </c>
      <c r="J45" s="100">
        <v>0</v>
      </c>
      <c r="K45" s="100">
        <v>-220167.99</v>
      </c>
      <c r="L45" s="100">
        <v>0</v>
      </c>
      <c r="M45" s="100">
        <v>0</v>
      </c>
      <c r="N45" s="100">
        <v>-2015407.3499999901</v>
      </c>
      <c r="O45" s="100">
        <v>-877180.52</v>
      </c>
      <c r="P45" s="100">
        <v>0</v>
      </c>
      <c r="Q45" s="100">
        <v>0</v>
      </c>
      <c r="R45" s="100">
        <v>-382674.77</v>
      </c>
      <c r="S45" s="100">
        <v>0</v>
      </c>
      <c r="T45" s="100">
        <v>0</v>
      </c>
      <c r="U45" s="100">
        <v>-376596.05</v>
      </c>
      <c r="V45" s="100">
        <v>-7936.26</v>
      </c>
      <c r="W45" s="100">
        <v>-7936.26</v>
      </c>
      <c r="X45" s="100">
        <v>-285861.5</v>
      </c>
      <c r="Y45" s="100">
        <v>-7936.26</v>
      </c>
      <c r="Z45" s="100">
        <v>-7936.26</v>
      </c>
      <c r="AA45" s="296">
        <v>-1954057.88</v>
      </c>
    </row>
    <row r="46" spans="1:27" x14ac:dyDescent="0.2">
      <c r="A46" s="101" t="s">
        <v>617</v>
      </c>
      <c r="B46" s="100">
        <v>-372115.16</v>
      </c>
      <c r="C46" s="100">
        <v>-331023.34000000003</v>
      </c>
      <c r="D46" s="100">
        <v>-333715</v>
      </c>
      <c r="E46" s="100">
        <v>-359629.48</v>
      </c>
      <c r="F46" s="100">
        <v>-330766.94</v>
      </c>
      <c r="G46" s="100">
        <v>-353935.6</v>
      </c>
      <c r="H46" s="100">
        <v>-336539.89999999898</v>
      </c>
      <c r="I46" s="100">
        <v>-333135.40000000002</v>
      </c>
      <c r="J46" s="100">
        <v>-477153.97</v>
      </c>
      <c r="K46" s="100">
        <v>-382218.85</v>
      </c>
      <c r="L46" s="100">
        <v>-423724.97</v>
      </c>
      <c r="M46" s="100">
        <v>-367127.07</v>
      </c>
      <c r="N46" s="100">
        <v>-4401085.68</v>
      </c>
      <c r="O46" s="100">
        <v>-412529.15</v>
      </c>
      <c r="P46" s="100">
        <v>-417645.64</v>
      </c>
      <c r="Q46" s="100">
        <v>-367160.93</v>
      </c>
      <c r="R46" s="100">
        <v>-368241.08</v>
      </c>
      <c r="S46" s="100">
        <v>-390261.52999999898</v>
      </c>
      <c r="T46" s="100">
        <v>-329906.68999999901</v>
      </c>
      <c r="U46" s="100">
        <v>-365423.14</v>
      </c>
      <c r="V46" s="100">
        <v>-365636.01999999897</v>
      </c>
      <c r="W46" s="100">
        <v>-426303.14</v>
      </c>
      <c r="X46" s="100">
        <v>-699099.12</v>
      </c>
      <c r="Y46" s="100">
        <v>-416812.26</v>
      </c>
      <c r="Z46" s="100">
        <v>-381839.50999999902</v>
      </c>
      <c r="AA46" s="296">
        <v>-4940858.2099999897</v>
      </c>
    </row>
    <row r="47" spans="1:27" x14ac:dyDescent="0.2">
      <c r="A47" s="101" t="s">
        <v>618</v>
      </c>
      <c r="B47" s="100">
        <v>0</v>
      </c>
      <c r="C47" s="100">
        <v>0</v>
      </c>
      <c r="D47" s="100">
        <v>0</v>
      </c>
      <c r="E47" s="100">
        <v>0</v>
      </c>
      <c r="F47" s="100">
        <v>0</v>
      </c>
      <c r="G47" s="100">
        <v>0</v>
      </c>
      <c r="H47" s="100">
        <v>0</v>
      </c>
      <c r="I47" s="100">
        <v>0</v>
      </c>
      <c r="J47" s="100">
        <v>0</v>
      </c>
      <c r="K47" s="100">
        <v>0</v>
      </c>
      <c r="L47" s="100">
        <v>0</v>
      </c>
      <c r="M47" s="100">
        <v>0</v>
      </c>
      <c r="N47" s="100">
        <v>0</v>
      </c>
      <c r="O47" s="100">
        <v>0</v>
      </c>
      <c r="P47" s="100">
        <v>0</v>
      </c>
      <c r="Q47" s="100">
        <v>0</v>
      </c>
      <c r="R47" s="100">
        <v>0</v>
      </c>
      <c r="S47" s="100">
        <v>0</v>
      </c>
      <c r="T47" s="100">
        <v>0</v>
      </c>
      <c r="U47" s="100">
        <v>0</v>
      </c>
      <c r="V47" s="100">
        <v>0</v>
      </c>
      <c r="W47" s="100">
        <v>0</v>
      </c>
      <c r="X47" s="100">
        <v>0</v>
      </c>
      <c r="Y47" s="100">
        <v>0</v>
      </c>
      <c r="Z47" s="100">
        <v>0</v>
      </c>
      <c r="AA47" s="296">
        <v>0</v>
      </c>
    </row>
    <row r="48" spans="1:27" x14ac:dyDescent="0.2">
      <c r="A48" s="101" t="s">
        <v>619</v>
      </c>
      <c r="B48" s="100">
        <v>0</v>
      </c>
      <c r="C48" s="100">
        <v>0</v>
      </c>
      <c r="D48" s="100">
        <v>0</v>
      </c>
      <c r="E48" s="100">
        <v>0</v>
      </c>
      <c r="F48" s="100">
        <v>0</v>
      </c>
      <c r="G48" s="100">
        <v>0</v>
      </c>
      <c r="H48" s="100">
        <v>0</v>
      </c>
      <c r="I48" s="100">
        <v>0</v>
      </c>
      <c r="J48" s="100">
        <v>0</v>
      </c>
      <c r="K48" s="100">
        <v>0</v>
      </c>
      <c r="L48" s="100">
        <v>0</v>
      </c>
      <c r="M48" s="100">
        <v>0</v>
      </c>
      <c r="N48" s="100">
        <v>0</v>
      </c>
      <c r="O48" s="100">
        <v>0</v>
      </c>
      <c r="P48" s="100">
        <v>0</v>
      </c>
      <c r="Q48" s="100">
        <v>0</v>
      </c>
      <c r="R48" s="100">
        <v>0</v>
      </c>
      <c r="S48" s="100">
        <v>0</v>
      </c>
      <c r="T48" s="100">
        <v>0</v>
      </c>
      <c r="U48" s="100">
        <v>0</v>
      </c>
      <c r="V48" s="100">
        <v>0</v>
      </c>
      <c r="W48" s="100">
        <v>0</v>
      </c>
      <c r="X48" s="100">
        <v>0</v>
      </c>
      <c r="Y48" s="100">
        <v>0</v>
      </c>
      <c r="Z48" s="100">
        <v>0</v>
      </c>
      <c r="AA48" s="296">
        <v>0</v>
      </c>
    </row>
    <row r="49" spans="1:27" x14ac:dyDescent="0.2">
      <c r="A49" s="101" t="s">
        <v>620</v>
      </c>
      <c r="B49" s="100">
        <v>0</v>
      </c>
      <c r="C49" s="100">
        <v>0</v>
      </c>
      <c r="D49" s="100">
        <v>0</v>
      </c>
      <c r="E49" s="100">
        <v>0</v>
      </c>
      <c r="F49" s="100">
        <v>0</v>
      </c>
      <c r="G49" s="100">
        <v>0</v>
      </c>
      <c r="H49" s="100">
        <v>-749.68</v>
      </c>
      <c r="I49" s="100">
        <v>-35653.199999999997</v>
      </c>
      <c r="J49" s="100">
        <v>0</v>
      </c>
      <c r="K49" s="100">
        <v>0</v>
      </c>
      <c r="L49" s="100">
        <v>0</v>
      </c>
      <c r="M49" s="100">
        <v>0</v>
      </c>
      <c r="N49" s="100">
        <v>-36402.879999999997</v>
      </c>
      <c r="O49" s="100">
        <v>0</v>
      </c>
      <c r="P49" s="100">
        <v>-10000</v>
      </c>
      <c r="Q49" s="100">
        <v>0</v>
      </c>
      <c r="R49" s="100">
        <v>0</v>
      </c>
      <c r="S49" s="100">
        <v>0</v>
      </c>
      <c r="T49" s="100">
        <v>-36842.68</v>
      </c>
      <c r="U49" s="100">
        <v>0</v>
      </c>
      <c r="V49" s="100">
        <v>0</v>
      </c>
      <c r="W49" s="100">
        <v>0</v>
      </c>
      <c r="X49" s="100">
        <v>0</v>
      </c>
      <c r="Y49" s="100">
        <v>0</v>
      </c>
      <c r="Z49" s="100">
        <v>121828.16</v>
      </c>
      <c r="AA49" s="296">
        <v>74985.48</v>
      </c>
    </row>
    <row r="50" spans="1:27" x14ac:dyDescent="0.2">
      <c r="A50" s="101" t="s">
        <v>621</v>
      </c>
      <c r="B50" s="100">
        <v>-49374692.519999899</v>
      </c>
      <c r="C50" s="100">
        <v>16672123</v>
      </c>
      <c r="D50" s="100">
        <v>-2724869</v>
      </c>
      <c r="E50" s="100">
        <v>-4424215</v>
      </c>
      <c r="F50" s="100">
        <v>-31580919</v>
      </c>
      <c r="G50" s="100">
        <v>-8675621</v>
      </c>
      <c r="H50" s="100">
        <v>6245634</v>
      </c>
      <c r="I50" s="100">
        <v>3856610.58</v>
      </c>
      <c r="J50" s="100">
        <v>48933111.420000002</v>
      </c>
      <c r="K50" s="100">
        <v>-11547199.199999999</v>
      </c>
      <c r="L50" s="100">
        <v>-3203049.23</v>
      </c>
      <c r="M50" s="100">
        <v>-13145606.83</v>
      </c>
      <c r="N50" s="100">
        <v>-48968692.779999897</v>
      </c>
      <c r="O50" s="100">
        <v>13076413.720000001</v>
      </c>
      <c r="P50" s="100">
        <v>1967903.54</v>
      </c>
      <c r="Q50" s="100">
        <v>1520131</v>
      </c>
      <c r="R50" s="100">
        <v>-7154023</v>
      </c>
      <c r="S50" s="100">
        <v>-18829990</v>
      </c>
      <c r="T50" s="100">
        <v>-6812625</v>
      </c>
      <c r="U50" s="100">
        <v>-12958415</v>
      </c>
      <c r="V50" s="100">
        <v>-15178666</v>
      </c>
      <c r="W50" s="100">
        <v>40508294</v>
      </c>
      <c r="X50" s="100">
        <v>19623039</v>
      </c>
      <c r="Y50" s="100">
        <v>4197116</v>
      </c>
      <c r="Z50" s="100">
        <v>-17691161</v>
      </c>
      <c r="AA50" s="296">
        <v>2268017.2599999998</v>
      </c>
    </row>
    <row r="51" spans="1:27" x14ac:dyDescent="0.2">
      <c r="A51" s="101" t="s">
        <v>622</v>
      </c>
      <c r="B51" s="100">
        <v>0</v>
      </c>
      <c r="C51" s="100">
        <v>0</v>
      </c>
      <c r="D51" s="100">
        <v>0</v>
      </c>
      <c r="E51" s="100">
        <v>0</v>
      </c>
      <c r="F51" s="100">
        <v>0</v>
      </c>
      <c r="G51" s="100">
        <v>0</v>
      </c>
      <c r="H51" s="100">
        <v>0</v>
      </c>
      <c r="I51" s="100">
        <v>0</v>
      </c>
      <c r="J51" s="100">
        <v>0</v>
      </c>
      <c r="K51" s="100">
        <v>0</v>
      </c>
      <c r="L51" s="100">
        <v>0</v>
      </c>
      <c r="M51" s="100">
        <v>0</v>
      </c>
      <c r="N51" s="100">
        <v>0</v>
      </c>
      <c r="O51" s="100">
        <v>0</v>
      </c>
      <c r="P51" s="100">
        <v>0</v>
      </c>
      <c r="Q51" s="100">
        <v>0</v>
      </c>
      <c r="R51" s="100">
        <v>0</v>
      </c>
      <c r="S51" s="100">
        <v>0</v>
      </c>
      <c r="T51" s="100">
        <v>0</v>
      </c>
      <c r="U51" s="100">
        <v>0</v>
      </c>
      <c r="V51" s="100">
        <v>0</v>
      </c>
      <c r="W51" s="100">
        <v>0</v>
      </c>
      <c r="X51" s="100">
        <v>0</v>
      </c>
      <c r="Y51" s="100">
        <v>0</v>
      </c>
      <c r="Z51" s="100">
        <v>0</v>
      </c>
      <c r="AA51" s="296">
        <v>0</v>
      </c>
    </row>
    <row r="52" spans="1:27" x14ac:dyDescent="0.2">
      <c r="A52" s="101" t="s">
        <v>623</v>
      </c>
      <c r="B52" s="100">
        <v>-30539.33</v>
      </c>
      <c r="C52" s="100">
        <v>-29149.26</v>
      </c>
      <c r="D52" s="100">
        <v>-31059.05</v>
      </c>
      <c r="E52" s="100">
        <v>-30623.439999999999</v>
      </c>
      <c r="F52" s="100">
        <v>-42822.14</v>
      </c>
      <c r="G52" s="100">
        <v>-51187.6</v>
      </c>
      <c r="H52" s="100">
        <v>-29869.83</v>
      </c>
      <c r="I52" s="100">
        <v>-31807.3</v>
      </c>
      <c r="J52" s="100">
        <v>0</v>
      </c>
      <c r="K52" s="100">
        <v>0</v>
      </c>
      <c r="L52" s="100">
        <v>0</v>
      </c>
      <c r="M52" s="100">
        <v>0</v>
      </c>
      <c r="N52" s="100">
        <v>-277057.95</v>
      </c>
      <c r="O52" s="100">
        <v>0</v>
      </c>
      <c r="P52" s="100">
        <v>0</v>
      </c>
      <c r="Q52" s="100">
        <v>0</v>
      </c>
      <c r="R52" s="100">
        <v>0</v>
      </c>
      <c r="S52" s="100">
        <v>0</v>
      </c>
      <c r="T52" s="100">
        <v>0</v>
      </c>
      <c r="U52" s="100">
        <v>0</v>
      </c>
      <c r="V52" s="100">
        <v>0</v>
      </c>
      <c r="W52" s="100">
        <v>0</v>
      </c>
      <c r="X52" s="100">
        <v>0</v>
      </c>
      <c r="Y52" s="100">
        <v>-312174.67</v>
      </c>
      <c r="Z52" s="100">
        <v>-58044.3</v>
      </c>
      <c r="AA52" s="296">
        <v>-370218.97</v>
      </c>
    </row>
    <row r="53" spans="1:27" x14ac:dyDescent="0.2">
      <c r="A53" s="101" t="s">
        <v>624</v>
      </c>
      <c r="B53" s="100">
        <v>0</v>
      </c>
      <c r="C53" s="100">
        <v>0</v>
      </c>
      <c r="D53" s="100">
        <v>0</v>
      </c>
      <c r="E53" s="100">
        <v>0</v>
      </c>
      <c r="F53" s="100">
        <v>0</v>
      </c>
      <c r="G53" s="100">
        <v>0</v>
      </c>
      <c r="H53" s="100">
        <v>0</v>
      </c>
      <c r="I53" s="100">
        <v>0</v>
      </c>
      <c r="J53" s="100">
        <v>0</v>
      </c>
      <c r="K53" s="100">
        <v>0</v>
      </c>
      <c r="L53" s="100">
        <v>0</v>
      </c>
      <c r="M53" s="100">
        <v>0</v>
      </c>
      <c r="N53" s="100">
        <v>0</v>
      </c>
      <c r="O53" s="100">
        <v>0</v>
      </c>
      <c r="P53" s="100">
        <v>0</v>
      </c>
      <c r="Q53" s="100">
        <v>0</v>
      </c>
      <c r="R53" s="100">
        <v>0</v>
      </c>
      <c r="S53" s="100">
        <v>0</v>
      </c>
      <c r="T53" s="100">
        <v>0</v>
      </c>
      <c r="U53" s="100">
        <v>0</v>
      </c>
      <c r="V53" s="100">
        <v>0</v>
      </c>
      <c r="W53" s="100">
        <v>0</v>
      </c>
      <c r="X53" s="100">
        <v>0</v>
      </c>
      <c r="Y53" s="100">
        <v>0</v>
      </c>
      <c r="Z53" s="100">
        <v>0</v>
      </c>
      <c r="AA53" s="296">
        <v>0</v>
      </c>
    </row>
    <row r="54" spans="1:27" x14ac:dyDescent="0.2">
      <c r="A54" s="101" t="s">
        <v>625</v>
      </c>
      <c r="B54" s="100">
        <v>-806.37</v>
      </c>
      <c r="C54" s="100">
        <v>-930.33</v>
      </c>
      <c r="D54" s="100">
        <v>-875.06</v>
      </c>
      <c r="E54" s="100">
        <v>-917.26</v>
      </c>
      <c r="F54" s="100">
        <v>-960</v>
      </c>
      <c r="G54" s="100">
        <v>-930.24</v>
      </c>
      <c r="H54" s="100">
        <v>-900.2</v>
      </c>
      <c r="I54" s="100">
        <v>-864.09</v>
      </c>
      <c r="J54" s="100">
        <v>-904.17</v>
      </c>
      <c r="K54" s="100">
        <v>-900</v>
      </c>
      <c r="L54" s="100">
        <v>-810</v>
      </c>
      <c r="M54" s="100">
        <v>91.3</v>
      </c>
      <c r="N54" s="100">
        <v>-9706.42</v>
      </c>
      <c r="O54" s="100">
        <v>-918.92</v>
      </c>
      <c r="P54" s="100">
        <v>-902.66</v>
      </c>
      <c r="Q54" s="100">
        <v>-904.58</v>
      </c>
      <c r="R54" s="100">
        <v>-900.25</v>
      </c>
      <c r="S54" s="100">
        <v>-912.64</v>
      </c>
      <c r="T54" s="100">
        <v>88.99</v>
      </c>
      <c r="U54" s="100">
        <v>-968.25</v>
      </c>
      <c r="V54" s="100">
        <v>-909.19</v>
      </c>
      <c r="W54" s="100">
        <v>-806.4</v>
      </c>
      <c r="X54" s="100">
        <v>-940.6</v>
      </c>
      <c r="Y54" s="100">
        <v>-906.03</v>
      </c>
      <c r="Z54" s="100">
        <v>-870.99</v>
      </c>
      <c r="AA54" s="296">
        <v>-9851.52</v>
      </c>
    </row>
    <row r="55" spans="1:27" x14ac:dyDescent="0.2">
      <c r="A55" s="101" t="s">
        <v>626</v>
      </c>
      <c r="B55" s="100">
        <v>0</v>
      </c>
      <c r="C55" s="100">
        <v>0</v>
      </c>
      <c r="D55" s="100">
        <v>-20000</v>
      </c>
      <c r="E55" s="100">
        <v>-24737.599999999999</v>
      </c>
      <c r="F55" s="100">
        <v>0</v>
      </c>
      <c r="G55" s="100">
        <v>0</v>
      </c>
      <c r="H55" s="100">
        <v>0</v>
      </c>
      <c r="I55" s="100">
        <v>-13286.029999999901</v>
      </c>
      <c r="J55" s="100">
        <v>0</v>
      </c>
      <c r="K55" s="100">
        <v>-75629.52</v>
      </c>
      <c r="L55" s="100">
        <v>-10158.57</v>
      </c>
      <c r="M55" s="100">
        <v>0</v>
      </c>
      <c r="N55" s="100">
        <v>-143811.72</v>
      </c>
      <c r="O55" s="100">
        <v>0</v>
      </c>
      <c r="P55" s="100">
        <v>0</v>
      </c>
      <c r="Q55" s="100">
        <v>0</v>
      </c>
      <c r="R55" s="100">
        <v>0</v>
      </c>
      <c r="S55" s="100">
        <v>0</v>
      </c>
      <c r="T55" s="100">
        <v>0</v>
      </c>
      <c r="U55" s="100">
        <v>0</v>
      </c>
      <c r="V55" s="100">
        <v>0</v>
      </c>
      <c r="W55" s="100">
        <v>0</v>
      </c>
      <c r="X55" s="100">
        <v>60695.85</v>
      </c>
      <c r="Y55" s="100">
        <v>-60695.85</v>
      </c>
      <c r="Z55" s="100">
        <v>0</v>
      </c>
      <c r="AA55" s="296">
        <v>0</v>
      </c>
    </row>
    <row r="56" spans="1:27" x14ac:dyDescent="0.2">
      <c r="A56" s="101" t="s">
        <v>627</v>
      </c>
      <c r="B56" s="100">
        <v>0</v>
      </c>
      <c r="C56" s="100">
        <v>0</v>
      </c>
      <c r="D56" s="100">
        <v>-4326.07</v>
      </c>
      <c r="E56" s="100">
        <v>0</v>
      </c>
      <c r="F56" s="100">
        <v>0</v>
      </c>
      <c r="G56" s="100">
        <v>-7045.3399999999901</v>
      </c>
      <c r="H56" s="100">
        <v>0</v>
      </c>
      <c r="I56" s="100">
        <v>0</v>
      </c>
      <c r="J56" s="100">
        <v>-4617.1299999999901</v>
      </c>
      <c r="K56" s="100">
        <v>0</v>
      </c>
      <c r="L56" s="100">
        <v>0</v>
      </c>
      <c r="M56" s="100">
        <v>-704.58</v>
      </c>
      <c r="N56" s="100">
        <v>-16693.12</v>
      </c>
      <c r="O56" s="100">
        <v>0</v>
      </c>
      <c r="P56" s="100">
        <v>0</v>
      </c>
      <c r="Q56" s="100">
        <v>-5.72</v>
      </c>
      <c r="R56" s="100">
        <v>0</v>
      </c>
      <c r="S56" s="100">
        <v>-4900.1400000000003</v>
      </c>
      <c r="T56" s="100">
        <v>0</v>
      </c>
      <c r="U56" s="100">
        <v>0</v>
      </c>
      <c r="V56" s="100">
        <v>0</v>
      </c>
      <c r="W56" s="100">
        <v>0</v>
      </c>
      <c r="X56" s="100">
        <v>0</v>
      </c>
      <c r="Y56" s="100">
        <v>0</v>
      </c>
      <c r="Z56" s="100">
        <v>0</v>
      </c>
      <c r="AA56" s="296">
        <v>-4905.8599999999997</v>
      </c>
    </row>
    <row r="57" spans="1:27" x14ac:dyDescent="0.2">
      <c r="A57" s="101" t="s">
        <v>628</v>
      </c>
      <c r="B57" s="100">
        <v>-77415.589999999895</v>
      </c>
      <c r="C57" s="100">
        <v>-102380.849999999</v>
      </c>
      <c r="D57" s="100">
        <v>-94255.479999999894</v>
      </c>
      <c r="E57" s="100">
        <v>-14876.9999999999</v>
      </c>
      <c r="F57" s="100">
        <v>-121807.459999999</v>
      </c>
      <c r="G57" s="100">
        <v>-101875.769999999</v>
      </c>
      <c r="H57" s="100">
        <v>-102777.8</v>
      </c>
      <c r="I57" s="100">
        <v>-165277.43999999901</v>
      </c>
      <c r="J57" s="100">
        <v>-37566.31</v>
      </c>
      <c r="K57" s="100">
        <v>-98872.429999999906</v>
      </c>
      <c r="L57" s="100">
        <v>-98674.73</v>
      </c>
      <c r="M57" s="100">
        <v>-103878.81</v>
      </c>
      <c r="N57" s="100">
        <v>-1119659.6699999899</v>
      </c>
      <c r="O57" s="100">
        <v>-103278.58</v>
      </c>
      <c r="P57" s="100">
        <v>-94132.800000000003</v>
      </c>
      <c r="Q57" s="100">
        <v>-97221.26</v>
      </c>
      <c r="R57" s="100">
        <v>-101811</v>
      </c>
      <c r="S57" s="100">
        <v>-95004.56</v>
      </c>
      <c r="T57" s="100">
        <v>-96478.16</v>
      </c>
      <c r="U57" s="100">
        <v>-106926.639999999</v>
      </c>
      <c r="V57" s="100">
        <v>-105795.54</v>
      </c>
      <c r="W57" s="100">
        <v>-101687.189999999</v>
      </c>
      <c r="X57" s="100">
        <v>-100286.27999999899</v>
      </c>
      <c r="Y57" s="100">
        <v>-99106.1899999999</v>
      </c>
      <c r="Z57" s="100">
        <v>-98377.69</v>
      </c>
      <c r="AA57" s="296">
        <v>-1200105.8899999999</v>
      </c>
    </row>
    <row r="58" spans="1:27" x14ac:dyDescent="0.2">
      <c r="A58" s="101" t="s">
        <v>629</v>
      </c>
      <c r="B58" s="100">
        <v>0</v>
      </c>
      <c r="C58" s="100">
        <v>0</v>
      </c>
      <c r="D58" s="100">
        <v>0</v>
      </c>
      <c r="E58" s="100">
        <v>0</v>
      </c>
      <c r="F58" s="100">
        <v>0</v>
      </c>
      <c r="G58" s="100">
        <v>0</v>
      </c>
      <c r="H58" s="100">
        <v>0</v>
      </c>
      <c r="I58" s="100">
        <v>0</v>
      </c>
      <c r="J58" s="100">
        <v>0</v>
      </c>
      <c r="K58" s="100">
        <v>0</v>
      </c>
      <c r="L58" s="100">
        <v>0</v>
      </c>
      <c r="M58" s="100">
        <v>0</v>
      </c>
      <c r="N58" s="100">
        <v>0</v>
      </c>
      <c r="O58" s="100">
        <v>0</v>
      </c>
      <c r="P58" s="100">
        <v>0</v>
      </c>
      <c r="Q58" s="100">
        <v>0</v>
      </c>
      <c r="R58" s="100">
        <v>0</v>
      </c>
      <c r="S58" s="100">
        <v>0</v>
      </c>
      <c r="T58" s="100">
        <v>0</v>
      </c>
      <c r="U58" s="100">
        <v>0</v>
      </c>
      <c r="V58" s="100">
        <v>0</v>
      </c>
      <c r="W58" s="100">
        <v>0</v>
      </c>
      <c r="X58" s="100">
        <v>0</v>
      </c>
      <c r="Y58" s="100">
        <v>0</v>
      </c>
      <c r="Z58" s="100">
        <v>0</v>
      </c>
      <c r="AA58" s="296">
        <v>0</v>
      </c>
    </row>
    <row r="59" spans="1:27" x14ac:dyDescent="0.2">
      <c r="A59" s="101" t="s">
        <v>630</v>
      </c>
      <c r="B59" s="100">
        <v>0</v>
      </c>
      <c r="C59" s="100">
        <v>0</v>
      </c>
      <c r="D59" s="100">
        <v>0</v>
      </c>
      <c r="E59" s="100">
        <v>0</v>
      </c>
      <c r="F59" s="100">
        <v>0</v>
      </c>
      <c r="G59" s="100">
        <v>0</v>
      </c>
      <c r="H59" s="100">
        <v>0</v>
      </c>
      <c r="I59" s="100">
        <v>0</v>
      </c>
      <c r="J59" s="100">
        <v>0</v>
      </c>
      <c r="K59" s="100">
        <v>0</v>
      </c>
      <c r="L59" s="100">
        <v>0</v>
      </c>
      <c r="M59" s="100">
        <v>0</v>
      </c>
      <c r="N59" s="100">
        <v>0</v>
      </c>
      <c r="O59" s="100">
        <v>0</v>
      </c>
      <c r="P59" s="100">
        <v>0</v>
      </c>
      <c r="Q59" s="100">
        <v>0</v>
      </c>
      <c r="R59" s="100">
        <v>0</v>
      </c>
      <c r="S59" s="100">
        <v>0</v>
      </c>
      <c r="T59" s="100">
        <v>0</v>
      </c>
      <c r="U59" s="100">
        <v>0</v>
      </c>
      <c r="V59" s="100">
        <v>0</v>
      </c>
      <c r="W59" s="100">
        <v>0</v>
      </c>
      <c r="X59" s="100">
        <v>0</v>
      </c>
      <c r="Y59" s="100">
        <v>0</v>
      </c>
      <c r="Z59" s="100">
        <v>0</v>
      </c>
      <c r="AA59" s="296">
        <v>0</v>
      </c>
    </row>
    <row r="60" spans="1:27" x14ac:dyDescent="0.2">
      <c r="A60" s="101" t="s">
        <v>631</v>
      </c>
      <c r="B60" s="100">
        <v>0</v>
      </c>
      <c r="C60" s="100">
        <v>0</v>
      </c>
      <c r="D60" s="100">
        <v>0</v>
      </c>
      <c r="E60" s="100">
        <v>0</v>
      </c>
      <c r="F60" s="100">
        <v>0</v>
      </c>
      <c r="G60" s="100">
        <v>0</v>
      </c>
      <c r="H60" s="100">
        <v>0</v>
      </c>
      <c r="I60" s="100">
        <v>0</v>
      </c>
      <c r="J60" s="100">
        <v>0</v>
      </c>
      <c r="K60" s="100">
        <v>0</v>
      </c>
      <c r="L60" s="100">
        <v>0</v>
      </c>
      <c r="M60" s="100">
        <v>0</v>
      </c>
      <c r="N60" s="100">
        <v>0</v>
      </c>
      <c r="O60" s="100">
        <v>0</v>
      </c>
      <c r="P60" s="100">
        <v>0</v>
      </c>
      <c r="Q60" s="100">
        <v>0</v>
      </c>
      <c r="R60" s="100">
        <v>0</v>
      </c>
      <c r="S60" s="100">
        <v>0</v>
      </c>
      <c r="T60" s="100">
        <v>0</v>
      </c>
      <c r="U60" s="100">
        <v>0</v>
      </c>
      <c r="V60" s="100">
        <v>0</v>
      </c>
      <c r="W60" s="100">
        <v>0</v>
      </c>
      <c r="X60" s="100">
        <v>0</v>
      </c>
      <c r="Y60" s="100">
        <v>0</v>
      </c>
      <c r="Z60" s="100">
        <v>0</v>
      </c>
      <c r="AA60" s="296">
        <v>0</v>
      </c>
    </row>
    <row r="61" spans="1:27" x14ac:dyDescent="0.2">
      <c r="A61" s="101" t="s">
        <v>632</v>
      </c>
      <c r="B61" s="100">
        <v>0</v>
      </c>
      <c r="C61" s="100">
        <v>0</v>
      </c>
      <c r="D61" s="100">
        <v>0</v>
      </c>
      <c r="E61" s="100">
        <v>0</v>
      </c>
      <c r="F61" s="100">
        <v>0</v>
      </c>
      <c r="G61" s="100">
        <v>0</v>
      </c>
      <c r="H61" s="100">
        <v>0</v>
      </c>
      <c r="I61" s="100">
        <v>0</v>
      </c>
      <c r="J61" s="100">
        <v>0</v>
      </c>
      <c r="K61" s="100">
        <v>0</v>
      </c>
      <c r="L61" s="100">
        <v>0</v>
      </c>
      <c r="M61" s="100">
        <v>0</v>
      </c>
      <c r="N61" s="100">
        <v>0</v>
      </c>
      <c r="O61" s="100">
        <v>0</v>
      </c>
      <c r="P61" s="100">
        <v>0</v>
      </c>
      <c r="Q61" s="100">
        <v>0</v>
      </c>
      <c r="R61" s="100">
        <v>0</v>
      </c>
      <c r="S61" s="100">
        <v>0</v>
      </c>
      <c r="T61" s="100">
        <v>0</v>
      </c>
      <c r="U61" s="100">
        <v>0</v>
      </c>
      <c r="V61" s="100">
        <v>0</v>
      </c>
      <c r="W61" s="100">
        <v>0</v>
      </c>
      <c r="X61" s="100">
        <v>0</v>
      </c>
      <c r="Y61" s="100">
        <v>0</v>
      </c>
      <c r="Z61" s="100">
        <v>0</v>
      </c>
      <c r="AA61" s="296">
        <v>0</v>
      </c>
    </row>
    <row r="62" spans="1:27" x14ac:dyDescent="0.2">
      <c r="A62" s="101" t="s">
        <v>633</v>
      </c>
      <c r="B62" s="100">
        <v>-11972968.390000001</v>
      </c>
      <c r="C62" s="100">
        <v>-9642064.1199999992</v>
      </c>
      <c r="D62" s="100">
        <v>-7559760.4000000004</v>
      </c>
      <c r="E62" s="100">
        <v>-8853545.6299999896</v>
      </c>
      <c r="F62" s="100">
        <v>-4878490.3299999898</v>
      </c>
      <c r="G62" s="100">
        <v>-32030297.929999899</v>
      </c>
      <c r="H62" s="100">
        <v>-12700021.179999899</v>
      </c>
      <c r="I62" s="100">
        <v>-14662422.43</v>
      </c>
      <c r="J62" s="100">
        <v>-10302079.449999999</v>
      </c>
      <c r="K62" s="100">
        <v>-10035353.029999901</v>
      </c>
      <c r="L62" s="100">
        <v>-10026438.279999999</v>
      </c>
      <c r="M62" s="100">
        <v>-14926599.269999901</v>
      </c>
      <c r="N62" s="100">
        <v>-147590040.44</v>
      </c>
      <c r="O62" s="100">
        <v>-12143481.9899999</v>
      </c>
      <c r="P62" s="100">
        <v>-8786928.5099999998</v>
      </c>
      <c r="Q62" s="100">
        <v>-10272891.67</v>
      </c>
      <c r="R62" s="100">
        <v>-10577470.539999999</v>
      </c>
      <c r="S62" s="100">
        <v>-11290471.749999899</v>
      </c>
      <c r="T62" s="100">
        <v>-30373791.699999899</v>
      </c>
      <c r="U62" s="100">
        <v>-13694540.73</v>
      </c>
      <c r="V62" s="100">
        <v>-12048628.6499999</v>
      </c>
      <c r="W62" s="100">
        <v>-12063340.51</v>
      </c>
      <c r="X62" s="100">
        <v>-10476432.960000001</v>
      </c>
      <c r="Y62" s="100">
        <v>-10109164.74</v>
      </c>
      <c r="Z62" s="100">
        <v>-10160932.7299999</v>
      </c>
      <c r="AA62" s="296">
        <v>-151998076.47999999</v>
      </c>
    </row>
    <row r="63" spans="1:27" x14ac:dyDescent="0.2">
      <c r="A63" s="101" t="s">
        <v>634</v>
      </c>
      <c r="B63" s="100">
        <v>-391445.43</v>
      </c>
      <c r="C63" s="100">
        <v>-313608.31999999902</v>
      </c>
      <c r="D63" s="100">
        <v>-256432.80999999901</v>
      </c>
      <c r="E63" s="100">
        <v>-42216.51</v>
      </c>
      <c r="F63" s="100">
        <v>-421745.1</v>
      </c>
      <c r="G63" s="100">
        <v>-382953.7</v>
      </c>
      <c r="H63" s="100">
        <v>-371335.85</v>
      </c>
      <c r="I63" s="100">
        <v>-653226.24999999895</v>
      </c>
      <c r="J63" s="100">
        <v>-74143.63</v>
      </c>
      <c r="K63" s="100">
        <v>-292166.57</v>
      </c>
      <c r="L63" s="100">
        <v>-287256.51999999897</v>
      </c>
      <c r="M63" s="100">
        <v>-385683.04</v>
      </c>
      <c r="N63" s="100">
        <v>-3872213.7299999902</v>
      </c>
      <c r="O63" s="100">
        <v>-354844.37</v>
      </c>
      <c r="P63" s="100">
        <v>-254383.3</v>
      </c>
      <c r="Q63" s="100">
        <v>-297071.74</v>
      </c>
      <c r="R63" s="100">
        <v>-308083.71000000002</v>
      </c>
      <c r="S63" s="100">
        <v>-328619.71999999997</v>
      </c>
      <c r="T63" s="100">
        <v>-376957.23</v>
      </c>
      <c r="U63" s="100">
        <v>-391385.19</v>
      </c>
      <c r="V63" s="100">
        <v>-394254.77999999898</v>
      </c>
      <c r="W63" s="100">
        <v>-351539.74999999901</v>
      </c>
      <c r="X63" s="100">
        <v>-304399.03000000003</v>
      </c>
      <c r="Y63" s="100">
        <v>-276847.08</v>
      </c>
      <c r="Z63" s="100">
        <v>-265276.01</v>
      </c>
      <c r="AA63" s="296">
        <v>-3903661.9099999899</v>
      </c>
    </row>
    <row r="64" spans="1:27" x14ac:dyDescent="0.2">
      <c r="A64" s="101" t="s">
        <v>635</v>
      </c>
      <c r="B64" s="100">
        <v>-678453.07</v>
      </c>
      <c r="C64" s="100">
        <v>-521724.09</v>
      </c>
      <c r="D64" s="100">
        <v>-349291.04</v>
      </c>
      <c r="E64" s="100">
        <v>-71796.7</v>
      </c>
      <c r="F64" s="100">
        <v>-720251.38</v>
      </c>
      <c r="G64" s="100">
        <v>-631294.99</v>
      </c>
      <c r="H64" s="100">
        <v>-608199.71</v>
      </c>
      <c r="I64" s="100">
        <v>-1036438.63</v>
      </c>
      <c r="J64" s="100">
        <v>-174628.69</v>
      </c>
      <c r="K64" s="100">
        <v>-474505.55</v>
      </c>
      <c r="L64" s="100">
        <v>-464349.49999999901</v>
      </c>
      <c r="M64" s="100">
        <v>-648026.64</v>
      </c>
      <c r="N64" s="100">
        <v>-6378959.98999999</v>
      </c>
      <c r="O64" s="100">
        <v>-706202.63</v>
      </c>
      <c r="P64" s="100">
        <v>-373639.38</v>
      </c>
      <c r="Q64" s="100">
        <v>-524621.23</v>
      </c>
      <c r="R64" s="100">
        <v>-559519.6</v>
      </c>
      <c r="S64" s="100">
        <v>-599107.37</v>
      </c>
      <c r="T64" s="100">
        <v>-572775.72</v>
      </c>
      <c r="U64" s="100">
        <v>-852839.62999999896</v>
      </c>
      <c r="V64" s="100">
        <v>-732976.57</v>
      </c>
      <c r="W64" s="100">
        <v>-647188.41999999899</v>
      </c>
      <c r="X64" s="100">
        <v>-552342.02999999898</v>
      </c>
      <c r="Y64" s="100">
        <v>-497043.54</v>
      </c>
      <c r="Z64" s="100">
        <v>-461034.32999999903</v>
      </c>
      <c r="AA64" s="296">
        <v>-7079290.4499999899</v>
      </c>
    </row>
    <row r="65" spans="1:27" x14ac:dyDescent="0.2">
      <c r="A65" s="101" t="s">
        <v>636</v>
      </c>
      <c r="B65" s="100">
        <v>-560671.25</v>
      </c>
      <c r="C65" s="100">
        <v>-444530.39</v>
      </c>
      <c r="D65" s="100">
        <v>-359345.39999999898</v>
      </c>
      <c r="E65" s="100">
        <v>-39862.3999999999</v>
      </c>
      <c r="F65" s="100">
        <v>-553332.98</v>
      </c>
      <c r="G65" s="100">
        <v>-535625.87</v>
      </c>
      <c r="H65" s="100">
        <v>-520938.29</v>
      </c>
      <c r="I65" s="100">
        <v>-991020.03</v>
      </c>
      <c r="J65" s="100">
        <v>-21125</v>
      </c>
      <c r="K65" s="100">
        <v>-406010.05</v>
      </c>
      <c r="L65" s="100">
        <v>-397949.16</v>
      </c>
      <c r="M65" s="100">
        <v>-556014.59</v>
      </c>
      <c r="N65" s="100">
        <v>-5386425.4100000001</v>
      </c>
      <c r="O65" s="100">
        <v>-507959.87</v>
      </c>
      <c r="P65" s="100">
        <v>-352142.82999999903</v>
      </c>
      <c r="Q65" s="100">
        <v>-413938.93999999901</v>
      </c>
      <c r="R65" s="100">
        <v>-430610.77999999898</v>
      </c>
      <c r="S65" s="100">
        <v>-456183.65999999898</v>
      </c>
      <c r="T65" s="100">
        <v>-531271.03</v>
      </c>
      <c r="U65" s="100">
        <v>-550580.179999999</v>
      </c>
      <c r="V65" s="100">
        <v>-550453.929999999</v>
      </c>
      <c r="W65" s="100">
        <v>-492491.74</v>
      </c>
      <c r="X65" s="100">
        <v>-422802.27</v>
      </c>
      <c r="Y65" s="100">
        <v>-391862.06</v>
      </c>
      <c r="Z65" s="100">
        <v>-376897.93</v>
      </c>
      <c r="AA65" s="296">
        <v>-5477195.2199999997</v>
      </c>
    </row>
    <row r="66" spans="1:27" x14ac:dyDescent="0.2">
      <c r="A66" s="101" t="s">
        <v>637</v>
      </c>
      <c r="B66" s="100">
        <v>-11580.75</v>
      </c>
      <c r="C66" s="100">
        <v>-10283.5999999999</v>
      </c>
      <c r="D66" s="100">
        <v>-12607.49</v>
      </c>
      <c r="E66" s="100">
        <v>-13116.369999999901</v>
      </c>
      <c r="F66" s="100">
        <v>-13276.61</v>
      </c>
      <c r="G66" s="100">
        <v>-17199.79</v>
      </c>
      <c r="H66" s="100">
        <v>-15379.1799999999</v>
      </c>
      <c r="I66" s="100">
        <v>-15502.23</v>
      </c>
      <c r="J66" s="100">
        <v>-15619.1</v>
      </c>
      <c r="K66" s="100">
        <v>-14021.3399999999</v>
      </c>
      <c r="L66" s="100">
        <v>-13467.09</v>
      </c>
      <c r="M66" s="100">
        <v>-11468.289999999901</v>
      </c>
      <c r="N66" s="100">
        <v>-163521.84</v>
      </c>
      <c r="O66" s="100">
        <v>-10249.14</v>
      </c>
      <c r="P66" s="100">
        <v>-12861.3499999999</v>
      </c>
      <c r="Q66" s="100">
        <v>-12972.359999999901</v>
      </c>
      <c r="R66" s="100">
        <v>-10945.47</v>
      </c>
      <c r="S66" s="100">
        <v>-11311.6799999999</v>
      </c>
      <c r="T66" s="100">
        <v>-13032.75</v>
      </c>
      <c r="U66" s="100">
        <v>-13429.4</v>
      </c>
      <c r="V66" s="100">
        <v>-13192.05</v>
      </c>
      <c r="W66" s="100">
        <v>-12175.14</v>
      </c>
      <c r="X66" s="100">
        <v>-11764.57</v>
      </c>
      <c r="Y66" s="100">
        <v>-10754.81</v>
      </c>
      <c r="Z66" s="100">
        <v>-7878.7199999999903</v>
      </c>
      <c r="AA66" s="296">
        <v>-140567.43999999901</v>
      </c>
    </row>
    <row r="67" spans="1:27" x14ac:dyDescent="0.2">
      <c r="A67" s="101" t="s">
        <v>638</v>
      </c>
      <c r="B67" s="100">
        <v>-35581.33</v>
      </c>
      <c r="C67" s="100">
        <v>-31595.89</v>
      </c>
      <c r="D67" s="100">
        <v>-38735.93</v>
      </c>
      <c r="E67" s="100">
        <v>-40299.469999999899</v>
      </c>
      <c r="F67" s="100">
        <v>-40791.769999999902</v>
      </c>
      <c r="G67" s="100">
        <v>-52845.559999999903</v>
      </c>
      <c r="H67" s="100">
        <v>-47251.8</v>
      </c>
      <c r="I67" s="100">
        <v>-47629.919999999998</v>
      </c>
      <c r="J67" s="100">
        <v>-47988.99</v>
      </c>
      <c r="K67" s="100">
        <v>-43079.8999999999</v>
      </c>
      <c r="L67" s="100">
        <v>-41377.019999999997</v>
      </c>
      <c r="M67" s="100">
        <v>-35235.769999999997</v>
      </c>
      <c r="N67" s="100">
        <v>-502413.35</v>
      </c>
      <c r="O67" s="100">
        <v>-31490</v>
      </c>
      <c r="P67" s="100">
        <v>-39515.9</v>
      </c>
      <c r="Q67" s="100">
        <v>-39856.99</v>
      </c>
      <c r="R67" s="100">
        <v>-33629.43</v>
      </c>
      <c r="S67" s="100">
        <v>-34754.620000000003</v>
      </c>
      <c r="T67" s="100">
        <v>-40042.54</v>
      </c>
      <c r="U67" s="100">
        <v>-41261.229999999901</v>
      </c>
      <c r="V67" s="100">
        <v>-40531.949999999997</v>
      </c>
      <c r="W67" s="100">
        <v>-37407.57</v>
      </c>
      <c r="X67" s="100">
        <v>-36146.089999999997</v>
      </c>
      <c r="Y67" s="100">
        <v>-33043.64</v>
      </c>
      <c r="Z67" s="100">
        <v>-24207.01</v>
      </c>
      <c r="AA67" s="296">
        <v>-431886.97</v>
      </c>
    </row>
    <row r="68" spans="1:27" x14ac:dyDescent="0.2">
      <c r="A68" s="101" t="s">
        <v>639</v>
      </c>
      <c r="B68" s="100">
        <v>-341988.17</v>
      </c>
      <c r="C68" s="100">
        <v>-129649.62</v>
      </c>
      <c r="D68" s="100">
        <v>-52077.599999999999</v>
      </c>
      <c r="E68" s="100">
        <v>-18236.43</v>
      </c>
      <c r="F68" s="100">
        <v>-14702.22</v>
      </c>
      <c r="G68" s="100">
        <v>-858646.35</v>
      </c>
      <c r="H68" s="100">
        <v>-645472.75</v>
      </c>
      <c r="I68" s="100">
        <v>-679668.38</v>
      </c>
      <c r="J68" s="100">
        <v>-790542.77</v>
      </c>
      <c r="K68" s="100">
        <v>-943288.65</v>
      </c>
      <c r="L68" s="100">
        <v>-676257.47</v>
      </c>
      <c r="M68" s="100">
        <v>-321953.5</v>
      </c>
      <c r="N68" s="100">
        <v>-5472483.9100000001</v>
      </c>
      <c r="O68" s="100">
        <v>-73087.679999999993</v>
      </c>
      <c r="P68" s="100">
        <v>-17249.319999999901</v>
      </c>
      <c r="Q68" s="100">
        <v>-273128.31999999902</v>
      </c>
      <c r="R68" s="100">
        <v>-1225965.26999999</v>
      </c>
      <c r="S68" s="100">
        <v>-291297.64</v>
      </c>
      <c r="T68" s="100">
        <v>-120640.19</v>
      </c>
      <c r="U68" s="100">
        <v>-39715.15</v>
      </c>
      <c r="V68" s="100">
        <v>-253802.84999999899</v>
      </c>
      <c r="W68" s="100">
        <v>-41229.64</v>
      </c>
      <c r="X68" s="100">
        <v>-21128.07</v>
      </c>
      <c r="Y68" s="100">
        <v>-41616.129999999997</v>
      </c>
      <c r="Z68" s="100">
        <v>-24387.94</v>
      </c>
      <c r="AA68" s="296">
        <v>-2423248.2000000002</v>
      </c>
    </row>
    <row r="69" spans="1:27" x14ac:dyDescent="0.2">
      <c r="A69" s="101" t="s">
        <v>640</v>
      </c>
      <c r="B69" s="100">
        <v>0</v>
      </c>
      <c r="C69" s="100">
        <v>0</v>
      </c>
      <c r="D69" s="100">
        <v>0</v>
      </c>
      <c r="E69" s="100">
        <v>0</v>
      </c>
      <c r="F69" s="100">
        <v>0</v>
      </c>
      <c r="G69" s="100">
        <v>0</v>
      </c>
      <c r="H69" s="100">
        <v>0</v>
      </c>
      <c r="I69" s="100">
        <v>0</v>
      </c>
      <c r="J69" s="100">
        <v>0</v>
      </c>
      <c r="K69" s="100">
        <v>0</v>
      </c>
      <c r="L69" s="100">
        <v>0</v>
      </c>
      <c r="M69" s="100">
        <v>0</v>
      </c>
      <c r="N69" s="100">
        <v>0</v>
      </c>
      <c r="O69" s="100">
        <v>0</v>
      </c>
      <c r="P69" s="100">
        <v>0</v>
      </c>
      <c r="Q69" s="100">
        <v>0</v>
      </c>
      <c r="R69" s="100">
        <v>0</v>
      </c>
      <c r="S69" s="100">
        <v>0</v>
      </c>
      <c r="T69" s="100">
        <v>0</v>
      </c>
      <c r="U69" s="100">
        <v>0</v>
      </c>
      <c r="V69" s="100">
        <v>0</v>
      </c>
      <c r="W69" s="100">
        <v>0</v>
      </c>
      <c r="X69" s="100">
        <v>0</v>
      </c>
      <c r="Y69" s="100">
        <v>0</v>
      </c>
      <c r="Z69" s="100">
        <v>0</v>
      </c>
      <c r="AA69" s="296">
        <v>0</v>
      </c>
    </row>
    <row r="70" spans="1:27" x14ac:dyDescent="0.2">
      <c r="A70" s="101" t="s">
        <v>641</v>
      </c>
      <c r="B70" s="100">
        <v>0</v>
      </c>
      <c r="C70" s="100">
        <v>0</v>
      </c>
      <c r="D70" s="100">
        <v>0</v>
      </c>
      <c r="E70" s="100">
        <v>0</v>
      </c>
      <c r="F70" s="100">
        <v>0</v>
      </c>
      <c r="G70" s="100">
        <v>0</v>
      </c>
      <c r="H70" s="100">
        <v>0</v>
      </c>
      <c r="I70" s="100">
        <v>0</v>
      </c>
      <c r="J70" s="100">
        <v>0</v>
      </c>
      <c r="K70" s="100">
        <v>0</v>
      </c>
      <c r="L70" s="100">
        <v>0</v>
      </c>
      <c r="M70" s="100">
        <v>0</v>
      </c>
      <c r="N70" s="100">
        <v>0</v>
      </c>
      <c r="O70" s="100">
        <v>0</v>
      </c>
      <c r="P70" s="100">
        <v>0</v>
      </c>
      <c r="Q70" s="100">
        <v>0</v>
      </c>
      <c r="R70" s="100">
        <v>0</v>
      </c>
      <c r="S70" s="100">
        <v>0</v>
      </c>
      <c r="T70" s="100">
        <v>-0.59</v>
      </c>
      <c r="U70" s="100">
        <v>-47.13</v>
      </c>
      <c r="V70" s="100">
        <v>-261.5</v>
      </c>
      <c r="W70" s="100">
        <v>-14.97</v>
      </c>
      <c r="X70" s="100">
        <v>0</v>
      </c>
      <c r="Y70" s="100">
        <v>-18.05</v>
      </c>
      <c r="Z70" s="100">
        <v>-31.25</v>
      </c>
      <c r="AA70" s="296">
        <v>-373.49</v>
      </c>
    </row>
    <row r="71" spans="1:27" x14ac:dyDescent="0.2">
      <c r="A71" s="101" t="s">
        <v>642</v>
      </c>
      <c r="B71" s="100">
        <v>0</v>
      </c>
      <c r="C71" s="100">
        <v>0</v>
      </c>
      <c r="D71" s="100">
        <v>0</v>
      </c>
      <c r="E71" s="100">
        <v>0</v>
      </c>
      <c r="F71" s="100">
        <v>0</v>
      </c>
      <c r="G71" s="100">
        <v>0</v>
      </c>
      <c r="H71" s="100">
        <v>0</v>
      </c>
      <c r="I71" s="100">
        <v>0</v>
      </c>
      <c r="J71" s="100">
        <v>0</v>
      </c>
      <c r="K71" s="100">
        <v>0</v>
      </c>
      <c r="L71" s="100">
        <v>0</v>
      </c>
      <c r="M71" s="100">
        <v>0</v>
      </c>
      <c r="N71" s="100">
        <v>0</v>
      </c>
      <c r="O71" s="100">
        <v>0</v>
      </c>
      <c r="P71" s="100">
        <v>0</v>
      </c>
      <c r="Q71" s="100">
        <v>0</v>
      </c>
      <c r="R71" s="100">
        <v>0</v>
      </c>
      <c r="S71" s="100">
        <v>0</v>
      </c>
      <c r="T71" s="100">
        <v>0</v>
      </c>
      <c r="U71" s="100">
        <v>0</v>
      </c>
      <c r="V71" s="100">
        <v>0</v>
      </c>
      <c r="W71" s="100">
        <v>0</v>
      </c>
      <c r="X71" s="100">
        <v>0</v>
      </c>
      <c r="Y71" s="100">
        <v>0</v>
      </c>
      <c r="Z71" s="100">
        <v>0</v>
      </c>
      <c r="AA71" s="296">
        <v>0</v>
      </c>
    </row>
    <row r="72" spans="1:27" x14ac:dyDescent="0.2">
      <c r="A72" s="101" t="s">
        <v>643</v>
      </c>
      <c r="B72" s="100">
        <v>221439.92</v>
      </c>
      <c r="C72" s="100">
        <v>221439.92</v>
      </c>
      <c r="D72" s="100">
        <v>-88881.08</v>
      </c>
      <c r="E72" s="100">
        <v>221439.92</v>
      </c>
      <c r="F72" s="100">
        <v>221439.92</v>
      </c>
      <c r="G72" s="100">
        <v>221439.92</v>
      </c>
      <c r="H72" s="100">
        <v>221439.92</v>
      </c>
      <c r="I72" s="100">
        <v>221439.92</v>
      </c>
      <c r="J72" s="100">
        <v>221439.92</v>
      </c>
      <c r="K72" s="100">
        <v>221439.92</v>
      </c>
      <c r="L72" s="100">
        <v>221439.92</v>
      </c>
      <c r="M72" s="100">
        <v>221439.92</v>
      </c>
      <c r="N72" s="100">
        <v>2346958.04</v>
      </c>
      <c r="O72" s="100">
        <v>-17205.25</v>
      </c>
      <c r="P72" s="100">
        <v>-17205.25</v>
      </c>
      <c r="Q72" s="100">
        <v>-1003755.24999999</v>
      </c>
      <c r="R72" s="100">
        <v>-17205.25</v>
      </c>
      <c r="S72" s="100">
        <v>-17205.25</v>
      </c>
      <c r="T72" s="100">
        <v>-17205.25</v>
      </c>
      <c r="U72" s="100">
        <v>-17205.25</v>
      </c>
      <c r="V72" s="100">
        <v>-17205.25</v>
      </c>
      <c r="W72" s="100">
        <v>-17205.25</v>
      </c>
      <c r="X72" s="100">
        <v>-17205.25</v>
      </c>
      <c r="Y72" s="100">
        <v>-17205.25</v>
      </c>
      <c r="Z72" s="100">
        <v>-17205.25</v>
      </c>
      <c r="AA72" s="296">
        <v>-1193012.99999999</v>
      </c>
    </row>
    <row r="73" spans="1:27" x14ac:dyDescent="0.2">
      <c r="A73" s="101" t="s">
        <v>644</v>
      </c>
      <c r="B73" s="100">
        <v>0</v>
      </c>
      <c r="C73" s="100">
        <v>0</v>
      </c>
      <c r="D73" s="100">
        <v>0</v>
      </c>
      <c r="E73" s="100">
        <v>0</v>
      </c>
      <c r="F73" s="100">
        <v>0</v>
      </c>
      <c r="G73" s="100">
        <v>0</v>
      </c>
      <c r="H73" s="100">
        <v>0</v>
      </c>
      <c r="I73" s="100">
        <v>0</v>
      </c>
      <c r="J73" s="100">
        <v>0</v>
      </c>
      <c r="K73" s="100">
        <v>0</v>
      </c>
      <c r="L73" s="100">
        <v>0</v>
      </c>
      <c r="M73" s="100">
        <v>0</v>
      </c>
      <c r="N73" s="100">
        <v>0</v>
      </c>
      <c r="O73" s="100">
        <v>0</v>
      </c>
      <c r="P73" s="100">
        <v>0</v>
      </c>
      <c r="Q73" s="100">
        <v>0</v>
      </c>
      <c r="R73" s="100">
        <v>0</v>
      </c>
      <c r="S73" s="100">
        <v>0</v>
      </c>
      <c r="T73" s="100">
        <v>0</v>
      </c>
      <c r="U73" s="100">
        <v>0</v>
      </c>
      <c r="V73" s="100">
        <v>-8.19</v>
      </c>
      <c r="W73" s="100">
        <v>-37.31</v>
      </c>
      <c r="X73" s="100">
        <v>-6370.91</v>
      </c>
      <c r="Y73" s="100">
        <v>-55.51</v>
      </c>
      <c r="Z73" s="100">
        <v>-58.24</v>
      </c>
      <c r="AA73" s="296">
        <v>-6530.16</v>
      </c>
    </row>
    <row r="74" spans="1:27" x14ac:dyDescent="0.2">
      <c r="A74" s="101" t="s">
        <v>645</v>
      </c>
      <c r="B74" s="100">
        <v>-2095.73</v>
      </c>
      <c r="C74" s="100">
        <v>-2366.9499999999998</v>
      </c>
      <c r="D74" s="100">
        <v>-2610.48</v>
      </c>
      <c r="E74" s="100">
        <v>-2801.2</v>
      </c>
      <c r="F74" s="100">
        <v>-2997.88</v>
      </c>
      <c r="G74" s="100">
        <v>-2693.92</v>
      </c>
      <c r="H74" s="100">
        <v>-2264.8000000000002</v>
      </c>
      <c r="I74" s="100">
        <v>-2389.96</v>
      </c>
      <c r="J74" s="100">
        <v>-2509.16</v>
      </c>
      <c r="K74" s="100">
        <v>-2443.6</v>
      </c>
      <c r="L74" s="100">
        <v>-2139.64</v>
      </c>
      <c r="M74" s="100">
        <v>-2842.72</v>
      </c>
      <c r="N74" s="100">
        <v>-30156.04</v>
      </c>
      <c r="O74" s="100">
        <v>-1873.76</v>
      </c>
      <c r="P74" s="100">
        <v>-1722</v>
      </c>
      <c r="Q74" s="100">
        <v>-1214.2</v>
      </c>
      <c r="R74" s="100">
        <v>-1815.48</v>
      </c>
      <c r="S74" s="100">
        <v>-1814</v>
      </c>
      <c r="T74" s="100">
        <v>-1672.8</v>
      </c>
      <c r="U74" s="100">
        <v>-1662.96</v>
      </c>
      <c r="V74" s="100">
        <v>-1667.88</v>
      </c>
      <c r="W74" s="100">
        <v>-1648.2</v>
      </c>
      <c r="X74" s="100">
        <v>-1653.12</v>
      </c>
      <c r="Y74" s="100">
        <v>-1746.6</v>
      </c>
      <c r="Z74" s="100">
        <v>-1372.68</v>
      </c>
      <c r="AA74" s="296">
        <v>-19863.68</v>
      </c>
    </row>
    <row r="75" spans="1:27" x14ac:dyDescent="0.2">
      <c r="A75" s="101" t="s">
        <v>646</v>
      </c>
      <c r="B75" s="100">
        <v>0</v>
      </c>
      <c r="C75" s="100">
        <v>0</v>
      </c>
      <c r="D75" s="100">
        <v>0</v>
      </c>
      <c r="E75" s="100">
        <v>0</v>
      </c>
      <c r="F75" s="100">
        <v>0</v>
      </c>
      <c r="G75" s="100">
        <v>0</v>
      </c>
      <c r="H75" s="100">
        <v>0</v>
      </c>
      <c r="I75" s="100">
        <v>-3257172</v>
      </c>
      <c r="J75" s="100">
        <v>-2381859</v>
      </c>
      <c r="K75" s="100">
        <v>0</v>
      </c>
      <c r="L75" s="100">
        <v>0</v>
      </c>
      <c r="M75" s="100">
        <v>0</v>
      </c>
      <c r="N75" s="100">
        <v>-5639031</v>
      </c>
      <c r="O75" s="100">
        <v>0</v>
      </c>
      <c r="P75" s="100">
        <v>0</v>
      </c>
      <c r="Q75" s="100">
        <v>0</v>
      </c>
      <c r="R75" s="100">
        <v>-1041810.99999999</v>
      </c>
      <c r="S75" s="100">
        <v>0</v>
      </c>
      <c r="T75" s="100">
        <v>0</v>
      </c>
      <c r="U75" s="100">
        <v>0</v>
      </c>
      <c r="V75" s="100">
        <v>0</v>
      </c>
      <c r="W75" s="100">
        <v>0</v>
      </c>
      <c r="X75" s="100">
        <v>0</v>
      </c>
      <c r="Y75" s="100">
        <v>0</v>
      </c>
      <c r="Z75" s="100">
        <v>0</v>
      </c>
      <c r="AA75" s="296">
        <v>-1041810.99999999</v>
      </c>
    </row>
    <row r="76" spans="1:27" x14ac:dyDescent="0.2">
      <c r="A76" s="101" t="s">
        <v>647</v>
      </c>
      <c r="B76" s="100">
        <v>0</v>
      </c>
      <c r="C76" s="100">
        <v>0</v>
      </c>
      <c r="D76" s="100">
        <v>0</v>
      </c>
      <c r="E76" s="100">
        <v>0</v>
      </c>
      <c r="F76" s="100">
        <v>0</v>
      </c>
      <c r="G76" s="100">
        <v>0</v>
      </c>
      <c r="H76" s="100">
        <v>0</v>
      </c>
      <c r="I76" s="100">
        <v>0</v>
      </c>
      <c r="J76" s="100">
        <v>0</v>
      </c>
      <c r="K76" s="100">
        <v>0</v>
      </c>
      <c r="L76" s="100">
        <v>0</v>
      </c>
      <c r="M76" s="100">
        <v>0</v>
      </c>
      <c r="N76" s="100">
        <v>0</v>
      </c>
      <c r="O76" s="100">
        <v>0</v>
      </c>
      <c r="P76" s="100">
        <v>0</v>
      </c>
      <c r="Q76" s="100">
        <v>0</v>
      </c>
      <c r="R76" s="100">
        <v>0</v>
      </c>
      <c r="S76" s="100">
        <v>0</v>
      </c>
      <c r="T76" s="100">
        <v>0</v>
      </c>
      <c r="U76" s="100">
        <v>0</v>
      </c>
      <c r="V76" s="100">
        <v>0</v>
      </c>
      <c r="W76" s="100">
        <v>0</v>
      </c>
      <c r="X76" s="100">
        <v>0</v>
      </c>
      <c r="Y76" s="100">
        <v>0</v>
      </c>
      <c r="Z76" s="100">
        <v>0</v>
      </c>
      <c r="AA76" s="296">
        <v>0</v>
      </c>
    </row>
    <row r="77" spans="1:27" x14ac:dyDescent="0.2">
      <c r="A77" s="101" t="s">
        <v>648</v>
      </c>
      <c r="B77" s="100">
        <v>-60382567.579999998</v>
      </c>
      <c r="C77" s="100">
        <v>-5247418.6099999901</v>
      </c>
      <c r="D77" s="100">
        <v>-21938864.9099999</v>
      </c>
      <c r="E77" s="100">
        <v>-25129756.34</v>
      </c>
      <c r="F77" s="100">
        <v>-51548198.630000003</v>
      </c>
      <c r="G77" s="100">
        <v>-55367636.329999998</v>
      </c>
      <c r="H77" s="100">
        <v>-20713649.870000001</v>
      </c>
      <c r="I77" s="100">
        <v>-29135376.609999999</v>
      </c>
      <c r="J77" s="100">
        <v>24077726.899999902</v>
      </c>
      <c r="K77" s="100">
        <v>-34706012.140000001</v>
      </c>
      <c r="L77" s="100">
        <v>-25467960.8699999</v>
      </c>
      <c r="M77" s="100">
        <v>-39988902.829999998</v>
      </c>
      <c r="N77" s="100">
        <v>-345548617.81999999</v>
      </c>
      <c r="O77" s="100">
        <v>-13566870.42</v>
      </c>
      <c r="P77" s="100">
        <v>-18953141.149999999</v>
      </c>
      <c r="Q77" s="100">
        <v>-22676909.370000001</v>
      </c>
      <c r="R77" s="100">
        <v>-32890956.48</v>
      </c>
      <c r="S77" s="100">
        <v>-43470955.890000001</v>
      </c>
      <c r="T77" s="100">
        <v>-50312398.68</v>
      </c>
      <c r="U77" s="100">
        <v>-40567456.149999999</v>
      </c>
      <c r="V77" s="100">
        <v>-41113035.369999997</v>
      </c>
      <c r="W77" s="100">
        <v>14733080.029999999</v>
      </c>
      <c r="X77" s="100">
        <v>-5069824.75</v>
      </c>
      <c r="Y77" s="100">
        <v>-19453822.289999899</v>
      </c>
      <c r="Z77" s="100">
        <v>-40805074.390000001</v>
      </c>
      <c r="AA77" s="296">
        <v>-314147364.91000003</v>
      </c>
    </row>
    <row r="78" spans="1:27" x14ac:dyDescent="0.2">
      <c r="A78" s="99" t="s">
        <v>649</v>
      </c>
      <c r="B78" s="100">
        <v>-447971580.62</v>
      </c>
      <c r="C78" s="100">
        <v>-414484704.99000001</v>
      </c>
      <c r="D78" s="100">
        <v>-454663983.54000002</v>
      </c>
      <c r="E78" s="100">
        <v>-429882834.44999999</v>
      </c>
      <c r="F78" s="100">
        <v>-519203588.72999901</v>
      </c>
      <c r="G78" s="100">
        <v>-642642843.29999995</v>
      </c>
      <c r="H78" s="100">
        <v>-645806525.52999997</v>
      </c>
      <c r="I78" s="100">
        <v>-655043942.85999894</v>
      </c>
      <c r="J78" s="100">
        <v>-572525482.57000005</v>
      </c>
      <c r="K78" s="100">
        <v>-502205246.63999999</v>
      </c>
      <c r="L78" s="100">
        <v>-426387842.88</v>
      </c>
      <c r="M78" s="100">
        <v>-493214384.67000002</v>
      </c>
      <c r="N78" s="100">
        <v>-6204032960.7799997</v>
      </c>
      <c r="O78" s="100">
        <v>-526766334.70999902</v>
      </c>
      <c r="P78" s="100">
        <v>-450303510.79000002</v>
      </c>
      <c r="Q78" s="100">
        <v>-497003495.13</v>
      </c>
      <c r="R78" s="100">
        <v>-533398495.99000001</v>
      </c>
      <c r="S78" s="100">
        <v>-552723220.62</v>
      </c>
      <c r="T78" s="100">
        <v>-662972269.44999897</v>
      </c>
      <c r="U78" s="100">
        <v>-711371926.86999905</v>
      </c>
      <c r="V78" s="100">
        <v>-748014676.15999997</v>
      </c>
      <c r="W78" s="100">
        <v>-673882034.25999999</v>
      </c>
      <c r="X78" s="100">
        <v>-564136901.21000004</v>
      </c>
      <c r="Y78" s="100">
        <v>-470550670.88999897</v>
      </c>
      <c r="Z78" s="100">
        <v>-509025767.18999898</v>
      </c>
      <c r="AA78" s="296">
        <v>-6900149303.2700005</v>
      </c>
    </row>
    <row r="79" spans="1:27" x14ac:dyDescent="0.2">
      <c r="A79" s="101" t="s">
        <v>650</v>
      </c>
    </row>
    <row r="80" spans="1:27" ht="10.8" thickBot="1" x14ac:dyDescent="0.25">
      <c r="A80" s="105" t="s">
        <v>651</v>
      </c>
    </row>
    <row r="81" spans="1:27" ht="10.8" thickBot="1" x14ac:dyDescent="0.25">
      <c r="A81" s="106" t="s">
        <v>652</v>
      </c>
    </row>
    <row r="82" spans="1:27" x14ac:dyDescent="0.2">
      <c r="A82" s="99" t="s">
        <v>653</v>
      </c>
    </row>
    <row r="83" spans="1:27" x14ac:dyDescent="0.2">
      <c r="A83" s="101" t="s">
        <v>654</v>
      </c>
      <c r="B83" s="100">
        <v>419985.27</v>
      </c>
      <c r="C83" s="100">
        <v>410341.26999999897</v>
      </c>
      <c r="D83" s="100">
        <v>442117.39</v>
      </c>
      <c r="E83" s="100">
        <v>430396.07</v>
      </c>
      <c r="F83" s="100">
        <v>455894.97</v>
      </c>
      <c r="G83" s="100">
        <v>443897.15999999898</v>
      </c>
      <c r="H83" s="100">
        <v>446753.21999999898</v>
      </c>
      <c r="I83" s="100">
        <v>500986.87</v>
      </c>
      <c r="J83" s="100">
        <v>466626.68</v>
      </c>
      <c r="K83" s="100">
        <v>382516.11</v>
      </c>
      <c r="L83" s="100">
        <v>490222.20999999897</v>
      </c>
      <c r="M83" s="100">
        <v>-400066.87</v>
      </c>
      <c r="N83" s="100">
        <v>4489670.3499999996</v>
      </c>
      <c r="O83" s="100">
        <v>422562.58</v>
      </c>
      <c r="P83" s="100">
        <v>476794.92</v>
      </c>
      <c r="Q83" s="100">
        <v>525328.57999999903</v>
      </c>
      <c r="R83" s="100">
        <v>495528.74</v>
      </c>
      <c r="S83" s="100">
        <v>516422.62999999902</v>
      </c>
      <c r="T83" s="100">
        <v>517012.47999999899</v>
      </c>
      <c r="U83" s="100">
        <v>459820.96999999898</v>
      </c>
      <c r="V83" s="100">
        <v>487458.23</v>
      </c>
      <c r="W83" s="100">
        <v>465407.78</v>
      </c>
      <c r="X83" s="100">
        <v>475246.53</v>
      </c>
      <c r="Y83" s="100">
        <v>488276.92</v>
      </c>
      <c r="Z83" s="100">
        <v>125163.429999999</v>
      </c>
      <c r="AA83" s="296">
        <v>5455023.79</v>
      </c>
    </row>
    <row r="84" spans="1:27" x14ac:dyDescent="0.2">
      <c r="A84" s="101" t="s">
        <v>655</v>
      </c>
      <c r="B84" s="100">
        <v>0</v>
      </c>
      <c r="C84" s="100">
        <v>0</v>
      </c>
      <c r="D84" s="100">
        <v>0</v>
      </c>
      <c r="E84" s="100">
        <v>0</v>
      </c>
      <c r="F84" s="100">
        <v>0</v>
      </c>
      <c r="G84" s="100">
        <v>0</v>
      </c>
      <c r="H84" s="100">
        <v>0</v>
      </c>
      <c r="I84" s="100">
        <v>0</v>
      </c>
      <c r="J84" s="100">
        <v>0</v>
      </c>
      <c r="K84" s="100">
        <v>0</v>
      </c>
      <c r="L84" s="100">
        <v>0</v>
      </c>
      <c r="M84" s="100">
        <v>0</v>
      </c>
      <c r="N84" s="100">
        <v>0</v>
      </c>
      <c r="O84" s="100">
        <v>0</v>
      </c>
      <c r="P84" s="100">
        <v>0</v>
      </c>
      <c r="Q84" s="100">
        <v>0</v>
      </c>
      <c r="R84" s="100">
        <v>0</v>
      </c>
      <c r="S84" s="100">
        <v>0</v>
      </c>
      <c r="T84" s="100">
        <v>0</v>
      </c>
      <c r="U84" s="100">
        <v>0</v>
      </c>
      <c r="V84" s="100">
        <v>0</v>
      </c>
      <c r="W84" s="100">
        <v>0</v>
      </c>
      <c r="X84" s="100">
        <v>0</v>
      </c>
      <c r="Y84" s="100">
        <v>0</v>
      </c>
      <c r="Z84" s="100">
        <v>0</v>
      </c>
      <c r="AA84" s="296">
        <v>0</v>
      </c>
    </row>
    <row r="85" spans="1:27" x14ac:dyDescent="0.2">
      <c r="A85" s="101" t="s">
        <v>656</v>
      </c>
      <c r="B85" s="100">
        <v>0</v>
      </c>
      <c r="C85" s="100">
        <v>2966.56</v>
      </c>
      <c r="D85" s="100">
        <v>-883.28</v>
      </c>
      <c r="E85" s="100">
        <v>883.28</v>
      </c>
      <c r="F85" s="100">
        <v>0</v>
      </c>
      <c r="G85" s="100">
        <v>-2966.56</v>
      </c>
      <c r="H85" s="100">
        <v>1483.28</v>
      </c>
      <c r="I85" s="100">
        <v>-1483.28</v>
      </c>
      <c r="J85" s="100">
        <v>0</v>
      </c>
      <c r="K85" s="100">
        <v>0</v>
      </c>
      <c r="L85" s="100">
        <v>0</v>
      </c>
      <c r="M85" s="100">
        <v>0</v>
      </c>
      <c r="N85" s="100">
        <v>0</v>
      </c>
      <c r="O85" s="100">
        <v>0</v>
      </c>
      <c r="P85" s="100">
        <v>0</v>
      </c>
      <c r="Q85" s="100">
        <v>0</v>
      </c>
      <c r="R85" s="100">
        <v>0</v>
      </c>
      <c r="S85" s="100">
        <v>0</v>
      </c>
      <c r="T85" s="100">
        <v>0</v>
      </c>
      <c r="U85" s="100">
        <v>0</v>
      </c>
      <c r="V85" s="100">
        <v>0</v>
      </c>
      <c r="W85" s="100">
        <v>0</v>
      </c>
      <c r="X85" s="100">
        <v>0</v>
      </c>
      <c r="Y85" s="100">
        <v>0</v>
      </c>
      <c r="Z85" s="100">
        <v>0</v>
      </c>
      <c r="AA85" s="296">
        <v>0</v>
      </c>
    </row>
    <row r="86" spans="1:27" x14ac:dyDescent="0.2">
      <c r="A86" s="101" t="s">
        <v>657</v>
      </c>
      <c r="B86" s="100">
        <v>-30864.81</v>
      </c>
      <c r="C86" s="100">
        <v>-118460.2</v>
      </c>
      <c r="D86" s="100">
        <v>-133488.42000000001</v>
      </c>
      <c r="E86" s="100">
        <v>-171909.08</v>
      </c>
      <c r="F86" s="100">
        <v>-115883.71</v>
      </c>
      <c r="G86" s="100">
        <v>-231109.95</v>
      </c>
      <c r="H86" s="100">
        <v>-155362.82999999999</v>
      </c>
      <c r="I86" s="100">
        <v>-254889.55</v>
      </c>
      <c r="J86" s="100">
        <v>-258332.57</v>
      </c>
      <c r="K86" s="100">
        <v>-142537.74</v>
      </c>
      <c r="L86" s="100">
        <v>-218145.42</v>
      </c>
      <c r="M86" s="100">
        <v>-232022.48</v>
      </c>
      <c r="N86" s="100">
        <v>-2063006.76</v>
      </c>
      <c r="O86" s="100">
        <v>-149877.57999999999</v>
      </c>
      <c r="P86" s="100">
        <v>-35223.620000000003</v>
      </c>
      <c r="Q86" s="100">
        <v>-402027.32</v>
      </c>
      <c r="R86" s="100">
        <v>-525104.07999999996</v>
      </c>
      <c r="S86" s="100">
        <v>-473397.13</v>
      </c>
      <c r="T86" s="100">
        <v>-469173.57</v>
      </c>
      <c r="U86" s="100">
        <v>-625138.4</v>
      </c>
      <c r="V86" s="100">
        <v>-636073.07999999996</v>
      </c>
      <c r="W86" s="100">
        <v>-510852.23</v>
      </c>
      <c r="X86" s="100">
        <v>-333722.62</v>
      </c>
      <c r="Y86" s="100">
        <v>-493124.21</v>
      </c>
      <c r="Z86" s="100">
        <v>-431989.05</v>
      </c>
      <c r="AA86" s="296">
        <v>-5085702.8899999997</v>
      </c>
    </row>
    <row r="87" spans="1:27" x14ac:dyDescent="0.2">
      <c r="A87" s="101" t="s">
        <v>658</v>
      </c>
      <c r="B87" s="100">
        <v>0</v>
      </c>
      <c r="C87" s="100">
        <v>0</v>
      </c>
      <c r="D87" s="100">
        <v>0</v>
      </c>
      <c r="E87" s="100">
        <v>0</v>
      </c>
      <c r="F87" s="100">
        <v>0</v>
      </c>
      <c r="G87" s="100">
        <v>0</v>
      </c>
      <c r="H87" s="100">
        <v>0</v>
      </c>
      <c r="I87" s="100">
        <v>0</v>
      </c>
      <c r="J87" s="100">
        <v>0</v>
      </c>
      <c r="K87" s="100">
        <v>0</v>
      </c>
      <c r="L87" s="100">
        <v>0</v>
      </c>
      <c r="M87" s="100">
        <v>0</v>
      </c>
      <c r="N87" s="100">
        <v>0</v>
      </c>
      <c r="O87" s="100">
        <v>0</v>
      </c>
      <c r="P87" s="100">
        <v>0</v>
      </c>
      <c r="Q87" s="100">
        <v>0</v>
      </c>
      <c r="R87" s="100">
        <v>0</v>
      </c>
      <c r="S87" s="100">
        <v>0</v>
      </c>
      <c r="T87" s="100">
        <v>0</v>
      </c>
      <c r="U87" s="100">
        <v>0</v>
      </c>
      <c r="V87" s="100">
        <v>0</v>
      </c>
      <c r="W87" s="100">
        <v>0</v>
      </c>
      <c r="X87" s="100">
        <v>0</v>
      </c>
      <c r="Y87" s="100">
        <v>0</v>
      </c>
      <c r="Z87" s="100">
        <v>0</v>
      </c>
      <c r="AA87" s="296">
        <v>0</v>
      </c>
    </row>
    <row r="88" spans="1:27" x14ac:dyDescent="0.2">
      <c r="A88" s="101" t="s">
        <v>659</v>
      </c>
      <c r="B88" s="100">
        <v>0</v>
      </c>
      <c r="C88" s="100">
        <v>0</v>
      </c>
      <c r="D88" s="100">
        <v>0</v>
      </c>
      <c r="E88" s="100">
        <v>0</v>
      </c>
      <c r="F88" s="100">
        <v>0</v>
      </c>
      <c r="G88" s="100">
        <v>0</v>
      </c>
      <c r="H88" s="100">
        <v>0</v>
      </c>
      <c r="I88" s="100">
        <v>0</v>
      </c>
      <c r="J88" s="100">
        <v>0</v>
      </c>
      <c r="K88" s="100">
        <v>0</v>
      </c>
      <c r="L88" s="100">
        <v>0</v>
      </c>
      <c r="M88" s="100">
        <v>0</v>
      </c>
      <c r="N88" s="100">
        <v>0</v>
      </c>
      <c r="O88" s="100">
        <v>0</v>
      </c>
      <c r="P88" s="100">
        <v>0</v>
      </c>
      <c r="Q88" s="100">
        <v>0</v>
      </c>
      <c r="R88" s="100">
        <v>0</v>
      </c>
      <c r="S88" s="100">
        <v>0</v>
      </c>
      <c r="T88" s="100">
        <v>0</v>
      </c>
      <c r="U88" s="100">
        <v>0</v>
      </c>
      <c r="V88" s="100">
        <v>0</v>
      </c>
      <c r="W88" s="100">
        <v>0</v>
      </c>
      <c r="X88" s="100">
        <v>0</v>
      </c>
      <c r="Y88" s="100">
        <v>0</v>
      </c>
      <c r="Z88" s="100">
        <v>0</v>
      </c>
      <c r="AA88" s="296">
        <v>0</v>
      </c>
    </row>
    <row r="89" spans="1:27" x14ac:dyDescent="0.2">
      <c r="A89" s="101" t="s">
        <v>660</v>
      </c>
      <c r="B89" s="100">
        <v>0</v>
      </c>
      <c r="C89" s="100">
        <v>0</v>
      </c>
      <c r="D89" s="100">
        <v>0</v>
      </c>
      <c r="E89" s="100">
        <v>0</v>
      </c>
      <c r="F89" s="100">
        <v>0</v>
      </c>
      <c r="G89" s="100">
        <v>0</v>
      </c>
      <c r="H89" s="100">
        <v>0</v>
      </c>
      <c r="I89" s="100">
        <v>0</v>
      </c>
      <c r="J89" s="100">
        <v>0</v>
      </c>
      <c r="K89" s="100">
        <v>0</v>
      </c>
      <c r="L89" s="100">
        <v>0</v>
      </c>
      <c r="M89" s="100">
        <v>0</v>
      </c>
      <c r="N89" s="100">
        <v>0</v>
      </c>
      <c r="O89" s="100">
        <v>0</v>
      </c>
      <c r="P89" s="100">
        <v>0</v>
      </c>
      <c r="Q89" s="100">
        <v>0</v>
      </c>
      <c r="R89" s="100">
        <v>0</v>
      </c>
      <c r="S89" s="100">
        <v>0</v>
      </c>
      <c r="T89" s="100">
        <v>0</v>
      </c>
      <c r="U89" s="100">
        <v>0</v>
      </c>
      <c r="V89" s="100">
        <v>0</v>
      </c>
      <c r="W89" s="100">
        <v>0</v>
      </c>
      <c r="X89" s="100">
        <v>0</v>
      </c>
      <c r="Y89" s="100">
        <v>0</v>
      </c>
      <c r="Z89" s="100">
        <v>0</v>
      </c>
      <c r="AA89" s="296">
        <v>0</v>
      </c>
    </row>
    <row r="90" spans="1:27" x14ac:dyDescent="0.2">
      <c r="A90" s="101" t="s">
        <v>661</v>
      </c>
      <c r="B90" s="100">
        <v>24192.07</v>
      </c>
      <c r="C90" s="100">
        <v>40567.299999999901</v>
      </c>
      <c r="D90" s="100">
        <v>33189.85</v>
      </c>
      <c r="E90" s="100">
        <v>35643.24</v>
      </c>
      <c r="F90" s="100">
        <v>41886.620000000003</v>
      </c>
      <c r="G90" s="100">
        <v>48469.22</v>
      </c>
      <c r="H90" s="100">
        <v>58156.639999999999</v>
      </c>
      <c r="I90" s="100">
        <v>36759.69</v>
      </c>
      <c r="J90" s="100">
        <v>34186.75</v>
      </c>
      <c r="K90" s="100">
        <v>37043.609999999899</v>
      </c>
      <c r="L90" s="100">
        <v>32537.03</v>
      </c>
      <c r="M90" s="100">
        <v>31959.919999999998</v>
      </c>
      <c r="N90" s="100">
        <v>454591.94</v>
      </c>
      <c r="O90" s="100">
        <v>42081.23</v>
      </c>
      <c r="P90" s="100">
        <v>32123.15</v>
      </c>
      <c r="Q90" s="100">
        <v>164234.94</v>
      </c>
      <c r="R90" s="100">
        <v>90096.299999999901</v>
      </c>
      <c r="S90" s="100">
        <v>-13953.43</v>
      </c>
      <c r="T90" s="100">
        <v>31500.36</v>
      </c>
      <c r="U90" s="100">
        <v>29421.229999999901</v>
      </c>
      <c r="V90" s="100">
        <v>40166.93</v>
      </c>
      <c r="W90" s="100">
        <v>33024.319999999898</v>
      </c>
      <c r="X90" s="100">
        <v>47802.34</v>
      </c>
      <c r="Y90" s="100">
        <v>42724.67</v>
      </c>
      <c r="Z90" s="100">
        <v>42904.63</v>
      </c>
      <c r="AA90" s="296">
        <v>582126.67000000004</v>
      </c>
    </row>
    <row r="91" spans="1:27" x14ac:dyDescent="0.2">
      <c r="A91" s="101" t="s">
        <v>662</v>
      </c>
      <c r="B91" s="100">
        <v>0</v>
      </c>
      <c r="C91" s="100">
        <v>0</v>
      </c>
      <c r="D91" s="100">
        <v>0</v>
      </c>
      <c r="E91" s="100">
        <v>0</v>
      </c>
      <c r="F91" s="100">
        <v>0</v>
      </c>
      <c r="G91" s="100">
        <v>0</v>
      </c>
      <c r="H91" s="100">
        <v>0</v>
      </c>
      <c r="I91" s="100">
        <v>0</v>
      </c>
      <c r="J91" s="100">
        <v>0</v>
      </c>
      <c r="K91" s="100">
        <v>0</v>
      </c>
      <c r="L91" s="100">
        <v>0</v>
      </c>
      <c r="M91" s="100">
        <v>0</v>
      </c>
      <c r="N91" s="100">
        <v>0</v>
      </c>
      <c r="O91" s="100">
        <v>0</v>
      </c>
      <c r="P91" s="100">
        <v>0</v>
      </c>
      <c r="Q91" s="100">
        <v>0</v>
      </c>
      <c r="R91" s="100">
        <v>0</v>
      </c>
      <c r="S91" s="100">
        <v>0</v>
      </c>
      <c r="T91" s="100">
        <v>0</v>
      </c>
      <c r="U91" s="100">
        <v>0</v>
      </c>
      <c r="V91" s="100">
        <v>0</v>
      </c>
      <c r="W91" s="100">
        <v>0</v>
      </c>
      <c r="X91" s="100">
        <v>0</v>
      </c>
      <c r="Y91" s="100">
        <v>0</v>
      </c>
      <c r="Z91" s="100">
        <v>0</v>
      </c>
      <c r="AA91" s="296">
        <v>0</v>
      </c>
    </row>
    <row r="92" spans="1:27" x14ac:dyDescent="0.2">
      <c r="A92" s="101" t="s">
        <v>663</v>
      </c>
      <c r="B92" s="100">
        <v>130.409999999999</v>
      </c>
      <c r="C92" s="100">
        <v>11625.89</v>
      </c>
      <c r="D92" s="100">
        <v>4650.4799999999996</v>
      </c>
      <c r="E92" s="100">
        <v>6259.7999999999902</v>
      </c>
      <c r="F92" s="100">
        <v>5275</v>
      </c>
      <c r="G92" s="100">
        <v>5845.1</v>
      </c>
      <c r="H92" s="100">
        <v>5473.66</v>
      </c>
      <c r="I92" s="100">
        <v>6088.15</v>
      </c>
      <c r="J92" s="100">
        <v>5703.6899999999896</v>
      </c>
      <c r="K92" s="100">
        <v>5314.09</v>
      </c>
      <c r="L92" s="100">
        <v>5853.1799999999903</v>
      </c>
      <c r="M92" s="100">
        <v>5335.84</v>
      </c>
      <c r="N92" s="100">
        <v>67555.289999999994</v>
      </c>
      <c r="O92" s="100">
        <v>5854.74</v>
      </c>
      <c r="P92" s="100">
        <v>3170.9299999999898</v>
      </c>
      <c r="Q92" s="100">
        <v>5666.67</v>
      </c>
      <c r="R92" s="100">
        <v>10100.5199999999</v>
      </c>
      <c r="S92" s="100">
        <v>6213.7199999999903</v>
      </c>
      <c r="T92" s="100">
        <v>6568.18</v>
      </c>
      <c r="U92" s="100">
        <v>5881.39</v>
      </c>
      <c r="V92" s="100">
        <v>6750.87</v>
      </c>
      <c r="W92" s="100">
        <v>6191.96</v>
      </c>
      <c r="X92" s="100">
        <v>6058.51</v>
      </c>
      <c r="Y92" s="100">
        <v>6450.05</v>
      </c>
      <c r="Z92" s="100">
        <v>6005.0299999999897</v>
      </c>
      <c r="AA92" s="296">
        <v>74912.570000000007</v>
      </c>
    </row>
    <row r="93" spans="1:27" x14ac:dyDescent="0.2">
      <c r="A93" s="101" t="s">
        <v>664</v>
      </c>
      <c r="B93" s="100">
        <v>432621.03</v>
      </c>
      <c r="C93" s="100">
        <v>410685.88999999902</v>
      </c>
      <c r="D93" s="100">
        <v>391359.7</v>
      </c>
      <c r="E93" s="100">
        <v>385117.22</v>
      </c>
      <c r="F93" s="100">
        <v>480592.65999999898</v>
      </c>
      <c r="G93" s="100">
        <v>376508.43</v>
      </c>
      <c r="H93" s="100">
        <v>424424.39999999898</v>
      </c>
      <c r="I93" s="100">
        <v>368110.64999999898</v>
      </c>
      <c r="J93" s="100">
        <v>612258.679999999</v>
      </c>
      <c r="K93" s="100">
        <v>342285.78</v>
      </c>
      <c r="L93" s="100">
        <v>215496.53</v>
      </c>
      <c r="M93" s="100">
        <v>412818.799999999</v>
      </c>
      <c r="N93" s="100">
        <v>4852279.7699999996</v>
      </c>
      <c r="O93" s="100">
        <v>298280.43999999901</v>
      </c>
      <c r="P93" s="100">
        <v>352576.79</v>
      </c>
      <c r="Q93" s="100">
        <v>329397.28999999998</v>
      </c>
      <c r="R93" s="100">
        <v>291321.38999999902</v>
      </c>
      <c r="S93" s="100">
        <v>402906.55</v>
      </c>
      <c r="T93" s="100">
        <v>513995.09</v>
      </c>
      <c r="U93" s="100">
        <v>296082.15000000002</v>
      </c>
      <c r="V93" s="100">
        <v>314731.56</v>
      </c>
      <c r="W93" s="100">
        <v>283447.77</v>
      </c>
      <c r="X93" s="100">
        <v>319791.92</v>
      </c>
      <c r="Y93" s="100">
        <v>332465.06</v>
      </c>
      <c r="Z93" s="100">
        <v>303920.15000000002</v>
      </c>
      <c r="AA93" s="296">
        <v>4038916.16</v>
      </c>
    </row>
    <row r="94" spans="1:27" x14ac:dyDescent="0.2">
      <c r="A94" s="101" t="s">
        <v>665</v>
      </c>
      <c r="B94" s="100">
        <v>0</v>
      </c>
      <c r="C94" s="100">
        <v>0</v>
      </c>
      <c r="D94" s="100">
        <v>0</v>
      </c>
      <c r="E94" s="100">
        <v>0</v>
      </c>
      <c r="F94" s="100">
        <v>0</v>
      </c>
      <c r="G94" s="100">
        <v>0</v>
      </c>
      <c r="H94" s="100">
        <v>0</v>
      </c>
      <c r="I94" s="100">
        <v>0</v>
      </c>
      <c r="J94" s="100">
        <v>0</v>
      </c>
      <c r="K94" s="100">
        <v>0</v>
      </c>
      <c r="L94" s="100">
        <v>0</v>
      </c>
      <c r="M94" s="100">
        <v>0</v>
      </c>
      <c r="N94" s="100">
        <v>0</v>
      </c>
      <c r="O94" s="100">
        <v>0</v>
      </c>
      <c r="P94" s="100">
        <v>0</v>
      </c>
      <c r="Q94" s="100">
        <v>0</v>
      </c>
      <c r="R94" s="100">
        <v>0</v>
      </c>
      <c r="S94" s="100">
        <v>0</v>
      </c>
      <c r="T94" s="100">
        <v>0</v>
      </c>
      <c r="U94" s="100">
        <v>0</v>
      </c>
      <c r="V94" s="100">
        <v>0</v>
      </c>
      <c r="W94" s="100">
        <v>0</v>
      </c>
      <c r="X94" s="100">
        <v>0</v>
      </c>
      <c r="Y94" s="100">
        <v>0</v>
      </c>
      <c r="Z94" s="100">
        <v>0</v>
      </c>
      <c r="AA94" s="296">
        <v>0</v>
      </c>
    </row>
    <row r="95" spans="1:27" x14ac:dyDescent="0.2">
      <c r="A95" s="101" t="s">
        <v>666</v>
      </c>
      <c r="B95" s="100">
        <v>846063.97</v>
      </c>
      <c r="C95" s="100">
        <v>757726.70999999903</v>
      </c>
      <c r="D95" s="100">
        <v>736945.72</v>
      </c>
      <c r="E95" s="100">
        <v>686390.53</v>
      </c>
      <c r="F95" s="100">
        <v>867765.53999999899</v>
      </c>
      <c r="G95" s="100">
        <v>640643.39999999898</v>
      </c>
      <c r="H95" s="100">
        <v>780928.36999999895</v>
      </c>
      <c r="I95" s="100">
        <v>655572.52999999898</v>
      </c>
      <c r="J95" s="100">
        <v>860443.22999999905</v>
      </c>
      <c r="K95" s="100">
        <v>624621.85</v>
      </c>
      <c r="L95" s="100">
        <v>525963.53</v>
      </c>
      <c r="M95" s="100">
        <v>-181974.79</v>
      </c>
      <c r="N95" s="100">
        <v>7801090.5899999896</v>
      </c>
      <c r="O95" s="100">
        <v>618901.40999999898</v>
      </c>
      <c r="P95" s="100">
        <v>829442.17</v>
      </c>
      <c r="Q95" s="100">
        <v>622600.15999999898</v>
      </c>
      <c r="R95" s="100">
        <v>361942.87</v>
      </c>
      <c r="S95" s="100">
        <v>438192.33999999898</v>
      </c>
      <c r="T95" s="100">
        <v>599902.53999999899</v>
      </c>
      <c r="U95" s="100">
        <v>166067.33999999901</v>
      </c>
      <c r="V95" s="100">
        <v>213034.51</v>
      </c>
      <c r="W95" s="100">
        <v>277219.59999999998</v>
      </c>
      <c r="X95" s="100">
        <v>515176.68</v>
      </c>
      <c r="Y95" s="100">
        <v>376792.489999999</v>
      </c>
      <c r="Z95" s="100">
        <v>46004.1899999999</v>
      </c>
      <c r="AA95" s="296">
        <v>5065276.3</v>
      </c>
    </row>
    <row r="96" spans="1:27" x14ac:dyDescent="0.2">
      <c r="A96" s="99" t="s">
        <v>667</v>
      </c>
    </row>
    <row r="97" spans="1:27" x14ac:dyDescent="0.2">
      <c r="A97" s="101" t="s">
        <v>668</v>
      </c>
      <c r="B97" s="100">
        <v>417940.6</v>
      </c>
      <c r="C97" s="100">
        <v>457955.4</v>
      </c>
      <c r="D97" s="100">
        <v>537445.30999999901</v>
      </c>
      <c r="E97" s="100">
        <v>492174.49999999901</v>
      </c>
      <c r="F97" s="100">
        <v>384764.57</v>
      </c>
      <c r="G97" s="100">
        <v>425828.26999999897</v>
      </c>
      <c r="H97" s="100">
        <v>408846.13</v>
      </c>
      <c r="I97" s="100">
        <v>409291.82</v>
      </c>
      <c r="J97" s="100">
        <v>392342.49</v>
      </c>
      <c r="K97" s="100">
        <v>357098.64999999898</v>
      </c>
      <c r="L97" s="100">
        <v>338259.03</v>
      </c>
      <c r="M97" s="100">
        <v>370903.76999999897</v>
      </c>
      <c r="N97" s="100">
        <v>4992850.54</v>
      </c>
      <c r="O97" s="100">
        <v>322163.429999999</v>
      </c>
      <c r="P97" s="100">
        <v>304042.43</v>
      </c>
      <c r="Q97" s="100">
        <v>358324.69</v>
      </c>
      <c r="R97" s="100">
        <v>487700.28</v>
      </c>
      <c r="S97" s="100">
        <v>408514.54</v>
      </c>
      <c r="T97" s="100">
        <v>388609.27</v>
      </c>
      <c r="U97" s="100">
        <v>322872.16999999899</v>
      </c>
      <c r="V97" s="100">
        <v>316220.38</v>
      </c>
      <c r="W97" s="100">
        <v>362416.90999999898</v>
      </c>
      <c r="X97" s="100">
        <v>212282.2</v>
      </c>
      <c r="Y97" s="100">
        <v>334042.21999999997</v>
      </c>
      <c r="Z97" s="100">
        <v>296408.99</v>
      </c>
      <c r="AA97" s="296">
        <v>4113597.51</v>
      </c>
    </row>
    <row r="98" spans="1:27" x14ac:dyDescent="0.2">
      <c r="A98" s="101" t="s">
        <v>669</v>
      </c>
      <c r="B98" s="100">
        <v>1278511.76</v>
      </c>
      <c r="C98" s="100">
        <v>2078796.34</v>
      </c>
      <c r="D98" s="100">
        <v>2061287.26</v>
      </c>
      <c r="E98" s="100">
        <v>2181753.6599999899</v>
      </c>
      <c r="F98" s="100">
        <v>3034700.25</v>
      </c>
      <c r="G98" s="100">
        <v>3075825.7699999898</v>
      </c>
      <c r="H98" s="100">
        <v>2910207.2</v>
      </c>
      <c r="I98" s="100">
        <v>1195077.4499999899</v>
      </c>
      <c r="J98" s="100">
        <v>2206005.36</v>
      </c>
      <c r="K98" s="100">
        <v>1642791.8899999899</v>
      </c>
      <c r="L98" s="100">
        <v>1871081.65</v>
      </c>
      <c r="M98" s="100">
        <v>2565693.54999999</v>
      </c>
      <c r="N98" s="100">
        <v>26101732.1399999</v>
      </c>
      <c r="O98" s="100">
        <v>1730858.49999999</v>
      </c>
      <c r="P98" s="100">
        <v>1539902.51999999</v>
      </c>
      <c r="Q98" s="100">
        <v>1806353.05</v>
      </c>
      <c r="R98" s="100">
        <v>1824435.55</v>
      </c>
      <c r="S98" s="100">
        <v>2199805.7599999998</v>
      </c>
      <c r="T98" s="100">
        <v>2346266.19</v>
      </c>
      <c r="U98" s="100">
        <v>2231144.4900000002</v>
      </c>
      <c r="V98" s="100">
        <v>2285097.09</v>
      </c>
      <c r="W98" s="100">
        <v>2221724.6999999899</v>
      </c>
      <c r="X98" s="100">
        <v>2285690.0999999898</v>
      </c>
      <c r="Y98" s="100">
        <v>1896534.31</v>
      </c>
      <c r="Z98" s="100">
        <v>3005729.29</v>
      </c>
      <c r="AA98" s="296">
        <v>25373541.550000001</v>
      </c>
    </row>
    <row r="99" spans="1:27" x14ac:dyDescent="0.2">
      <c r="A99" s="101" t="s">
        <v>670</v>
      </c>
      <c r="B99" s="100">
        <v>952622.21999999904</v>
      </c>
      <c r="C99" s="100">
        <v>1456552.1199999901</v>
      </c>
      <c r="D99" s="100">
        <v>2987633.31</v>
      </c>
      <c r="E99" s="100">
        <v>508723.68999999901</v>
      </c>
      <c r="F99" s="100">
        <v>287096.61</v>
      </c>
      <c r="G99" s="100">
        <v>677525.79</v>
      </c>
      <c r="H99" s="100">
        <v>555911.91999999899</v>
      </c>
      <c r="I99" s="100">
        <v>758305.55999999901</v>
      </c>
      <c r="J99" s="100">
        <v>549518.84</v>
      </c>
      <c r="K99" s="100">
        <v>406007.03999999899</v>
      </c>
      <c r="L99" s="100">
        <v>658605.57999999903</v>
      </c>
      <c r="M99" s="100">
        <v>707605.51999999897</v>
      </c>
      <c r="N99" s="100">
        <v>10506108.199999901</v>
      </c>
      <c r="O99" s="100">
        <v>708440.48</v>
      </c>
      <c r="P99" s="100">
        <v>361385.22</v>
      </c>
      <c r="Q99" s="100">
        <v>526200.1</v>
      </c>
      <c r="R99" s="100">
        <v>1112118.26999999</v>
      </c>
      <c r="S99" s="100">
        <v>1409177.50999999</v>
      </c>
      <c r="T99" s="100">
        <v>799869.91</v>
      </c>
      <c r="U99" s="100">
        <v>423502.19</v>
      </c>
      <c r="V99" s="100">
        <v>578193.72999999905</v>
      </c>
      <c r="W99" s="100">
        <v>415275.28999999899</v>
      </c>
      <c r="X99" s="100">
        <v>914880.1</v>
      </c>
      <c r="Y99" s="100">
        <v>652476.12999999896</v>
      </c>
      <c r="Z99" s="100">
        <v>795950.34</v>
      </c>
      <c r="AA99" s="296">
        <v>8697469.2699999996</v>
      </c>
    </row>
    <row r="100" spans="1:27" x14ac:dyDescent="0.2">
      <c r="A100" s="101" t="s">
        <v>671</v>
      </c>
      <c r="B100" s="100">
        <v>605259.55000000005</v>
      </c>
      <c r="C100" s="100">
        <v>542311</v>
      </c>
      <c r="D100" s="100">
        <v>691850.99</v>
      </c>
      <c r="E100" s="100">
        <v>676037.77</v>
      </c>
      <c r="F100" s="100">
        <v>364245.16</v>
      </c>
      <c r="G100" s="100">
        <v>385716.17</v>
      </c>
      <c r="H100" s="100">
        <v>413174.88999999902</v>
      </c>
      <c r="I100" s="100">
        <v>303793.90999999997</v>
      </c>
      <c r="J100" s="100">
        <v>422531.71999999898</v>
      </c>
      <c r="K100" s="100">
        <v>441333.6</v>
      </c>
      <c r="L100" s="100">
        <v>223553.75999999899</v>
      </c>
      <c r="M100" s="100">
        <v>250644.67</v>
      </c>
      <c r="N100" s="100">
        <v>5320453.1899999902</v>
      </c>
      <c r="O100" s="100">
        <v>499432.29</v>
      </c>
      <c r="P100" s="100">
        <v>492481.77</v>
      </c>
      <c r="Q100" s="100">
        <v>197092.52999999901</v>
      </c>
      <c r="R100" s="100">
        <v>243994.489999999</v>
      </c>
      <c r="S100" s="100">
        <v>330034.31999999902</v>
      </c>
      <c r="T100" s="100">
        <v>429266.26</v>
      </c>
      <c r="U100" s="100">
        <v>286179.55999999901</v>
      </c>
      <c r="V100" s="100">
        <v>725934.31999999902</v>
      </c>
      <c r="W100" s="100">
        <v>629408.17000000004</v>
      </c>
      <c r="X100" s="100">
        <v>-486969.85</v>
      </c>
      <c r="Y100" s="100">
        <v>-125606.239999999</v>
      </c>
      <c r="Z100" s="100">
        <v>1932844.69</v>
      </c>
      <c r="AA100" s="296">
        <v>5154092.3099999996</v>
      </c>
    </row>
    <row r="101" spans="1:27" x14ac:dyDescent="0.2">
      <c r="A101" s="101" t="s">
        <v>672</v>
      </c>
      <c r="B101" s="100">
        <v>-20074.05</v>
      </c>
      <c r="C101" s="100">
        <v>365091.92</v>
      </c>
      <c r="D101" s="100">
        <v>403735.61999999901</v>
      </c>
      <c r="E101" s="100">
        <v>428103.37</v>
      </c>
      <c r="F101" s="100">
        <v>315277.08</v>
      </c>
      <c r="G101" s="100">
        <v>-379381.59</v>
      </c>
      <c r="H101" s="100">
        <v>186020.5</v>
      </c>
      <c r="I101" s="100">
        <v>269853.69</v>
      </c>
      <c r="J101" s="100">
        <v>60299.05</v>
      </c>
      <c r="K101" s="100">
        <v>143434.35</v>
      </c>
      <c r="L101" s="100">
        <v>-469146.27999999898</v>
      </c>
      <c r="M101" s="100">
        <v>453587.359999999</v>
      </c>
      <c r="N101" s="100">
        <v>1756801.02</v>
      </c>
      <c r="O101" s="100">
        <v>278685.86</v>
      </c>
      <c r="P101" s="100">
        <v>39865.879999999903</v>
      </c>
      <c r="Q101" s="100">
        <v>294125.24</v>
      </c>
      <c r="R101" s="100">
        <v>256272.41</v>
      </c>
      <c r="S101" s="100">
        <v>132115.06999999899</v>
      </c>
      <c r="T101" s="100">
        <v>167791.649999999</v>
      </c>
      <c r="U101" s="100">
        <v>204529.639999999</v>
      </c>
      <c r="V101" s="100">
        <v>-6553.5899999999701</v>
      </c>
      <c r="W101" s="100">
        <v>60895.0799999999</v>
      </c>
      <c r="X101" s="100">
        <v>255151.44999999899</v>
      </c>
      <c r="Y101" s="100">
        <v>131598.00999999899</v>
      </c>
      <c r="Z101" s="100">
        <v>947224.48</v>
      </c>
      <c r="AA101" s="296">
        <v>2761701.18</v>
      </c>
    </row>
    <row r="102" spans="1:27" x14ac:dyDescent="0.2">
      <c r="A102" s="101" t="s">
        <v>673</v>
      </c>
      <c r="B102" s="100">
        <v>3234260.08</v>
      </c>
      <c r="C102" s="100">
        <v>4900706.77999999</v>
      </c>
      <c r="D102" s="100">
        <v>6681952.48999999</v>
      </c>
      <c r="E102" s="100">
        <v>4286792.98999999</v>
      </c>
      <c r="F102" s="100">
        <v>4386083.67</v>
      </c>
      <c r="G102" s="100">
        <v>4185514.4099999899</v>
      </c>
      <c r="H102" s="100">
        <v>4474160.6399999997</v>
      </c>
      <c r="I102" s="100">
        <v>2936322.4299999899</v>
      </c>
      <c r="J102" s="100">
        <v>3630697.46</v>
      </c>
      <c r="K102" s="100">
        <v>2990665.52999999</v>
      </c>
      <c r="L102" s="100">
        <v>2622353.7400000002</v>
      </c>
      <c r="M102" s="100">
        <v>4348434.8699999899</v>
      </c>
      <c r="N102" s="100">
        <v>48677945.089999899</v>
      </c>
      <c r="O102" s="100">
        <v>3539580.56</v>
      </c>
      <c r="P102" s="100">
        <v>2737677.8199999901</v>
      </c>
      <c r="Q102" s="100">
        <v>3182095.61</v>
      </c>
      <c r="R102" s="100">
        <v>3924521</v>
      </c>
      <c r="S102" s="100">
        <v>4479647.2</v>
      </c>
      <c r="T102" s="100">
        <v>4131803.27999999</v>
      </c>
      <c r="U102" s="100">
        <v>3468228.05</v>
      </c>
      <c r="V102" s="100">
        <v>3898891.93</v>
      </c>
      <c r="W102" s="100">
        <v>3689720.1499999901</v>
      </c>
      <c r="X102" s="100">
        <v>3181033.9999999902</v>
      </c>
      <c r="Y102" s="100">
        <v>2889044.43</v>
      </c>
      <c r="Z102" s="100">
        <v>6978157.79</v>
      </c>
      <c r="AA102" s="296">
        <v>46100401.82</v>
      </c>
    </row>
    <row r="103" spans="1:27" x14ac:dyDescent="0.2">
      <c r="A103" s="101" t="s">
        <v>674</v>
      </c>
      <c r="B103" s="100">
        <v>4080324.05</v>
      </c>
      <c r="C103" s="100">
        <v>5658433.48999999</v>
      </c>
      <c r="D103" s="100">
        <v>7418898.2099999897</v>
      </c>
      <c r="E103" s="100">
        <v>4973183.5199999902</v>
      </c>
      <c r="F103" s="100">
        <v>5253849.21</v>
      </c>
      <c r="G103" s="100">
        <v>4826157.8099999996</v>
      </c>
      <c r="H103" s="100">
        <v>5255089.01</v>
      </c>
      <c r="I103" s="100">
        <v>3591894.9599999902</v>
      </c>
      <c r="J103" s="100">
        <v>4491140.6900000004</v>
      </c>
      <c r="K103" s="100">
        <v>3615287.3799999901</v>
      </c>
      <c r="L103" s="100">
        <v>3148317.27</v>
      </c>
      <c r="M103" s="100">
        <v>4166460.0799999898</v>
      </c>
      <c r="N103" s="100">
        <v>56479035.679999903</v>
      </c>
      <c r="O103" s="100">
        <v>4158481.97</v>
      </c>
      <c r="P103" s="100">
        <v>3567119.98999999</v>
      </c>
      <c r="Q103" s="100">
        <v>3804695.7699999898</v>
      </c>
      <c r="R103" s="100">
        <v>4286463.8699999899</v>
      </c>
      <c r="S103" s="100">
        <v>4917839.54</v>
      </c>
      <c r="T103" s="100">
        <v>4731705.82</v>
      </c>
      <c r="U103" s="100">
        <v>3634295.39</v>
      </c>
      <c r="V103" s="100">
        <v>4111926.44</v>
      </c>
      <c r="W103" s="100">
        <v>3966939.7499999902</v>
      </c>
      <c r="X103" s="100">
        <v>3696210.6799999899</v>
      </c>
      <c r="Y103" s="100">
        <v>3265836.92</v>
      </c>
      <c r="Z103" s="100">
        <v>7024161.9800000004</v>
      </c>
      <c r="AA103" s="296">
        <v>51165678.119999997</v>
      </c>
    </row>
    <row r="104" spans="1:27" x14ac:dyDescent="0.2">
      <c r="A104" s="99" t="s">
        <v>675</v>
      </c>
    </row>
    <row r="105" spans="1:27" x14ac:dyDescent="0.2">
      <c r="A105" s="101" t="s">
        <v>676</v>
      </c>
      <c r="B105" s="100">
        <v>0</v>
      </c>
      <c r="C105" s="100">
        <v>0</v>
      </c>
      <c r="D105" s="100">
        <v>0</v>
      </c>
      <c r="E105" s="100">
        <v>0</v>
      </c>
      <c r="F105" s="100">
        <v>0</v>
      </c>
      <c r="G105" s="100">
        <v>0</v>
      </c>
      <c r="H105" s="100">
        <v>0</v>
      </c>
      <c r="I105" s="100">
        <v>0</v>
      </c>
      <c r="J105" s="100">
        <v>0</v>
      </c>
      <c r="K105" s="100">
        <v>0</v>
      </c>
      <c r="L105" s="100">
        <v>0</v>
      </c>
      <c r="M105" s="100">
        <v>0</v>
      </c>
      <c r="N105" s="100">
        <v>0</v>
      </c>
      <c r="O105" s="100">
        <v>0</v>
      </c>
      <c r="P105" s="100">
        <v>0</v>
      </c>
      <c r="Q105" s="100">
        <v>0</v>
      </c>
      <c r="R105" s="100">
        <v>0</v>
      </c>
      <c r="S105" s="100">
        <v>0</v>
      </c>
      <c r="T105" s="100">
        <v>0</v>
      </c>
      <c r="U105" s="100">
        <v>0</v>
      </c>
      <c r="V105" s="100">
        <v>0</v>
      </c>
      <c r="W105" s="100">
        <v>0</v>
      </c>
      <c r="X105" s="100">
        <v>1.74</v>
      </c>
      <c r="Y105" s="100">
        <v>0</v>
      </c>
      <c r="Z105" s="100">
        <v>0</v>
      </c>
      <c r="AA105" s="296">
        <v>1.74</v>
      </c>
    </row>
    <row r="106" spans="1:27" x14ac:dyDescent="0.2">
      <c r="A106" s="101" t="s">
        <v>677</v>
      </c>
      <c r="B106" s="100">
        <v>0</v>
      </c>
      <c r="C106" s="100">
        <v>0</v>
      </c>
      <c r="D106" s="100">
        <v>0</v>
      </c>
      <c r="E106" s="100">
        <v>0</v>
      </c>
      <c r="F106" s="100">
        <v>0</v>
      </c>
      <c r="G106" s="100">
        <v>0</v>
      </c>
      <c r="H106" s="100">
        <v>0</v>
      </c>
      <c r="I106" s="100">
        <v>0</v>
      </c>
      <c r="J106" s="100">
        <v>0</v>
      </c>
      <c r="K106" s="100">
        <v>0</v>
      </c>
      <c r="L106" s="100">
        <v>0</v>
      </c>
      <c r="M106" s="100">
        <v>0</v>
      </c>
      <c r="N106" s="100">
        <v>0</v>
      </c>
      <c r="O106" s="100">
        <v>0</v>
      </c>
      <c r="P106" s="100">
        <v>0</v>
      </c>
      <c r="Q106" s="100">
        <v>0</v>
      </c>
      <c r="R106" s="100">
        <v>0</v>
      </c>
      <c r="S106" s="100">
        <v>0</v>
      </c>
      <c r="T106" s="100">
        <v>0</v>
      </c>
      <c r="U106" s="100">
        <v>0</v>
      </c>
      <c r="V106" s="100">
        <v>0</v>
      </c>
      <c r="W106" s="100">
        <v>0</v>
      </c>
      <c r="X106" s="100">
        <v>0</v>
      </c>
      <c r="Y106" s="100">
        <v>0</v>
      </c>
      <c r="Z106" s="100">
        <v>0</v>
      </c>
      <c r="AA106" s="296">
        <v>0</v>
      </c>
    </row>
    <row r="107" spans="1:27" x14ac:dyDescent="0.2">
      <c r="A107" s="101" t="s">
        <v>678</v>
      </c>
      <c r="B107" s="100">
        <v>0</v>
      </c>
      <c r="C107" s="100">
        <v>0</v>
      </c>
      <c r="D107" s="100">
        <v>0</v>
      </c>
      <c r="E107" s="100">
        <v>0</v>
      </c>
      <c r="F107" s="100">
        <v>0</v>
      </c>
      <c r="G107" s="100">
        <v>0</v>
      </c>
      <c r="H107" s="100">
        <v>0</v>
      </c>
      <c r="I107" s="100">
        <v>0</v>
      </c>
      <c r="J107" s="100">
        <v>0</v>
      </c>
      <c r="K107" s="100">
        <v>0</v>
      </c>
      <c r="L107" s="100">
        <v>0</v>
      </c>
      <c r="M107" s="100">
        <v>0</v>
      </c>
      <c r="N107" s="100">
        <v>0</v>
      </c>
      <c r="O107" s="100">
        <v>0</v>
      </c>
      <c r="P107" s="100">
        <v>0</v>
      </c>
      <c r="Q107" s="100">
        <v>0</v>
      </c>
      <c r="R107" s="100">
        <v>0</v>
      </c>
      <c r="S107" s="100">
        <v>0</v>
      </c>
      <c r="T107" s="100">
        <v>0</v>
      </c>
      <c r="U107" s="100">
        <v>0</v>
      </c>
      <c r="V107" s="100">
        <v>0</v>
      </c>
      <c r="W107" s="100">
        <v>0</v>
      </c>
      <c r="X107" s="100">
        <v>0</v>
      </c>
      <c r="Y107" s="100">
        <v>0</v>
      </c>
      <c r="Z107" s="100">
        <v>0</v>
      </c>
      <c r="AA107" s="296">
        <v>0</v>
      </c>
    </row>
    <row r="108" spans="1:27" x14ac:dyDescent="0.2">
      <c r="A108" s="101" t="s">
        <v>679</v>
      </c>
      <c r="B108" s="100">
        <v>0</v>
      </c>
      <c r="C108" s="100">
        <v>0</v>
      </c>
      <c r="D108" s="100">
        <v>0</v>
      </c>
      <c r="E108" s="100">
        <v>0</v>
      </c>
      <c r="F108" s="100">
        <v>0</v>
      </c>
      <c r="G108" s="100">
        <v>0</v>
      </c>
      <c r="H108" s="100">
        <v>0</v>
      </c>
      <c r="I108" s="100">
        <v>0</v>
      </c>
      <c r="J108" s="100">
        <v>0</v>
      </c>
      <c r="K108" s="100">
        <v>0</v>
      </c>
      <c r="L108" s="100">
        <v>0</v>
      </c>
      <c r="M108" s="100">
        <v>0</v>
      </c>
      <c r="N108" s="100">
        <v>0</v>
      </c>
      <c r="O108" s="100">
        <v>0</v>
      </c>
      <c r="P108" s="100">
        <v>0</v>
      </c>
      <c r="Q108" s="100">
        <v>0</v>
      </c>
      <c r="R108" s="100">
        <v>0</v>
      </c>
      <c r="S108" s="100">
        <v>0</v>
      </c>
      <c r="T108" s="100">
        <v>0</v>
      </c>
      <c r="U108" s="100">
        <v>0</v>
      </c>
      <c r="V108" s="100">
        <v>0</v>
      </c>
      <c r="W108" s="100">
        <v>0</v>
      </c>
      <c r="X108" s="100">
        <v>0.87</v>
      </c>
      <c r="Y108" s="100">
        <v>0</v>
      </c>
      <c r="Z108" s="100">
        <v>0</v>
      </c>
      <c r="AA108" s="296">
        <v>0.87</v>
      </c>
    </row>
    <row r="109" spans="1:27" x14ac:dyDescent="0.2">
      <c r="A109" s="101" t="s">
        <v>680</v>
      </c>
      <c r="B109" s="100">
        <v>0</v>
      </c>
      <c r="C109" s="100">
        <v>0</v>
      </c>
      <c r="D109" s="100">
        <v>0</v>
      </c>
      <c r="E109" s="100">
        <v>0</v>
      </c>
      <c r="F109" s="100">
        <v>0</v>
      </c>
      <c r="G109" s="100">
        <v>0</v>
      </c>
      <c r="H109" s="100">
        <v>0</v>
      </c>
      <c r="I109" s="100">
        <v>0</v>
      </c>
      <c r="J109" s="100">
        <v>0</v>
      </c>
      <c r="K109" s="100">
        <v>0</v>
      </c>
      <c r="L109" s="100">
        <v>0</v>
      </c>
      <c r="M109" s="100">
        <v>0</v>
      </c>
      <c r="N109" s="100">
        <v>0</v>
      </c>
      <c r="O109" s="100">
        <v>0</v>
      </c>
      <c r="P109" s="100">
        <v>0</v>
      </c>
      <c r="Q109" s="100">
        <v>0</v>
      </c>
      <c r="R109" s="100">
        <v>0</v>
      </c>
      <c r="S109" s="100">
        <v>0</v>
      </c>
      <c r="T109" s="100">
        <v>0</v>
      </c>
      <c r="U109" s="100">
        <v>0</v>
      </c>
      <c r="V109" s="100">
        <v>0</v>
      </c>
      <c r="W109" s="100">
        <v>0</v>
      </c>
      <c r="X109" s="100">
        <v>0.28999999999999998</v>
      </c>
      <c r="Y109" s="100">
        <v>0</v>
      </c>
      <c r="Z109" s="100">
        <v>0</v>
      </c>
      <c r="AA109" s="296">
        <v>0.28999999999999998</v>
      </c>
    </row>
    <row r="110" spans="1:27" x14ac:dyDescent="0.2">
      <c r="A110" s="101" t="s">
        <v>681</v>
      </c>
      <c r="B110" s="100">
        <v>0</v>
      </c>
      <c r="C110" s="100">
        <v>0</v>
      </c>
      <c r="D110" s="100">
        <v>140452.81</v>
      </c>
      <c r="E110" s="100">
        <v>0</v>
      </c>
      <c r="F110" s="100">
        <v>0</v>
      </c>
      <c r="G110" s="100">
        <v>0</v>
      </c>
      <c r="H110" s="100">
        <v>-411592.25</v>
      </c>
      <c r="I110" s="100">
        <v>0</v>
      </c>
      <c r="J110" s="100">
        <v>0</v>
      </c>
      <c r="K110" s="100">
        <v>-1175.6600000000001</v>
      </c>
      <c r="L110" s="100">
        <v>0</v>
      </c>
      <c r="M110" s="100">
        <v>-1293307.04999999</v>
      </c>
      <c r="N110" s="100">
        <v>-1565622.15</v>
      </c>
      <c r="O110" s="100">
        <v>0</v>
      </c>
      <c r="P110" s="100">
        <v>0</v>
      </c>
      <c r="Q110" s="100">
        <v>27822.37</v>
      </c>
      <c r="R110" s="100">
        <v>0</v>
      </c>
      <c r="S110" s="100">
        <v>0</v>
      </c>
      <c r="T110" s="100">
        <v>25.25</v>
      </c>
      <c r="U110" s="100">
        <v>-555558.84</v>
      </c>
      <c r="V110" s="100">
        <v>0</v>
      </c>
      <c r="W110" s="100">
        <v>509895.239999999</v>
      </c>
      <c r="X110" s="100">
        <v>0</v>
      </c>
      <c r="Y110" s="100">
        <v>0</v>
      </c>
      <c r="Z110" s="100">
        <v>11.66</v>
      </c>
      <c r="AA110" s="296">
        <v>-17804.319999999901</v>
      </c>
    </row>
    <row r="111" spans="1:27" x14ac:dyDescent="0.2">
      <c r="A111" s="101" t="s">
        <v>682</v>
      </c>
      <c r="B111" s="100">
        <v>0</v>
      </c>
      <c r="C111" s="100">
        <v>0</v>
      </c>
      <c r="D111" s="100">
        <v>0</v>
      </c>
      <c r="E111" s="100">
        <v>0</v>
      </c>
      <c r="F111" s="100">
        <v>0</v>
      </c>
      <c r="G111" s="100">
        <v>0</v>
      </c>
      <c r="H111" s="100">
        <v>0</v>
      </c>
      <c r="I111" s="100">
        <v>0</v>
      </c>
      <c r="J111" s="100">
        <v>0</v>
      </c>
      <c r="K111" s="100">
        <v>0</v>
      </c>
      <c r="L111" s="100">
        <v>0</v>
      </c>
      <c r="M111" s="100">
        <v>0</v>
      </c>
      <c r="N111" s="100">
        <v>0</v>
      </c>
      <c r="O111" s="100">
        <v>0</v>
      </c>
      <c r="P111" s="100">
        <v>0</v>
      </c>
      <c r="Q111" s="100">
        <v>0</v>
      </c>
      <c r="R111" s="100">
        <v>0</v>
      </c>
      <c r="S111" s="100">
        <v>0</v>
      </c>
      <c r="T111" s="100">
        <v>0</v>
      </c>
      <c r="U111" s="100">
        <v>0</v>
      </c>
      <c r="V111" s="100">
        <v>0</v>
      </c>
      <c r="W111" s="100">
        <v>0</v>
      </c>
      <c r="X111" s="100">
        <v>0</v>
      </c>
      <c r="Y111" s="100">
        <v>0</v>
      </c>
      <c r="Z111" s="100">
        <v>0</v>
      </c>
      <c r="AA111" s="296">
        <v>0</v>
      </c>
    </row>
    <row r="112" spans="1:27" x14ac:dyDescent="0.2">
      <c r="A112" s="101" t="s">
        <v>683</v>
      </c>
      <c r="B112" s="100">
        <v>0</v>
      </c>
      <c r="C112" s="100">
        <v>0</v>
      </c>
      <c r="D112" s="100">
        <v>0</v>
      </c>
      <c r="E112" s="100">
        <v>0</v>
      </c>
      <c r="F112" s="100">
        <v>0</v>
      </c>
      <c r="G112" s="100">
        <v>0</v>
      </c>
      <c r="H112" s="100">
        <v>0</v>
      </c>
      <c r="I112" s="100">
        <v>0</v>
      </c>
      <c r="J112" s="100">
        <v>0</v>
      </c>
      <c r="K112" s="100">
        <v>0</v>
      </c>
      <c r="L112" s="100">
        <v>0</v>
      </c>
      <c r="M112" s="100">
        <v>0</v>
      </c>
      <c r="N112" s="100">
        <v>0</v>
      </c>
      <c r="O112" s="100">
        <v>0</v>
      </c>
      <c r="P112" s="100">
        <v>0</v>
      </c>
      <c r="Q112" s="100">
        <v>0</v>
      </c>
      <c r="R112" s="100">
        <v>0</v>
      </c>
      <c r="S112" s="100">
        <v>0</v>
      </c>
      <c r="T112" s="100">
        <v>0</v>
      </c>
      <c r="U112" s="100">
        <v>0</v>
      </c>
      <c r="V112" s="100">
        <v>0</v>
      </c>
      <c r="W112" s="100">
        <v>0</v>
      </c>
      <c r="X112" s="100">
        <v>0</v>
      </c>
      <c r="Y112" s="100">
        <v>0</v>
      </c>
      <c r="Z112" s="100">
        <v>0</v>
      </c>
      <c r="AA112" s="296">
        <v>0</v>
      </c>
    </row>
    <row r="113" spans="1:27" x14ac:dyDescent="0.2">
      <c r="A113" s="101" t="s">
        <v>684</v>
      </c>
      <c r="B113" s="100">
        <v>0</v>
      </c>
      <c r="C113" s="100">
        <v>0</v>
      </c>
      <c r="D113" s="100">
        <v>0</v>
      </c>
      <c r="E113" s="100">
        <v>0</v>
      </c>
      <c r="F113" s="100">
        <v>0</v>
      </c>
      <c r="G113" s="100">
        <v>0</v>
      </c>
      <c r="H113" s="100">
        <v>0</v>
      </c>
      <c r="I113" s="100">
        <v>0</v>
      </c>
      <c r="J113" s="100">
        <v>0</v>
      </c>
      <c r="K113" s="100">
        <v>0</v>
      </c>
      <c r="L113" s="100">
        <v>0</v>
      </c>
      <c r="M113" s="100">
        <v>0</v>
      </c>
      <c r="N113" s="100">
        <v>0</v>
      </c>
      <c r="O113" s="100">
        <v>0</v>
      </c>
      <c r="P113" s="100">
        <v>0</v>
      </c>
      <c r="Q113" s="100">
        <v>0</v>
      </c>
      <c r="R113" s="100">
        <v>0</v>
      </c>
      <c r="S113" s="100">
        <v>0</v>
      </c>
      <c r="T113" s="100">
        <v>0</v>
      </c>
      <c r="U113" s="100">
        <v>0</v>
      </c>
      <c r="V113" s="100">
        <v>0</v>
      </c>
      <c r="W113" s="100">
        <v>0</v>
      </c>
      <c r="X113" s="100">
        <v>0</v>
      </c>
      <c r="Y113" s="100">
        <v>0</v>
      </c>
      <c r="Z113" s="100">
        <v>0</v>
      </c>
      <c r="AA113" s="296">
        <v>0</v>
      </c>
    </row>
    <row r="114" spans="1:27" x14ac:dyDescent="0.2">
      <c r="A114" s="101" t="s">
        <v>685</v>
      </c>
      <c r="B114" s="100">
        <v>0</v>
      </c>
      <c r="C114" s="100">
        <v>0</v>
      </c>
      <c r="D114" s="100">
        <v>0</v>
      </c>
      <c r="E114" s="100">
        <v>0</v>
      </c>
      <c r="F114" s="100">
        <v>0</v>
      </c>
      <c r="G114" s="100">
        <v>0</v>
      </c>
      <c r="H114" s="100">
        <v>0</v>
      </c>
      <c r="I114" s="100">
        <v>0</v>
      </c>
      <c r="J114" s="100">
        <v>0</v>
      </c>
      <c r="K114" s="100">
        <v>0</v>
      </c>
      <c r="L114" s="100">
        <v>0</v>
      </c>
      <c r="M114" s="100">
        <v>0</v>
      </c>
      <c r="N114" s="100">
        <v>0</v>
      </c>
      <c r="O114" s="100">
        <v>0</v>
      </c>
      <c r="P114" s="100">
        <v>0</v>
      </c>
      <c r="Q114" s="100">
        <v>0</v>
      </c>
      <c r="R114" s="100">
        <v>0</v>
      </c>
      <c r="S114" s="100">
        <v>0</v>
      </c>
      <c r="T114" s="100">
        <v>0</v>
      </c>
      <c r="U114" s="100">
        <v>0</v>
      </c>
      <c r="V114" s="100">
        <v>0</v>
      </c>
      <c r="W114" s="100">
        <v>0</v>
      </c>
      <c r="X114" s="100">
        <v>0</v>
      </c>
      <c r="Y114" s="100">
        <v>0</v>
      </c>
      <c r="Z114" s="100">
        <v>0</v>
      </c>
      <c r="AA114" s="296">
        <v>0</v>
      </c>
    </row>
    <row r="115" spans="1:27" x14ac:dyDescent="0.2">
      <c r="A115" s="101" t="s">
        <v>686</v>
      </c>
      <c r="B115" s="100">
        <v>0</v>
      </c>
      <c r="C115" s="100">
        <v>0</v>
      </c>
      <c r="D115" s="100">
        <v>0</v>
      </c>
      <c r="E115" s="100">
        <v>0</v>
      </c>
      <c r="F115" s="100">
        <v>0</v>
      </c>
      <c r="G115" s="100">
        <v>0</v>
      </c>
      <c r="H115" s="100">
        <v>0</v>
      </c>
      <c r="I115" s="100">
        <v>0</v>
      </c>
      <c r="J115" s="100">
        <v>0</v>
      </c>
      <c r="K115" s="100">
        <v>0</v>
      </c>
      <c r="L115" s="100">
        <v>0</v>
      </c>
      <c r="M115" s="100">
        <v>0</v>
      </c>
      <c r="N115" s="100">
        <v>0</v>
      </c>
      <c r="O115" s="100">
        <v>0</v>
      </c>
      <c r="P115" s="100">
        <v>0</v>
      </c>
      <c r="Q115" s="100">
        <v>0</v>
      </c>
      <c r="R115" s="100">
        <v>0</v>
      </c>
      <c r="S115" s="100">
        <v>0</v>
      </c>
      <c r="T115" s="100">
        <v>0</v>
      </c>
      <c r="U115" s="100">
        <v>0</v>
      </c>
      <c r="V115" s="100">
        <v>0</v>
      </c>
      <c r="W115" s="100">
        <v>0</v>
      </c>
      <c r="X115" s="100">
        <v>0</v>
      </c>
      <c r="Y115" s="100">
        <v>0</v>
      </c>
      <c r="Z115" s="100">
        <v>0</v>
      </c>
      <c r="AA115" s="296">
        <v>0</v>
      </c>
    </row>
    <row r="116" spans="1:27" x14ac:dyDescent="0.2">
      <c r="A116" s="101" t="s">
        <v>687</v>
      </c>
      <c r="B116" s="100">
        <v>0</v>
      </c>
      <c r="C116" s="100">
        <v>0</v>
      </c>
      <c r="D116" s="100">
        <v>140452.81</v>
      </c>
      <c r="E116" s="100">
        <v>0</v>
      </c>
      <c r="F116" s="100">
        <v>0</v>
      </c>
      <c r="G116" s="100">
        <v>0</v>
      </c>
      <c r="H116" s="100">
        <v>-411592.25</v>
      </c>
      <c r="I116" s="100">
        <v>0</v>
      </c>
      <c r="J116" s="100">
        <v>0</v>
      </c>
      <c r="K116" s="100">
        <v>-1175.6600000000001</v>
      </c>
      <c r="L116" s="100">
        <v>0</v>
      </c>
      <c r="M116" s="100">
        <v>-1293307.04999999</v>
      </c>
      <c r="N116" s="100">
        <v>-1565622.15</v>
      </c>
      <c r="O116" s="100">
        <v>0</v>
      </c>
      <c r="P116" s="100">
        <v>0</v>
      </c>
      <c r="Q116" s="100">
        <v>27822.37</v>
      </c>
      <c r="R116" s="100">
        <v>0</v>
      </c>
      <c r="S116" s="100">
        <v>0</v>
      </c>
      <c r="T116" s="100">
        <v>25.25</v>
      </c>
      <c r="U116" s="100">
        <v>-555558.84</v>
      </c>
      <c r="V116" s="100">
        <v>0</v>
      </c>
      <c r="W116" s="100">
        <v>509895.239999999</v>
      </c>
      <c r="X116" s="100">
        <v>2.9</v>
      </c>
      <c r="Y116" s="100">
        <v>0</v>
      </c>
      <c r="Z116" s="100">
        <v>11.66</v>
      </c>
      <c r="AA116" s="296">
        <v>-17801.4199999999</v>
      </c>
    </row>
    <row r="117" spans="1:27" x14ac:dyDescent="0.2">
      <c r="A117" s="99" t="s">
        <v>688</v>
      </c>
    </row>
    <row r="118" spans="1:27" x14ac:dyDescent="0.2">
      <c r="A118" s="101" t="s">
        <v>689</v>
      </c>
      <c r="B118" s="100">
        <v>848760.15999999898</v>
      </c>
      <c r="C118" s="100">
        <v>876159.61</v>
      </c>
      <c r="D118" s="100">
        <v>859945.62999999896</v>
      </c>
      <c r="E118" s="100">
        <v>932410.22</v>
      </c>
      <c r="F118" s="100">
        <v>853957.27</v>
      </c>
      <c r="G118" s="100">
        <v>875894.75</v>
      </c>
      <c r="H118" s="100">
        <v>993032.52</v>
      </c>
      <c r="I118" s="100">
        <v>1133227.74</v>
      </c>
      <c r="J118" s="100">
        <v>1120749.7</v>
      </c>
      <c r="K118" s="100">
        <v>647606.73</v>
      </c>
      <c r="L118" s="100">
        <v>1016500.82</v>
      </c>
      <c r="M118" s="100">
        <v>682957.05999999901</v>
      </c>
      <c r="N118" s="100">
        <v>10841202.210000001</v>
      </c>
      <c r="O118" s="100">
        <v>1097548.32</v>
      </c>
      <c r="P118" s="100">
        <v>920264.81999999902</v>
      </c>
      <c r="Q118" s="100">
        <v>1538814.82</v>
      </c>
      <c r="R118" s="100">
        <v>944045.47999999905</v>
      </c>
      <c r="S118" s="100">
        <v>983737.44999999902</v>
      </c>
      <c r="T118" s="100">
        <v>1174472.33</v>
      </c>
      <c r="U118" s="100">
        <v>1040270.59999999</v>
      </c>
      <c r="V118" s="100">
        <v>906483.45999999798</v>
      </c>
      <c r="W118" s="100">
        <v>908336.69</v>
      </c>
      <c r="X118" s="100">
        <v>852795.90999999805</v>
      </c>
      <c r="Y118" s="100">
        <v>823393.38999999897</v>
      </c>
      <c r="Z118" s="100">
        <v>865778.82</v>
      </c>
      <c r="AA118" s="296">
        <v>12055942.089999899</v>
      </c>
    </row>
    <row r="119" spans="1:27" x14ac:dyDescent="0.2">
      <c r="A119" s="101" t="s">
        <v>690</v>
      </c>
      <c r="B119" s="100">
        <v>0</v>
      </c>
      <c r="C119" s="100">
        <v>0</v>
      </c>
      <c r="D119" s="100">
        <v>0</v>
      </c>
      <c r="E119" s="100">
        <v>0</v>
      </c>
      <c r="F119" s="100">
        <v>0</v>
      </c>
      <c r="G119" s="100">
        <v>0</v>
      </c>
      <c r="H119" s="100">
        <v>0</v>
      </c>
      <c r="I119" s="100">
        <v>0</v>
      </c>
      <c r="J119" s="100">
        <v>0</v>
      </c>
      <c r="K119" s="100">
        <v>0</v>
      </c>
      <c r="L119" s="100">
        <v>0</v>
      </c>
      <c r="M119" s="100">
        <v>0</v>
      </c>
      <c r="N119" s="100">
        <v>0</v>
      </c>
      <c r="O119" s="100">
        <v>0</v>
      </c>
      <c r="P119" s="100">
        <v>0</v>
      </c>
      <c r="Q119" s="100">
        <v>0</v>
      </c>
      <c r="R119" s="100">
        <v>0</v>
      </c>
      <c r="S119" s="100">
        <v>0</v>
      </c>
      <c r="T119" s="100">
        <v>0</v>
      </c>
      <c r="U119" s="100">
        <v>0</v>
      </c>
      <c r="V119" s="100">
        <v>0</v>
      </c>
      <c r="W119" s="100">
        <v>0</v>
      </c>
      <c r="X119" s="100">
        <v>0</v>
      </c>
      <c r="Y119" s="100">
        <v>0</v>
      </c>
      <c r="Z119" s="100">
        <v>0</v>
      </c>
      <c r="AA119" s="296">
        <v>0</v>
      </c>
    </row>
    <row r="120" spans="1:27" x14ac:dyDescent="0.2">
      <c r="A120" s="101" t="s">
        <v>691</v>
      </c>
      <c r="B120" s="100">
        <v>95520.229999999894</v>
      </c>
      <c r="C120" s="100">
        <v>95420.05</v>
      </c>
      <c r="D120" s="100">
        <v>101642.36</v>
      </c>
      <c r="E120" s="100">
        <v>117675.6</v>
      </c>
      <c r="F120" s="100">
        <v>114740.23</v>
      </c>
      <c r="G120" s="100">
        <v>118942.3</v>
      </c>
      <c r="H120" s="100">
        <v>106765.499999999</v>
      </c>
      <c r="I120" s="100">
        <v>115601.36</v>
      </c>
      <c r="J120" s="100">
        <v>114349.329999999</v>
      </c>
      <c r="K120" s="100">
        <v>114763.24</v>
      </c>
      <c r="L120" s="100">
        <v>117165.26</v>
      </c>
      <c r="M120" s="100">
        <v>113865.14</v>
      </c>
      <c r="N120" s="100">
        <v>1326450.6000000001</v>
      </c>
      <c r="O120" s="100">
        <v>112627.53</v>
      </c>
      <c r="P120" s="100">
        <v>129798.75999999901</v>
      </c>
      <c r="Q120" s="100">
        <v>133299.68</v>
      </c>
      <c r="R120" s="100">
        <v>122693.58999999901</v>
      </c>
      <c r="S120" s="100">
        <v>116783.51</v>
      </c>
      <c r="T120" s="100">
        <v>132755.76999999999</v>
      </c>
      <c r="U120" s="100">
        <v>116045.569999999</v>
      </c>
      <c r="V120" s="100">
        <v>122745.989999999</v>
      </c>
      <c r="W120" s="100">
        <v>120510.88</v>
      </c>
      <c r="X120" s="100">
        <v>119740.94999999899</v>
      </c>
      <c r="Y120" s="100">
        <v>117732.56</v>
      </c>
      <c r="Z120" s="100">
        <v>120408.69</v>
      </c>
      <c r="AA120" s="296">
        <v>1465143.48</v>
      </c>
    </row>
    <row r="121" spans="1:27" x14ac:dyDescent="0.2">
      <c r="A121" s="101" t="s">
        <v>692</v>
      </c>
      <c r="B121" s="100">
        <v>0</v>
      </c>
      <c r="C121" s="100">
        <v>0</v>
      </c>
      <c r="D121" s="100">
        <v>0</v>
      </c>
      <c r="E121" s="100">
        <v>0</v>
      </c>
      <c r="F121" s="100">
        <v>0</v>
      </c>
      <c r="G121" s="100">
        <v>0</v>
      </c>
      <c r="H121" s="100">
        <v>0</v>
      </c>
      <c r="I121" s="100">
        <v>0</v>
      </c>
      <c r="J121" s="100">
        <v>0</v>
      </c>
      <c r="K121" s="100">
        <v>0</v>
      </c>
      <c r="L121" s="100">
        <v>0</v>
      </c>
      <c r="M121" s="100">
        <v>0</v>
      </c>
      <c r="N121" s="100">
        <v>0</v>
      </c>
      <c r="O121" s="100">
        <v>0</v>
      </c>
      <c r="P121" s="100">
        <v>0</v>
      </c>
      <c r="Q121" s="100">
        <v>0</v>
      </c>
      <c r="R121" s="100">
        <v>0</v>
      </c>
      <c r="S121" s="100">
        <v>0</v>
      </c>
      <c r="T121" s="100">
        <v>0</v>
      </c>
      <c r="U121" s="100">
        <v>0</v>
      </c>
      <c r="V121" s="100">
        <v>0</v>
      </c>
      <c r="W121" s="100">
        <v>0</v>
      </c>
      <c r="X121" s="100">
        <v>0</v>
      </c>
      <c r="Y121" s="100">
        <v>0</v>
      </c>
      <c r="Z121" s="100">
        <v>0</v>
      </c>
      <c r="AA121" s="296">
        <v>0</v>
      </c>
    </row>
    <row r="122" spans="1:27" x14ac:dyDescent="0.2">
      <c r="A122" s="101" t="s">
        <v>693</v>
      </c>
      <c r="B122" s="100">
        <v>40337.379999999903</v>
      </c>
      <c r="C122" s="100">
        <v>47603.72</v>
      </c>
      <c r="D122" s="100">
        <v>47383.599999999897</v>
      </c>
      <c r="E122" s="100">
        <v>42927.1499999999</v>
      </c>
      <c r="F122" s="100">
        <v>43937.84</v>
      </c>
      <c r="G122" s="100">
        <v>40352.5</v>
      </c>
      <c r="H122" s="100">
        <v>49745.93</v>
      </c>
      <c r="I122" s="100">
        <v>40816.61</v>
      </c>
      <c r="J122" s="100">
        <v>42802.92</v>
      </c>
      <c r="K122" s="100">
        <v>44393.88</v>
      </c>
      <c r="L122" s="100">
        <v>42161.2599999999</v>
      </c>
      <c r="M122" s="100">
        <v>36417.119999999901</v>
      </c>
      <c r="N122" s="100">
        <v>518879.91</v>
      </c>
      <c r="O122" s="100">
        <v>45376.9</v>
      </c>
      <c r="P122" s="100">
        <v>41868.3999999999</v>
      </c>
      <c r="Q122" s="100">
        <v>39540.699999999997</v>
      </c>
      <c r="R122" s="100">
        <v>42680.6499999999</v>
      </c>
      <c r="S122" s="100">
        <v>45319.58</v>
      </c>
      <c r="T122" s="100">
        <v>43050.86</v>
      </c>
      <c r="U122" s="100">
        <v>45031.63</v>
      </c>
      <c r="V122" s="100">
        <v>38752.769999999997</v>
      </c>
      <c r="W122" s="100">
        <v>41752.429999999898</v>
      </c>
      <c r="X122" s="100">
        <v>43772.85</v>
      </c>
      <c r="Y122" s="100">
        <v>49094.359999999899</v>
      </c>
      <c r="Z122" s="100">
        <v>44648.23</v>
      </c>
      <c r="AA122" s="296">
        <v>520889.36</v>
      </c>
    </row>
    <row r="123" spans="1:27" x14ac:dyDescent="0.2">
      <c r="A123" s="101" t="s">
        <v>694</v>
      </c>
      <c r="B123" s="100">
        <v>11691.98</v>
      </c>
      <c r="C123" s="100">
        <v>12577.9</v>
      </c>
      <c r="D123" s="100">
        <v>9619.5199999999895</v>
      </c>
      <c r="E123" s="100">
        <v>9418.59</v>
      </c>
      <c r="F123" s="100">
        <v>11928.47</v>
      </c>
      <c r="G123" s="100">
        <v>12626.81</v>
      </c>
      <c r="H123" s="100">
        <v>20216.959999999901</v>
      </c>
      <c r="I123" s="100">
        <v>21701.8</v>
      </c>
      <c r="J123" s="100">
        <v>16088.34</v>
      </c>
      <c r="K123" s="100">
        <v>17652.209999999901</v>
      </c>
      <c r="L123" s="100">
        <v>15776.44</v>
      </c>
      <c r="M123" s="100">
        <v>13990.77</v>
      </c>
      <c r="N123" s="100">
        <v>173289.79</v>
      </c>
      <c r="O123" s="100">
        <v>16485.86</v>
      </c>
      <c r="P123" s="100">
        <v>14175.65</v>
      </c>
      <c r="Q123" s="100">
        <v>15247.94</v>
      </c>
      <c r="R123" s="100">
        <v>13402.8</v>
      </c>
      <c r="S123" s="100">
        <v>14778.8299999999</v>
      </c>
      <c r="T123" s="100">
        <v>17003.53</v>
      </c>
      <c r="U123" s="100">
        <v>33673.71</v>
      </c>
      <c r="V123" s="100">
        <v>19965.07</v>
      </c>
      <c r="W123" s="100">
        <v>18514.740000000002</v>
      </c>
      <c r="X123" s="100">
        <v>19750.28</v>
      </c>
      <c r="Y123" s="100">
        <v>32420.99</v>
      </c>
      <c r="Z123" s="100">
        <v>16109.75</v>
      </c>
      <c r="AA123" s="296">
        <v>231529.15</v>
      </c>
    </row>
    <row r="124" spans="1:27" x14ac:dyDescent="0.2">
      <c r="A124" s="101" t="s">
        <v>695</v>
      </c>
      <c r="B124" s="100">
        <v>386691.06</v>
      </c>
      <c r="C124" s="100">
        <v>274343.67999999999</v>
      </c>
      <c r="D124" s="100">
        <v>248865.08</v>
      </c>
      <c r="E124" s="100">
        <v>211824.12</v>
      </c>
      <c r="F124" s="100">
        <v>271480.34999999899</v>
      </c>
      <c r="G124" s="100">
        <v>305320.25</v>
      </c>
      <c r="H124" s="100">
        <v>359219.239999999</v>
      </c>
      <c r="I124" s="100">
        <v>342994.70999999897</v>
      </c>
      <c r="J124" s="100">
        <v>488730.77999999898</v>
      </c>
      <c r="K124" s="100">
        <v>288251.15000000002</v>
      </c>
      <c r="L124" s="100">
        <v>229427.86</v>
      </c>
      <c r="M124" s="100">
        <v>317929.58</v>
      </c>
      <c r="N124" s="100">
        <v>3725077.86</v>
      </c>
      <c r="O124" s="100">
        <v>230762.55999999901</v>
      </c>
      <c r="P124" s="100">
        <v>180343.93999999901</v>
      </c>
      <c r="Q124" s="100">
        <v>102338.02</v>
      </c>
      <c r="R124" s="100">
        <v>233442.53999999899</v>
      </c>
      <c r="S124" s="100">
        <v>147483.20000000001</v>
      </c>
      <c r="T124" s="100">
        <v>80732.66</v>
      </c>
      <c r="U124" s="100">
        <v>191376.63</v>
      </c>
      <c r="V124" s="100">
        <v>110645.469999999</v>
      </c>
      <c r="W124" s="100">
        <v>101204.25</v>
      </c>
      <c r="X124" s="100">
        <v>239658.72999999899</v>
      </c>
      <c r="Y124" s="100">
        <v>218151.37</v>
      </c>
      <c r="Z124" s="100">
        <v>-1105.0699999999499</v>
      </c>
      <c r="AA124" s="296">
        <v>1835034.3</v>
      </c>
    </row>
    <row r="125" spans="1:27" x14ac:dyDescent="0.2">
      <c r="A125" s="101" t="s">
        <v>696</v>
      </c>
      <c r="B125" s="100">
        <v>2257861.52</v>
      </c>
      <c r="C125" s="100">
        <v>1100139.1599999899</v>
      </c>
      <c r="D125" s="100">
        <v>418015.95</v>
      </c>
      <c r="E125" s="100">
        <v>1421564.99</v>
      </c>
      <c r="F125" s="100">
        <v>2101270.0399999898</v>
      </c>
      <c r="G125" s="100">
        <v>1144043.19</v>
      </c>
      <c r="H125" s="100">
        <v>1665049.76</v>
      </c>
      <c r="I125" s="100">
        <v>1263866.9399999899</v>
      </c>
      <c r="J125" s="100">
        <v>1045913.16999999</v>
      </c>
      <c r="K125" s="100">
        <v>895189.77999999898</v>
      </c>
      <c r="L125" s="100">
        <v>491213.58</v>
      </c>
      <c r="M125" s="100">
        <v>982625.99999999895</v>
      </c>
      <c r="N125" s="100">
        <v>14786754.079999899</v>
      </c>
      <c r="O125" s="100">
        <v>4720581.6100000003</v>
      </c>
      <c r="P125" s="100">
        <v>1297660.0799999901</v>
      </c>
      <c r="Q125" s="100">
        <v>1375804.36</v>
      </c>
      <c r="R125" s="100">
        <v>1717116.78999999</v>
      </c>
      <c r="S125" s="100">
        <v>2332059.4999999902</v>
      </c>
      <c r="T125" s="100">
        <v>2170324.9099999899</v>
      </c>
      <c r="U125" s="100">
        <v>2183637.73</v>
      </c>
      <c r="V125" s="100">
        <v>1610755.71</v>
      </c>
      <c r="W125" s="100">
        <v>3052601.15</v>
      </c>
      <c r="X125" s="100">
        <v>2631973.94</v>
      </c>
      <c r="Y125" s="100">
        <v>2995686.84</v>
      </c>
      <c r="Z125" s="100">
        <v>2924524.92</v>
      </c>
      <c r="AA125" s="296">
        <v>29012727.539999999</v>
      </c>
    </row>
    <row r="126" spans="1:27" x14ac:dyDescent="0.2">
      <c r="A126" s="101" t="s">
        <v>697</v>
      </c>
      <c r="B126" s="100">
        <v>0</v>
      </c>
      <c r="C126" s="100">
        <v>0</v>
      </c>
      <c r="D126" s="100">
        <v>0</v>
      </c>
      <c r="E126" s="100">
        <v>0</v>
      </c>
      <c r="F126" s="100">
        <v>0</v>
      </c>
      <c r="G126" s="100">
        <v>0</v>
      </c>
      <c r="H126" s="100">
        <v>0</v>
      </c>
      <c r="I126" s="100">
        <v>0</v>
      </c>
      <c r="J126" s="100">
        <v>0</v>
      </c>
      <c r="K126" s="100">
        <v>0</v>
      </c>
      <c r="L126" s="100">
        <v>0</v>
      </c>
      <c r="M126" s="100">
        <v>0</v>
      </c>
      <c r="N126" s="100">
        <v>0</v>
      </c>
      <c r="O126" s="100">
        <v>0</v>
      </c>
      <c r="P126" s="100">
        <v>0</v>
      </c>
      <c r="Q126" s="100">
        <v>0</v>
      </c>
      <c r="R126" s="100">
        <v>0</v>
      </c>
      <c r="S126" s="100">
        <v>0</v>
      </c>
      <c r="T126" s="100">
        <v>0</v>
      </c>
      <c r="U126" s="100">
        <v>0</v>
      </c>
      <c r="V126" s="100">
        <v>0</v>
      </c>
      <c r="W126" s="100">
        <v>0</v>
      </c>
      <c r="X126" s="100">
        <v>0</v>
      </c>
      <c r="Y126" s="100">
        <v>0</v>
      </c>
      <c r="Z126" s="100">
        <v>0</v>
      </c>
      <c r="AA126" s="296">
        <v>0</v>
      </c>
    </row>
    <row r="127" spans="1:27" x14ac:dyDescent="0.2">
      <c r="A127" s="101" t="s">
        <v>698</v>
      </c>
      <c r="B127" s="100">
        <v>3640862.33</v>
      </c>
      <c r="C127" s="100">
        <v>2406244.1199999899</v>
      </c>
      <c r="D127" s="100">
        <v>1685472.14</v>
      </c>
      <c r="E127" s="100">
        <v>2735820.67</v>
      </c>
      <c r="F127" s="100">
        <v>3397314.1999999899</v>
      </c>
      <c r="G127" s="100">
        <v>2497179.7999999998</v>
      </c>
      <c r="H127" s="100">
        <v>3194029.91</v>
      </c>
      <c r="I127" s="100">
        <v>2918209.1599999899</v>
      </c>
      <c r="J127" s="100">
        <v>2828634.24</v>
      </c>
      <c r="K127" s="100">
        <v>2007856.98999999</v>
      </c>
      <c r="L127" s="100">
        <v>1912245.22</v>
      </c>
      <c r="M127" s="100">
        <v>2147785.67</v>
      </c>
      <c r="N127" s="100">
        <v>31371654.449999899</v>
      </c>
      <c r="O127" s="100">
        <v>6223382.7800000003</v>
      </c>
      <c r="P127" s="100">
        <v>2584111.6499999901</v>
      </c>
      <c r="Q127" s="100">
        <v>3205045.52</v>
      </c>
      <c r="R127" s="100">
        <v>3073381.8499999898</v>
      </c>
      <c r="S127" s="100">
        <v>3640162.0699999901</v>
      </c>
      <c r="T127" s="100">
        <v>3618340.0599999898</v>
      </c>
      <c r="U127" s="100">
        <v>3610035.8699999899</v>
      </c>
      <c r="V127" s="100">
        <v>2809348.47</v>
      </c>
      <c r="W127" s="100">
        <v>4242920.1399999997</v>
      </c>
      <c r="X127" s="100">
        <v>3907692.66</v>
      </c>
      <c r="Y127" s="100">
        <v>4236479.51</v>
      </c>
      <c r="Z127" s="100">
        <v>3970365.34</v>
      </c>
      <c r="AA127" s="296">
        <v>45121265.920000002</v>
      </c>
    </row>
    <row r="128" spans="1:27" x14ac:dyDescent="0.2">
      <c r="A128" s="99" t="s">
        <v>699</v>
      </c>
    </row>
    <row r="129" spans="1:27" x14ac:dyDescent="0.2">
      <c r="A129" s="101" t="s">
        <v>700</v>
      </c>
      <c r="B129" s="100">
        <v>0</v>
      </c>
      <c r="C129" s="100">
        <v>0</v>
      </c>
      <c r="D129" s="100">
        <v>913.31</v>
      </c>
      <c r="E129" s="100">
        <v>279.64</v>
      </c>
      <c r="F129" s="100">
        <v>3681.39</v>
      </c>
      <c r="G129" s="100">
        <v>122.369999999999</v>
      </c>
      <c r="H129" s="100">
        <v>315.27</v>
      </c>
      <c r="I129" s="100">
        <v>-314.14</v>
      </c>
      <c r="J129" s="100">
        <v>1143.17</v>
      </c>
      <c r="K129" s="100">
        <v>0</v>
      </c>
      <c r="L129" s="100">
        <v>50.53</v>
      </c>
      <c r="M129" s="100">
        <v>0</v>
      </c>
      <c r="N129" s="100">
        <v>6191.54</v>
      </c>
      <c r="O129" s="100">
        <v>1361.8999999999901</v>
      </c>
      <c r="P129" s="100">
        <v>523.479999999999</v>
      </c>
      <c r="Q129" s="100">
        <v>64.459999999999994</v>
      </c>
      <c r="R129" s="100">
        <v>572.54999999999995</v>
      </c>
      <c r="S129" s="100">
        <v>214.95999999999901</v>
      </c>
      <c r="T129" s="100">
        <v>33.54</v>
      </c>
      <c r="U129" s="100">
        <v>-825</v>
      </c>
      <c r="V129" s="100">
        <v>0</v>
      </c>
      <c r="W129" s="100">
        <v>8310.8399999999892</v>
      </c>
      <c r="X129" s="100">
        <v>0</v>
      </c>
      <c r="Y129" s="100">
        <v>0</v>
      </c>
      <c r="Z129" s="100">
        <v>0</v>
      </c>
      <c r="AA129" s="296">
        <v>10256.73</v>
      </c>
    </row>
    <row r="130" spans="1:27" x14ac:dyDescent="0.2">
      <c r="A130" s="101" t="s">
        <v>701</v>
      </c>
      <c r="B130" s="100">
        <v>480259.45999999897</v>
      </c>
      <c r="C130" s="100">
        <v>642064.16</v>
      </c>
      <c r="D130" s="100">
        <v>1339592.8799999901</v>
      </c>
      <c r="E130" s="100">
        <v>1650868.09</v>
      </c>
      <c r="F130" s="100">
        <v>9066548.8399999905</v>
      </c>
      <c r="G130" s="100">
        <v>-3819.2599999998401</v>
      </c>
      <c r="H130" s="100">
        <v>1640066.59</v>
      </c>
      <c r="I130" s="100">
        <v>419075.299999999</v>
      </c>
      <c r="J130" s="100">
        <v>1025693.32</v>
      </c>
      <c r="K130" s="100">
        <v>3967060.23999999</v>
      </c>
      <c r="L130" s="100">
        <v>1108204.46999999</v>
      </c>
      <c r="M130" s="100">
        <v>815463.22999999905</v>
      </c>
      <c r="N130" s="100">
        <v>22151077.3199999</v>
      </c>
      <c r="O130" s="100">
        <v>823563.69</v>
      </c>
      <c r="P130" s="100">
        <v>827090.19999999902</v>
      </c>
      <c r="Q130" s="100">
        <v>1854019.23999999</v>
      </c>
      <c r="R130" s="100">
        <v>631446.5</v>
      </c>
      <c r="S130" s="100">
        <v>800328.43</v>
      </c>
      <c r="T130" s="100">
        <v>-1519752.08</v>
      </c>
      <c r="U130" s="100">
        <v>878860.54000000097</v>
      </c>
      <c r="V130" s="100">
        <v>694478.81</v>
      </c>
      <c r="W130" s="100">
        <v>736416.98000000103</v>
      </c>
      <c r="X130" s="100">
        <v>1424031.43</v>
      </c>
      <c r="Y130" s="100">
        <v>1143982.49999999</v>
      </c>
      <c r="Z130" s="100">
        <v>1478351.35</v>
      </c>
      <c r="AA130" s="296">
        <v>9772817.5899999999</v>
      </c>
    </row>
    <row r="131" spans="1:27" x14ac:dyDescent="0.2">
      <c r="A131" s="101" t="s">
        <v>702</v>
      </c>
      <c r="B131" s="100">
        <v>50</v>
      </c>
      <c r="C131" s="100">
        <v>37.6</v>
      </c>
      <c r="D131" s="100">
        <v>796.58</v>
      </c>
      <c r="E131" s="100">
        <v>0</v>
      </c>
      <c r="F131" s="100">
        <v>248.41</v>
      </c>
      <c r="G131" s="100">
        <v>2512.29</v>
      </c>
      <c r="H131" s="100">
        <v>0</v>
      </c>
      <c r="I131" s="100">
        <v>2627.86</v>
      </c>
      <c r="J131" s="100">
        <v>0</v>
      </c>
      <c r="K131" s="100">
        <v>589.69000000000005</v>
      </c>
      <c r="L131" s="100">
        <v>0</v>
      </c>
      <c r="M131" s="100">
        <v>1531.36</v>
      </c>
      <c r="N131" s="100">
        <v>8393.7900000000009</v>
      </c>
      <c r="O131" s="100">
        <v>797.66</v>
      </c>
      <c r="P131" s="100">
        <v>0</v>
      </c>
      <c r="Q131" s="100">
        <v>1747.70999999999</v>
      </c>
      <c r="R131" s="100">
        <v>899.58</v>
      </c>
      <c r="S131" s="100">
        <v>0</v>
      </c>
      <c r="T131" s="100">
        <v>2385.29</v>
      </c>
      <c r="U131" s="100">
        <v>369.96</v>
      </c>
      <c r="V131" s="100">
        <v>0</v>
      </c>
      <c r="W131" s="100">
        <v>1269.75</v>
      </c>
      <c r="X131" s="100">
        <v>129.16</v>
      </c>
      <c r="Y131" s="100">
        <v>0</v>
      </c>
      <c r="Z131" s="100">
        <v>1192.01999999999</v>
      </c>
      <c r="AA131" s="296">
        <v>8791.1299999999992</v>
      </c>
    </row>
    <row r="132" spans="1:27" x14ac:dyDescent="0.2">
      <c r="A132" s="101" t="s">
        <v>703</v>
      </c>
      <c r="B132" s="100">
        <v>1029384.13999999</v>
      </c>
      <c r="C132" s="100">
        <v>957657.78</v>
      </c>
      <c r="D132" s="100">
        <v>1202975.3700000001</v>
      </c>
      <c r="E132" s="100">
        <v>1066194.8400000001</v>
      </c>
      <c r="F132" s="100">
        <v>1083587.18</v>
      </c>
      <c r="G132" s="100">
        <v>946084.11</v>
      </c>
      <c r="H132" s="100">
        <v>1587301.76</v>
      </c>
      <c r="I132" s="100">
        <v>1217980.53</v>
      </c>
      <c r="J132" s="100">
        <v>1168621.8</v>
      </c>
      <c r="K132" s="100">
        <v>1136816.52</v>
      </c>
      <c r="L132" s="100">
        <v>1143906.1599999899</v>
      </c>
      <c r="M132" s="100">
        <v>1605843.25999999</v>
      </c>
      <c r="N132" s="100">
        <v>14146353.449999999</v>
      </c>
      <c r="O132" s="100">
        <v>1066490.53</v>
      </c>
      <c r="P132" s="100">
        <v>1005275.72</v>
      </c>
      <c r="Q132" s="100">
        <v>925227.88</v>
      </c>
      <c r="R132" s="100">
        <v>609978.68999999901</v>
      </c>
      <c r="S132" s="100">
        <v>313100.13999999902</v>
      </c>
      <c r="T132" s="100">
        <v>805714.55999999901</v>
      </c>
      <c r="U132" s="100">
        <v>532066.23</v>
      </c>
      <c r="V132" s="100">
        <v>596786.06999999995</v>
      </c>
      <c r="W132" s="100">
        <v>921849.53999999899</v>
      </c>
      <c r="X132" s="100">
        <v>505129.56999999902</v>
      </c>
      <c r="Y132" s="100">
        <v>632906.25</v>
      </c>
      <c r="Z132" s="100">
        <v>468904.12</v>
      </c>
      <c r="AA132" s="296">
        <v>8383429.2999999998</v>
      </c>
    </row>
    <row r="133" spans="1:27" x14ac:dyDescent="0.2">
      <c r="A133" s="101" t="s">
        <v>704</v>
      </c>
      <c r="B133" s="100">
        <v>0</v>
      </c>
      <c r="C133" s="100">
        <v>0</v>
      </c>
      <c r="D133" s="100">
        <v>0</v>
      </c>
      <c r="E133" s="100">
        <v>0</v>
      </c>
      <c r="F133" s="100">
        <v>0</v>
      </c>
      <c r="G133" s="100">
        <v>0</v>
      </c>
      <c r="H133" s="100">
        <v>0</v>
      </c>
      <c r="I133" s="100">
        <v>0</v>
      </c>
      <c r="J133" s="100">
        <v>0</v>
      </c>
      <c r="K133" s="100">
        <v>0</v>
      </c>
      <c r="L133" s="100">
        <v>0</v>
      </c>
      <c r="M133" s="100">
        <v>0</v>
      </c>
      <c r="N133" s="100">
        <v>0</v>
      </c>
      <c r="O133" s="100">
        <v>0</v>
      </c>
      <c r="P133" s="100">
        <v>0</v>
      </c>
      <c r="Q133" s="100">
        <v>0</v>
      </c>
      <c r="R133" s="100">
        <v>0</v>
      </c>
      <c r="S133" s="100">
        <v>0</v>
      </c>
      <c r="T133" s="100">
        <v>0</v>
      </c>
      <c r="U133" s="100">
        <v>0</v>
      </c>
      <c r="V133" s="100">
        <v>0</v>
      </c>
      <c r="W133" s="100">
        <v>0</v>
      </c>
      <c r="X133" s="100">
        <v>0</v>
      </c>
      <c r="Y133" s="100">
        <v>0</v>
      </c>
      <c r="Z133" s="100">
        <v>0</v>
      </c>
      <c r="AA133" s="296">
        <v>0</v>
      </c>
    </row>
    <row r="134" spans="1:27" x14ac:dyDescent="0.2">
      <c r="A134" s="101" t="s">
        <v>705</v>
      </c>
      <c r="B134" s="100">
        <v>1087072.52999999</v>
      </c>
      <c r="C134" s="100">
        <v>1020125.73</v>
      </c>
      <c r="D134" s="100">
        <v>2699626.99</v>
      </c>
      <c r="E134" s="100">
        <v>1199756.95</v>
      </c>
      <c r="F134" s="100">
        <v>1712156.72</v>
      </c>
      <c r="G134" s="100">
        <v>-544317.85999999905</v>
      </c>
      <c r="H134" s="100">
        <v>584150.429999999</v>
      </c>
      <c r="I134" s="100">
        <v>788618.74999999895</v>
      </c>
      <c r="J134" s="100">
        <v>901407.29</v>
      </c>
      <c r="K134" s="100">
        <v>637753.98</v>
      </c>
      <c r="L134" s="100">
        <v>983907.68999999901</v>
      </c>
      <c r="M134" s="100">
        <v>1129769.58</v>
      </c>
      <c r="N134" s="100">
        <v>12200028.779999999</v>
      </c>
      <c r="O134" s="100">
        <v>758940.21999999904</v>
      </c>
      <c r="P134" s="100">
        <v>978777.049999999</v>
      </c>
      <c r="Q134" s="100">
        <v>1387974.49</v>
      </c>
      <c r="R134" s="100">
        <v>-135627.16999999899</v>
      </c>
      <c r="S134" s="100">
        <v>913319.89</v>
      </c>
      <c r="T134" s="100">
        <v>577427.72</v>
      </c>
      <c r="U134" s="100">
        <v>507504.76999999897</v>
      </c>
      <c r="V134" s="100">
        <v>543347.87</v>
      </c>
      <c r="W134" s="100">
        <v>2039634.39</v>
      </c>
      <c r="X134" s="100">
        <v>678331.39999999804</v>
      </c>
      <c r="Y134" s="100">
        <v>1196786.46999999</v>
      </c>
      <c r="Z134" s="100">
        <v>2116890.71</v>
      </c>
      <c r="AA134" s="296">
        <v>11563307.810000001</v>
      </c>
    </row>
    <row r="135" spans="1:27" x14ac:dyDescent="0.2">
      <c r="A135" s="101" t="s">
        <v>706</v>
      </c>
      <c r="B135" s="100">
        <v>2876958.09</v>
      </c>
      <c r="C135" s="100">
        <v>4029427.5199999898</v>
      </c>
      <c r="D135" s="100">
        <v>3325690.8899999899</v>
      </c>
      <c r="E135" s="100">
        <v>3618504.7299999902</v>
      </c>
      <c r="F135" s="100">
        <v>2646170.1800000002</v>
      </c>
      <c r="G135" s="100">
        <v>2476400.11</v>
      </c>
      <c r="H135" s="100">
        <v>2610195.50999999</v>
      </c>
      <c r="I135" s="100">
        <v>2397457.17</v>
      </c>
      <c r="J135" s="100">
        <v>2384480.7699999898</v>
      </c>
      <c r="K135" s="100">
        <v>2558095.2000000002</v>
      </c>
      <c r="L135" s="100">
        <v>2477994.64</v>
      </c>
      <c r="M135" s="100">
        <v>5297154.1599999899</v>
      </c>
      <c r="N135" s="100">
        <v>36698528.969999902</v>
      </c>
      <c r="O135" s="100">
        <v>-365810.27</v>
      </c>
      <c r="P135" s="100">
        <v>2408432.1</v>
      </c>
      <c r="Q135" s="100">
        <v>2647190.5499999998</v>
      </c>
      <c r="R135" s="100">
        <v>2234322.94</v>
      </c>
      <c r="S135" s="100">
        <v>2247600.4</v>
      </c>
      <c r="T135" s="100">
        <v>2858965.58</v>
      </c>
      <c r="U135" s="100">
        <v>2676233.9900000002</v>
      </c>
      <c r="V135" s="100">
        <v>2340580.96999999</v>
      </c>
      <c r="W135" s="100">
        <v>1916086.23</v>
      </c>
      <c r="X135" s="100">
        <v>2634135.92</v>
      </c>
      <c r="Y135" s="100">
        <v>3652289.86</v>
      </c>
      <c r="Z135" s="100">
        <v>3083600.77999999</v>
      </c>
      <c r="AA135" s="296">
        <v>28333629.050000001</v>
      </c>
    </row>
    <row r="136" spans="1:27" x14ac:dyDescent="0.2">
      <c r="A136" s="101" t="s">
        <v>707</v>
      </c>
      <c r="B136" s="100">
        <v>0</v>
      </c>
      <c r="C136" s="100">
        <v>0</v>
      </c>
      <c r="D136" s="100">
        <v>0</v>
      </c>
      <c r="E136" s="100">
        <v>0</v>
      </c>
      <c r="F136" s="100">
        <v>0</v>
      </c>
      <c r="G136" s="100">
        <v>0</v>
      </c>
      <c r="H136" s="100">
        <v>0</v>
      </c>
      <c r="I136" s="100">
        <v>0</v>
      </c>
      <c r="J136" s="100">
        <v>0</v>
      </c>
      <c r="K136" s="100">
        <v>0</v>
      </c>
      <c r="L136" s="100">
        <v>0</v>
      </c>
      <c r="M136" s="100">
        <v>0</v>
      </c>
      <c r="N136" s="100">
        <v>0</v>
      </c>
      <c r="O136" s="100">
        <v>0</v>
      </c>
      <c r="P136" s="100">
        <v>0</v>
      </c>
      <c r="Q136" s="100">
        <v>0</v>
      </c>
      <c r="R136" s="100">
        <v>0</v>
      </c>
      <c r="S136" s="100">
        <v>0</v>
      </c>
      <c r="T136" s="100">
        <v>0</v>
      </c>
      <c r="U136" s="100">
        <v>0</v>
      </c>
      <c r="V136" s="100">
        <v>0</v>
      </c>
      <c r="W136" s="100">
        <v>0</v>
      </c>
      <c r="X136" s="100">
        <v>0</v>
      </c>
      <c r="Y136" s="100">
        <v>0</v>
      </c>
      <c r="Z136" s="100">
        <v>0</v>
      </c>
      <c r="AA136" s="296">
        <v>0</v>
      </c>
    </row>
    <row r="137" spans="1:27" x14ac:dyDescent="0.2">
      <c r="A137" s="101" t="s">
        <v>708</v>
      </c>
      <c r="B137" s="100">
        <v>0</v>
      </c>
      <c r="C137" s="100">
        <v>0</v>
      </c>
      <c r="D137" s="100">
        <v>0</v>
      </c>
      <c r="E137" s="100">
        <v>0</v>
      </c>
      <c r="F137" s="100">
        <v>0</v>
      </c>
      <c r="G137" s="100">
        <v>0</v>
      </c>
      <c r="H137" s="100">
        <v>0</v>
      </c>
      <c r="I137" s="100">
        <v>0</v>
      </c>
      <c r="J137" s="100">
        <v>0</v>
      </c>
      <c r="K137" s="100">
        <v>0</v>
      </c>
      <c r="L137" s="100">
        <v>0</v>
      </c>
      <c r="M137" s="100">
        <v>0</v>
      </c>
      <c r="N137" s="100">
        <v>0</v>
      </c>
      <c r="O137" s="100">
        <v>0</v>
      </c>
      <c r="P137" s="100">
        <v>0</v>
      </c>
      <c r="Q137" s="100">
        <v>0</v>
      </c>
      <c r="R137" s="100">
        <v>0</v>
      </c>
      <c r="S137" s="100">
        <v>0</v>
      </c>
      <c r="T137" s="100">
        <v>0</v>
      </c>
      <c r="U137" s="100">
        <v>0</v>
      </c>
      <c r="V137" s="100">
        <v>0</v>
      </c>
      <c r="W137" s="100">
        <v>0</v>
      </c>
      <c r="X137" s="100">
        <v>0</v>
      </c>
      <c r="Y137" s="100">
        <v>0</v>
      </c>
      <c r="Z137" s="100">
        <v>0</v>
      </c>
      <c r="AA137" s="296">
        <v>0</v>
      </c>
    </row>
    <row r="138" spans="1:27" x14ac:dyDescent="0.2">
      <c r="A138" s="101" t="s">
        <v>709</v>
      </c>
      <c r="B138" s="100">
        <v>0</v>
      </c>
      <c r="C138" s="100">
        <v>0</v>
      </c>
      <c r="D138" s="100">
        <v>0</v>
      </c>
      <c r="E138" s="100">
        <v>0</v>
      </c>
      <c r="F138" s="100">
        <v>0</v>
      </c>
      <c r="G138" s="100">
        <v>0</v>
      </c>
      <c r="H138" s="100">
        <v>0</v>
      </c>
      <c r="I138" s="100">
        <v>0</v>
      </c>
      <c r="J138" s="100">
        <v>0</v>
      </c>
      <c r="K138" s="100">
        <v>0</v>
      </c>
      <c r="L138" s="100">
        <v>0</v>
      </c>
      <c r="M138" s="100">
        <v>0</v>
      </c>
      <c r="N138" s="100">
        <v>0</v>
      </c>
      <c r="O138" s="100">
        <v>0</v>
      </c>
      <c r="P138" s="100">
        <v>0</v>
      </c>
      <c r="Q138" s="100">
        <v>0</v>
      </c>
      <c r="R138" s="100">
        <v>0</v>
      </c>
      <c r="S138" s="100">
        <v>0</v>
      </c>
      <c r="T138" s="100">
        <v>0</v>
      </c>
      <c r="U138" s="100">
        <v>0</v>
      </c>
      <c r="V138" s="100">
        <v>0</v>
      </c>
      <c r="W138" s="100">
        <v>0</v>
      </c>
      <c r="X138" s="100">
        <v>0</v>
      </c>
      <c r="Y138" s="100">
        <v>0</v>
      </c>
      <c r="Z138" s="100">
        <v>0</v>
      </c>
      <c r="AA138" s="296">
        <v>0</v>
      </c>
    </row>
    <row r="139" spans="1:27" x14ac:dyDescent="0.2">
      <c r="A139" s="101" t="s">
        <v>710</v>
      </c>
      <c r="B139" s="100">
        <v>5473724.2199999997</v>
      </c>
      <c r="C139" s="100">
        <v>6649312.79</v>
      </c>
      <c r="D139" s="100">
        <v>8569596.0199999996</v>
      </c>
      <c r="E139" s="100">
        <v>7535604.25</v>
      </c>
      <c r="F139" s="100">
        <v>14512392.720000001</v>
      </c>
      <c r="G139" s="100">
        <v>2876981.76</v>
      </c>
      <c r="H139" s="100">
        <v>6422029.5599999996</v>
      </c>
      <c r="I139" s="100">
        <v>4825445.47</v>
      </c>
      <c r="J139" s="100">
        <v>5481346.3499999996</v>
      </c>
      <c r="K139" s="100">
        <v>8300315.6299999896</v>
      </c>
      <c r="L139" s="100">
        <v>5714063.4900000002</v>
      </c>
      <c r="M139" s="100">
        <v>8849761.5899999905</v>
      </c>
      <c r="N139" s="100">
        <v>85210573.849999994</v>
      </c>
      <c r="O139" s="100">
        <v>2285343.73</v>
      </c>
      <c r="P139" s="100">
        <v>5220098.55</v>
      </c>
      <c r="Q139" s="100">
        <v>6816224.3300000001</v>
      </c>
      <c r="R139" s="100">
        <v>3341593.09</v>
      </c>
      <c r="S139" s="100">
        <v>4274563.82</v>
      </c>
      <c r="T139" s="100">
        <v>2724774.61</v>
      </c>
      <c r="U139" s="100">
        <v>4594210.49</v>
      </c>
      <c r="V139" s="100">
        <v>4175193.71999999</v>
      </c>
      <c r="W139" s="100">
        <v>5623567.7300000004</v>
      </c>
      <c r="X139" s="100">
        <v>5241757.4800000004</v>
      </c>
      <c r="Y139" s="100">
        <v>6625965.0799999898</v>
      </c>
      <c r="Z139" s="100">
        <v>7148938.9800000004</v>
      </c>
      <c r="AA139" s="296">
        <v>58072231.609999999</v>
      </c>
    </row>
    <row r="140" spans="1:27" x14ac:dyDescent="0.2">
      <c r="A140" s="101" t="s">
        <v>711</v>
      </c>
      <c r="B140" s="100">
        <v>9114586.5500000007</v>
      </c>
      <c r="C140" s="100">
        <v>9055556.9099999908</v>
      </c>
      <c r="D140" s="100">
        <v>10255068.16</v>
      </c>
      <c r="E140" s="100">
        <v>10271424.92</v>
      </c>
      <c r="F140" s="100">
        <v>17909706.919999901</v>
      </c>
      <c r="G140" s="100">
        <v>5374161.5599999996</v>
      </c>
      <c r="H140" s="100">
        <v>9616059.4700000007</v>
      </c>
      <c r="I140" s="100">
        <v>7743654.6299999999</v>
      </c>
      <c r="J140" s="100">
        <v>8309980.5899999896</v>
      </c>
      <c r="K140" s="100">
        <v>10308172.6199999</v>
      </c>
      <c r="L140" s="100">
        <v>7626308.71</v>
      </c>
      <c r="M140" s="100">
        <v>10997547.259999899</v>
      </c>
      <c r="N140" s="100">
        <v>116582228.3</v>
      </c>
      <c r="O140" s="100">
        <v>8508726.5099999998</v>
      </c>
      <c r="P140" s="100">
        <v>7804210.1999999899</v>
      </c>
      <c r="Q140" s="100">
        <v>10021269.85</v>
      </c>
      <c r="R140" s="100">
        <v>6414974.9399999902</v>
      </c>
      <c r="S140" s="100">
        <v>7914725.8899999997</v>
      </c>
      <c r="T140" s="100">
        <v>6343114.6699999897</v>
      </c>
      <c r="U140" s="100">
        <v>8204246.3600000003</v>
      </c>
      <c r="V140" s="100">
        <v>6984542.1899999902</v>
      </c>
      <c r="W140" s="100">
        <v>9866487.8699999992</v>
      </c>
      <c r="X140" s="100">
        <v>9149450.1400000006</v>
      </c>
      <c r="Y140" s="100">
        <v>10862444.59</v>
      </c>
      <c r="Z140" s="100">
        <v>11119304.32</v>
      </c>
      <c r="AA140" s="296">
        <v>103193497.529999</v>
      </c>
    </row>
    <row r="141" spans="1:27" x14ac:dyDescent="0.2">
      <c r="A141" s="99" t="s">
        <v>712</v>
      </c>
    </row>
    <row r="142" spans="1:27" x14ac:dyDescent="0.2">
      <c r="A142" s="101" t="s">
        <v>713</v>
      </c>
      <c r="B142" s="100">
        <v>0</v>
      </c>
      <c r="C142" s="100">
        <v>0</v>
      </c>
      <c r="D142" s="100">
        <v>0</v>
      </c>
      <c r="E142" s="100">
        <v>0</v>
      </c>
      <c r="F142" s="100">
        <v>0</v>
      </c>
      <c r="G142" s="100">
        <v>0</v>
      </c>
      <c r="H142" s="100">
        <v>0</v>
      </c>
      <c r="I142" s="100">
        <v>0</v>
      </c>
      <c r="J142" s="100">
        <v>0</v>
      </c>
      <c r="K142" s="100">
        <v>0</v>
      </c>
      <c r="L142" s="100">
        <v>0</v>
      </c>
      <c r="M142" s="100">
        <v>0</v>
      </c>
      <c r="N142" s="100">
        <v>0</v>
      </c>
      <c r="O142" s="100">
        <v>0</v>
      </c>
      <c r="P142" s="100">
        <v>0</v>
      </c>
      <c r="Q142" s="100">
        <v>0</v>
      </c>
      <c r="R142" s="100">
        <v>0</v>
      </c>
      <c r="S142" s="100">
        <v>0</v>
      </c>
      <c r="T142" s="100">
        <v>0</v>
      </c>
      <c r="U142" s="100">
        <v>0</v>
      </c>
      <c r="V142" s="100">
        <v>0</v>
      </c>
      <c r="W142" s="100">
        <v>0</v>
      </c>
      <c r="X142" s="100">
        <v>0</v>
      </c>
      <c r="Y142" s="100">
        <v>0</v>
      </c>
      <c r="Z142" s="100">
        <v>0</v>
      </c>
      <c r="AA142" s="296">
        <v>0</v>
      </c>
    </row>
    <row r="143" spans="1:27" x14ac:dyDescent="0.2">
      <c r="A143" s="101" t="s">
        <v>714</v>
      </c>
      <c r="B143" s="100">
        <v>173330.899999999</v>
      </c>
      <c r="C143" s="100">
        <v>190410.799999999</v>
      </c>
      <c r="D143" s="100">
        <v>217504.58</v>
      </c>
      <c r="E143" s="100">
        <v>200988.3</v>
      </c>
      <c r="F143" s="100">
        <v>218973.46</v>
      </c>
      <c r="G143" s="100">
        <v>196173.97</v>
      </c>
      <c r="H143" s="100">
        <v>272178.46999999997</v>
      </c>
      <c r="I143" s="100">
        <v>135034.9</v>
      </c>
      <c r="J143" s="100">
        <v>190106.49999999901</v>
      </c>
      <c r="K143" s="100">
        <v>166526.22999999899</v>
      </c>
      <c r="L143" s="100">
        <v>176075.739999999</v>
      </c>
      <c r="M143" s="100">
        <v>223866.26</v>
      </c>
      <c r="N143" s="100">
        <v>2361170.1099999901</v>
      </c>
      <c r="O143" s="100">
        <v>177011.079999999</v>
      </c>
      <c r="P143" s="100">
        <v>179217.66999999899</v>
      </c>
      <c r="Q143" s="100">
        <v>186315.74999999901</v>
      </c>
      <c r="R143" s="100">
        <v>202208.24</v>
      </c>
      <c r="S143" s="100">
        <v>193153.139999999</v>
      </c>
      <c r="T143" s="100">
        <v>233416.27999999901</v>
      </c>
      <c r="U143" s="100">
        <v>166831.03</v>
      </c>
      <c r="V143" s="100">
        <v>185369.1</v>
      </c>
      <c r="W143" s="100">
        <v>138622.03</v>
      </c>
      <c r="X143" s="100">
        <v>-57912.13</v>
      </c>
      <c r="Y143" s="100">
        <v>203472.67</v>
      </c>
      <c r="Z143" s="100">
        <v>158479.75</v>
      </c>
      <c r="AA143" s="296">
        <v>1966184.61</v>
      </c>
    </row>
    <row r="144" spans="1:27" x14ac:dyDescent="0.2">
      <c r="A144" s="101" t="s">
        <v>715</v>
      </c>
      <c r="B144" s="100">
        <v>858.17000000007897</v>
      </c>
      <c r="C144" s="100">
        <v>6291.5900000000402</v>
      </c>
      <c r="D144" s="100">
        <v>15876.3499999995</v>
      </c>
      <c r="E144" s="100">
        <v>13218.8</v>
      </c>
      <c r="F144" s="100">
        <v>3932.5799999997998</v>
      </c>
      <c r="G144" s="100">
        <v>-40867.550000000097</v>
      </c>
      <c r="H144" s="100">
        <v>5260.7499999998699</v>
      </c>
      <c r="I144" s="100">
        <v>64501.519999999698</v>
      </c>
      <c r="J144" s="100">
        <v>14049.229999999799</v>
      </c>
      <c r="K144" s="100">
        <v>8668.5000000003001</v>
      </c>
      <c r="L144" s="100">
        <v>7116.83000000011</v>
      </c>
      <c r="M144" s="100">
        <v>-13097.370000000101</v>
      </c>
      <c r="N144" s="100">
        <v>85809.399999999107</v>
      </c>
      <c r="O144" s="100">
        <v>9918.2899999999208</v>
      </c>
      <c r="P144" s="100">
        <v>106350.179999999</v>
      </c>
      <c r="Q144" s="100">
        <v>30270.73</v>
      </c>
      <c r="R144" s="100">
        <v>22693.84</v>
      </c>
      <c r="S144" s="100">
        <v>33650.549999999697</v>
      </c>
      <c r="T144" s="100">
        <v>25363.650000000202</v>
      </c>
      <c r="U144" s="100">
        <v>8367.04000000005</v>
      </c>
      <c r="V144" s="100">
        <v>18273.5900000002</v>
      </c>
      <c r="W144" s="100">
        <v>1472.4700000001601</v>
      </c>
      <c r="X144" s="100">
        <v>1750.16999999984</v>
      </c>
      <c r="Y144" s="100">
        <v>8834.5499999997191</v>
      </c>
      <c r="Z144" s="100">
        <v>5942.3399999998501</v>
      </c>
      <c r="AA144" s="296">
        <v>272887.39999999898</v>
      </c>
    </row>
    <row r="145" spans="1:27" x14ac:dyDescent="0.2">
      <c r="A145" s="101" t="s">
        <v>716</v>
      </c>
      <c r="B145" s="100">
        <v>174189.07</v>
      </c>
      <c r="C145" s="100">
        <v>196702.389999999</v>
      </c>
      <c r="D145" s="100">
        <v>233380.929999999</v>
      </c>
      <c r="E145" s="100">
        <v>214207.1</v>
      </c>
      <c r="F145" s="100">
        <v>222906.03999999899</v>
      </c>
      <c r="G145" s="100">
        <v>155306.41999999899</v>
      </c>
      <c r="H145" s="100">
        <v>277439.21999999898</v>
      </c>
      <c r="I145" s="100">
        <v>199536.41999999899</v>
      </c>
      <c r="J145" s="100">
        <v>204155.72999999899</v>
      </c>
      <c r="K145" s="100">
        <v>175194.73</v>
      </c>
      <c r="L145" s="100">
        <v>183192.57</v>
      </c>
      <c r="M145" s="100">
        <v>210768.889999999</v>
      </c>
      <c r="N145" s="100">
        <v>2446979.50999999</v>
      </c>
      <c r="O145" s="100">
        <v>186929.36999999901</v>
      </c>
      <c r="P145" s="100">
        <v>285567.84999999899</v>
      </c>
      <c r="Q145" s="100">
        <v>216586.47999999899</v>
      </c>
      <c r="R145" s="100">
        <v>224902.08</v>
      </c>
      <c r="S145" s="100">
        <v>226803.68999999901</v>
      </c>
      <c r="T145" s="100">
        <v>258779.93</v>
      </c>
      <c r="U145" s="100">
        <v>175198.07</v>
      </c>
      <c r="V145" s="100">
        <v>203642.69</v>
      </c>
      <c r="W145" s="100">
        <v>140094.5</v>
      </c>
      <c r="X145" s="100">
        <v>-56161.960000000101</v>
      </c>
      <c r="Y145" s="100">
        <v>212307.21999999901</v>
      </c>
      <c r="Z145" s="100">
        <v>164422.08999999901</v>
      </c>
      <c r="AA145" s="296">
        <v>2239072.0099999998</v>
      </c>
    </row>
    <row r="146" spans="1:27" x14ac:dyDescent="0.2">
      <c r="A146" s="99" t="s">
        <v>717</v>
      </c>
    </row>
    <row r="147" spans="1:27" x14ac:dyDescent="0.2">
      <c r="A147" s="101" t="s">
        <v>718</v>
      </c>
      <c r="B147" s="100">
        <v>0</v>
      </c>
      <c r="C147" s="100">
        <v>0</v>
      </c>
      <c r="D147" s="100">
        <v>0</v>
      </c>
      <c r="E147" s="100">
        <v>0</v>
      </c>
      <c r="F147" s="100">
        <v>0</v>
      </c>
      <c r="G147" s="100">
        <v>0</v>
      </c>
      <c r="H147" s="100">
        <v>0</v>
      </c>
      <c r="I147" s="100">
        <v>0</v>
      </c>
      <c r="J147" s="100">
        <v>0</v>
      </c>
      <c r="K147" s="100">
        <v>0</v>
      </c>
      <c r="L147" s="100">
        <v>0</v>
      </c>
      <c r="M147" s="100">
        <v>0</v>
      </c>
      <c r="N147" s="100">
        <v>0</v>
      </c>
      <c r="O147" s="100">
        <v>0</v>
      </c>
      <c r="P147" s="100">
        <v>0</v>
      </c>
      <c r="Q147" s="100">
        <v>0</v>
      </c>
      <c r="R147" s="100">
        <v>0</v>
      </c>
      <c r="S147" s="100">
        <v>0</v>
      </c>
      <c r="T147" s="100">
        <v>0</v>
      </c>
      <c r="U147" s="100">
        <v>0</v>
      </c>
      <c r="V147" s="100">
        <v>0</v>
      </c>
      <c r="W147" s="100">
        <v>2.81</v>
      </c>
      <c r="X147" s="100">
        <v>0</v>
      </c>
      <c r="Y147" s="100">
        <v>0</v>
      </c>
      <c r="Z147" s="100">
        <v>0</v>
      </c>
      <c r="AA147" s="296">
        <v>2.81</v>
      </c>
    </row>
    <row r="148" spans="1:27" x14ac:dyDescent="0.2">
      <c r="A148" s="101" t="s">
        <v>719</v>
      </c>
      <c r="B148" s="100">
        <v>0</v>
      </c>
      <c r="C148" s="100">
        <v>0</v>
      </c>
      <c r="D148" s="100">
        <v>0</v>
      </c>
      <c r="E148" s="100">
        <v>0</v>
      </c>
      <c r="F148" s="100">
        <v>0</v>
      </c>
      <c r="G148" s="100">
        <v>0</v>
      </c>
      <c r="H148" s="100">
        <v>0</v>
      </c>
      <c r="I148" s="100">
        <v>0</v>
      </c>
      <c r="J148" s="100">
        <v>0</v>
      </c>
      <c r="K148" s="100">
        <v>0</v>
      </c>
      <c r="L148" s="100">
        <v>0</v>
      </c>
      <c r="M148" s="100">
        <v>0</v>
      </c>
      <c r="N148" s="100">
        <v>0</v>
      </c>
      <c r="O148" s="100">
        <v>0</v>
      </c>
      <c r="P148" s="100">
        <v>0</v>
      </c>
      <c r="Q148" s="100">
        <v>0</v>
      </c>
      <c r="R148" s="100">
        <v>0</v>
      </c>
      <c r="S148" s="100">
        <v>0</v>
      </c>
      <c r="T148" s="100">
        <v>0</v>
      </c>
      <c r="U148" s="100">
        <v>0</v>
      </c>
      <c r="V148" s="100">
        <v>0</v>
      </c>
      <c r="W148" s="100">
        <v>0</v>
      </c>
      <c r="X148" s="100">
        <v>0</v>
      </c>
      <c r="Y148" s="100">
        <v>0</v>
      </c>
      <c r="Z148" s="100">
        <v>0</v>
      </c>
      <c r="AA148" s="296">
        <v>0</v>
      </c>
    </row>
    <row r="149" spans="1:27" x14ac:dyDescent="0.2">
      <c r="A149" s="101" t="s">
        <v>720</v>
      </c>
      <c r="B149" s="100">
        <v>0</v>
      </c>
      <c r="C149" s="100">
        <v>0</v>
      </c>
      <c r="D149" s="100">
        <v>0</v>
      </c>
      <c r="E149" s="100">
        <v>0</v>
      </c>
      <c r="F149" s="100">
        <v>0</v>
      </c>
      <c r="G149" s="100">
        <v>0</v>
      </c>
      <c r="H149" s="100">
        <v>0</v>
      </c>
      <c r="I149" s="100">
        <v>0</v>
      </c>
      <c r="J149" s="100">
        <v>0</v>
      </c>
      <c r="K149" s="100">
        <v>0</v>
      </c>
      <c r="L149" s="100">
        <v>0</v>
      </c>
      <c r="M149" s="100">
        <v>0</v>
      </c>
      <c r="N149" s="100">
        <v>0</v>
      </c>
      <c r="O149" s="100">
        <v>0</v>
      </c>
      <c r="P149" s="100">
        <v>0</v>
      </c>
      <c r="Q149" s="100">
        <v>0</v>
      </c>
      <c r="R149" s="100">
        <v>0</v>
      </c>
      <c r="S149" s="100">
        <v>0</v>
      </c>
      <c r="T149" s="100">
        <v>0</v>
      </c>
      <c r="U149" s="100">
        <v>0</v>
      </c>
      <c r="V149" s="100">
        <v>0</v>
      </c>
      <c r="W149" s="100">
        <v>0</v>
      </c>
      <c r="X149" s="100">
        <v>0</v>
      </c>
      <c r="Y149" s="100">
        <v>0</v>
      </c>
      <c r="Z149" s="100">
        <v>0</v>
      </c>
      <c r="AA149" s="296">
        <v>0</v>
      </c>
    </row>
    <row r="150" spans="1:27" x14ac:dyDescent="0.2">
      <c r="A150" s="101" t="s">
        <v>721</v>
      </c>
      <c r="B150" s="100">
        <v>0</v>
      </c>
      <c r="C150" s="100">
        <v>0</v>
      </c>
      <c r="D150" s="100">
        <v>0</v>
      </c>
      <c r="E150" s="100">
        <v>0</v>
      </c>
      <c r="F150" s="100">
        <v>0</v>
      </c>
      <c r="G150" s="100">
        <v>0</v>
      </c>
      <c r="H150" s="100">
        <v>0</v>
      </c>
      <c r="I150" s="100">
        <v>0</v>
      </c>
      <c r="J150" s="100">
        <v>0</v>
      </c>
      <c r="K150" s="100">
        <v>0</v>
      </c>
      <c r="L150" s="100">
        <v>0</v>
      </c>
      <c r="M150" s="100">
        <v>0</v>
      </c>
      <c r="N150" s="100">
        <v>0</v>
      </c>
      <c r="O150" s="100">
        <v>0</v>
      </c>
      <c r="P150" s="100">
        <v>0</v>
      </c>
      <c r="Q150" s="100">
        <v>0</v>
      </c>
      <c r="R150" s="100">
        <v>0</v>
      </c>
      <c r="S150" s="100">
        <v>0</v>
      </c>
      <c r="T150" s="100">
        <v>0</v>
      </c>
      <c r="U150" s="100">
        <v>0</v>
      </c>
      <c r="V150" s="100">
        <v>0</v>
      </c>
      <c r="W150" s="100">
        <v>0</v>
      </c>
      <c r="X150" s="100">
        <v>0</v>
      </c>
      <c r="Y150" s="100">
        <v>0</v>
      </c>
      <c r="Z150" s="100">
        <v>0</v>
      </c>
      <c r="AA150" s="296">
        <v>0</v>
      </c>
    </row>
    <row r="151" spans="1:27" x14ac:dyDescent="0.2">
      <c r="A151" s="101" t="s">
        <v>722</v>
      </c>
      <c r="B151" s="100">
        <v>0</v>
      </c>
      <c r="C151" s="100">
        <v>0</v>
      </c>
      <c r="D151" s="100">
        <v>0</v>
      </c>
      <c r="E151" s="100">
        <v>0</v>
      </c>
      <c r="F151" s="100">
        <v>0</v>
      </c>
      <c r="G151" s="100">
        <v>0</v>
      </c>
      <c r="H151" s="100">
        <v>0</v>
      </c>
      <c r="I151" s="100">
        <v>0</v>
      </c>
      <c r="J151" s="100">
        <v>0</v>
      </c>
      <c r="K151" s="100">
        <v>0</v>
      </c>
      <c r="L151" s="100">
        <v>0</v>
      </c>
      <c r="M151" s="100">
        <v>0</v>
      </c>
      <c r="N151" s="100">
        <v>0</v>
      </c>
      <c r="O151" s="100">
        <v>0</v>
      </c>
      <c r="P151" s="100">
        <v>0</v>
      </c>
      <c r="Q151" s="100">
        <v>0</v>
      </c>
      <c r="R151" s="100">
        <v>0</v>
      </c>
      <c r="S151" s="100">
        <v>0</v>
      </c>
      <c r="T151" s="100">
        <v>0</v>
      </c>
      <c r="U151" s="100">
        <v>0</v>
      </c>
      <c r="V151" s="100">
        <v>0</v>
      </c>
      <c r="W151" s="100">
        <v>0</v>
      </c>
      <c r="X151" s="100">
        <v>0</v>
      </c>
      <c r="Y151" s="100">
        <v>0</v>
      </c>
      <c r="Z151" s="100">
        <v>0</v>
      </c>
      <c r="AA151" s="296">
        <v>0</v>
      </c>
    </row>
    <row r="152" spans="1:27" x14ac:dyDescent="0.2">
      <c r="A152" s="101" t="s">
        <v>723</v>
      </c>
      <c r="B152" s="100">
        <v>0</v>
      </c>
      <c r="C152" s="100">
        <v>0</v>
      </c>
      <c r="D152" s="100">
        <v>0</v>
      </c>
      <c r="E152" s="100">
        <v>0</v>
      </c>
      <c r="F152" s="100">
        <v>0</v>
      </c>
      <c r="G152" s="100">
        <v>0</v>
      </c>
      <c r="H152" s="100">
        <v>0</v>
      </c>
      <c r="I152" s="100">
        <v>0</v>
      </c>
      <c r="J152" s="100">
        <v>0</v>
      </c>
      <c r="K152" s="100">
        <v>0</v>
      </c>
      <c r="L152" s="100">
        <v>0</v>
      </c>
      <c r="M152" s="100">
        <v>0</v>
      </c>
      <c r="N152" s="100">
        <v>0</v>
      </c>
      <c r="O152" s="100">
        <v>0</v>
      </c>
      <c r="P152" s="100">
        <v>0</v>
      </c>
      <c r="Q152" s="100">
        <v>0</v>
      </c>
      <c r="R152" s="100">
        <v>0</v>
      </c>
      <c r="S152" s="100">
        <v>0</v>
      </c>
      <c r="T152" s="100">
        <v>0</v>
      </c>
      <c r="U152" s="100">
        <v>0</v>
      </c>
      <c r="V152" s="100">
        <v>0</v>
      </c>
      <c r="W152" s="100">
        <v>0</v>
      </c>
      <c r="X152" s="100">
        <v>0</v>
      </c>
      <c r="Y152" s="100">
        <v>0</v>
      </c>
      <c r="Z152" s="100">
        <v>0</v>
      </c>
      <c r="AA152" s="296">
        <v>0</v>
      </c>
    </row>
    <row r="153" spans="1:27" x14ac:dyDescent="0.2">
      <c r="A153" s="101" t="s">
        <v>724</v>
      </c>
      <c r="B153" s="100">
        <v>0</v>
      </c>
      <c r="C153" s="100">
        <v>0</v>
      </c>
      <c r="D153" s="100">
        <v>0</v>
      </c>
      <c r="E153" s="100">
        <v>0</v>
      </c>
      <c r="F153" s="100">
        <v>0</v>
      </c>
      <c r="G153" s="100">
        <v>0</v>
      </c>
      <c r="H153" s="100">
        <v>0</v>
      </c>
      <c r="I153" s="100">
        <v>0</v>
      </c>
      <c r="J153" s="100">
        <v>0</v>
      </c>
      <c r="K153" s="100">
        <v>0</v>
      </c>
      <c r="L153" s="100">
        <v>0</v>
      </c>
      <c r="M153" s="100">
        <v>0</v>
      </c>
      <c r="N153" s="100">
        <v>0</v>
      </c>
      <c r="O153" s="100">
        <v>0</v>
      </c>
      <c r="P153" s="100">
        <v>0</v>
      </c>
      <c r="Q153" s="100">
        <v>0</v>
      </c>
      <c r="R153" s="100">
        <v>0</v>
      </c>
      <c r="S153" s="100">
        <v>0</v>
      </c>
      <c r="T153" s="100">
        <v>0</v>
      </c>
      <c r="U153" s="100">
        <v>0</v>
      </c>
      <c r="V153" s="100">
        <v>0</v>
      </c>
      <c r="W153" s="100">
        <v>0</v>
      </c>
      <c r="X153" s="100">
        <v>0</v>
      </c>
      <c r="Y153" s="100">
        <v>0</v>
      </c>
      <c r="Z153" s="100">
        <v>0</v>
      </c>
      <c r="AA153" s="296">
        <v>0</v>
      </c>
    </row>
    <row r="154" spans="1:27" x14ac:dyDescent="0.2">
      <c r="A154" s="101" t="s">
        <v>725</v>
      </c>
      <c r="B154" s="100">
        <v>0</v>
      </c>
      <c r="C154" s="100">
        <v>0</v>
      </c>
      <c r="D154" s="100">
        <v>0</v>
      </c>
      <c r="E154" s="100">
        <v>0</v>
      </c>
      <c r="F154" s="100">
        <v>0</v>
      </c>
      <c r="G154" s="100">
        <v>0</v>
      </c>
      <c r="H154" s="100">
        <v>0</v>
      </c>
      <c r="I154" s="100">
        <v>0</v>
      </c>
      <c r="J154" s="100">
        <v>0</v>
      </c>
      <c r="K154" s="100">
        <v>0</v>
      </c>
      <c r="L154" s="100">
        <v>0</v>
      </c>
      <c r="M154" s="100">
        <v>0</v>
      </c>
      <c r="N154" s="100">
        <v>0</v>
      </c>
      <c r="O154" s="100">
        <v>0</v>
      </c>
      <c r="P154" s="100">
        <v>0</v>
      </c>
      <c r="Q154" s="100">
        <v>0</v>
      </c>
      <c r="R154" s="100">
        <v>0</v>
      </c>
      <c r="S154" s="100">
        <v>0</v>
      </c>
      <c r="T154" s="100">
        <v>0</v>
      </c>
      <c r="U154" s="100">
        <v>0</v>
      </c>
      <c r="V154" s="100">
        <v>0</v>
      </c>
      <c r="W154" s="100">
        <v>2.81</v>
      </c>
      <c r="X154" s="100">
        <v>0</v>
      </c>
      <c r="Y154" s="100">
        <v>0</v>
      </c>
      <c r="Z154" s="100">
        <v>0</v>
      </c>
      <c r="AA154" s="296">
        <v>2.81</v>
      </c>
    </row>
    <row r="155" spans="1:27" x14ac:dyDescent="0.2">
      <c r="A155" s="99" t="s">
        <v>726</v>
      </c>
    </row>
    <row r="156" spans="1:27" x14ac:dyDescent="0.2">
      <c r="A156" s="101" t="s">
        <v>727</v>
      </c>
      <c r="B156" s="100">
        <v>50900.43</v>
      </c>
      <c r="C156" s="100">
        <v>56039.59</v>
      </c>
      <c r="D156" s="100">
        <v>59728.72</v>
      </c>
      <c r="E156" s="100">
        <v>56672.749999999898</v>
      </c>
      <c r="F156" s="100">
        <v>56461.59</v>
      </c>
      <c r="G156" s="100">
        <v>58978.349999999897</v>
      </c>
      <c r="H156" s="100">
        <v>60249.23</v>
      </c>
      <c r="I156" s="100">
        <v>62384</v>
      </c>
      <c r="J156" s="100">
        <v>55301.71</v>
      </c>
      <c r="K156" s="100">
        <v>56984.5099999999</v>
      </c>
      <c r="L156" s="100">
        <v>60351.32</v>
      </c>
      <c r="M156" s="100">
        <v>61638.369999999901</v>
      </c>
      <c r="N156" s="100">
        <v>695690.57</v>
      </c>
      <c r="O156" s="100">
        <v>57509.7</v>
      </c>
      <c r="P156" s="100">
        <v>58934.33</v>
      </c>
      <c r="Q156" s="100">
        <v>65956.81</v>
      </c>
      <c r="R156" s="100">
        <v>62869.760000000002</v>
      </c>
      <c r="S156" s="100">
        <v>61872.05</v>
      </c>
      <c r="T156" s="100">
        <v>57183.349999999897</v>
      </c>
      <c r="U156" s="100">
        <v>62034.52</v>
      </c>
      <c r="V156" s="100">
        <v>73970</v>
      </c>
      <c r="W156" s="100">
        <v>58813.05</v>
      </c>
      <c r="X156" s="100">
        <v>60767.02</v>
      </c>
      <c r="Y156" s="100">
        <v>58133.999999999898</v>
      </c>
      <c r="Z156" s="100">
        <v>55583.549999999901</v>
      </c>
      <c r="AA156" s="296">
        <v>733628.13999999897</v>
      </c>
    </row>
    <row r="157" spans="1:27" x14ac:dyDescent="0.2">
      <c r="A157" s="101" t="s">
        <v>728</v>
      </c>
      <c r="B157" s="100">
        <v>0</v>
      </c>
      <c r="C157" s="100">
        <v>0</v>
      </c>
      <c r="D157" s="100">
        <v>0</v>
      </c>
      <c r="E157" s="100">
        <v>0</v>
      </c>
      <c r="F157" s="100">
        <v>0</v>
      </c>
      <c r="G157" s="100">
        <v>0</v>
      </c>
      <c r="H157" s="100">
        <v>0</v>
      </c>
      <c r="I157" s="100">
        <v>0</v>
      </c>
      <c r="J157" s="100">
        <v>0</v>
      </c>
      <c r="K157" s="100">
        <v>0</v>
      </c>
      <c r="L157" s="100">
        <v>0</v>
      </c>
      <c r="M157" s="100">
        <v>0</v>
      </c>
      <c r="N157" s="100">
        <v>0</v>
      </c>
      <c r="O157" s="100">
        <v>0</v>
      </c>
      <c r="P157" s="100">
        <v>0</v>
      </c>
      <c r="Q157" s="100">
        <v>0</v>
      </c>
      <c r="R157" s="100">
        <v>0</v>
      </c>
      <c r="S157" s="100">
        <v>0</v>
      </c>
      <c r="T157" s="100">
        <v>0</v>
      </c>
      <c r="U157" s="100">
        <v>0</v>
      </c>
      <c r="V157" s="100">
        <v>0</v>
      </c>
      <c r="W157" s="100">
        <v>0</v>
      </c>
      <c r="X157" s="100">
        <v>0</v>
      </c>
      <c r="Y157" s="100">
        <v>0</v>
      </c>
      <c r="Z157" s="100">
        <v>0</v>
      </c>
      <c r="AA157" s="296">
        <v>0</v>
      </c>
    </row>
    <row r="158" spans="1:27" x14ac:dyDescent="0.2">
      <c r="A158" s="101" t="s">
        <v>729</v>
      </c>
      <c r="B158" s="100">
        <v>0</v>
      </c>
      <c r="C158" s="100">
        <v>0</v>
      </c>
      <c r="D158" s="100">
        <v>0</v>
      </c>
      <c r="E158" s="100">
        <v>0</v>
      </c>
      <c r="F158" s="100">
        <v>0</v>
      </c>
      <c r="G158" s="100">
        <v>0</v>
      </c>
      <c r="H158" s="100">
        <v>0</v>
      </c>
      <c r="I158" s="100">
        <v>0</v>
      </c>
      <c r="J158" s="100">
        <v>0</v>
      </c>
      <c r="K158" s="100">
        <v>0</v>
      </c>
      <c r="L158" s="100">
        <v>0</v>
      </c>
      <c r="M158" s="100">
        <v>0</v>
      </c>
      <c r="N158" s="100">
        <v>0</v>
      </c>
      <c r="O158" s="100">
        <v>0</v>
      </c>
      <c r="P158" s="100">
        <v>0</v>
      </c>
      <c r="Q158" s="100">
        <v>0</v>
      </c>
      <c r="R158" s="100">
        <v>0</v>
      </c>
      <c r="S158" s="100">
        <v>0</v>
      </c>
      <c r="T158" s="100">
        <v>0</v>
      </c>
      <c r="U158" s="100">
        <v>0</v>
      </c>
      <c r="V158" s="100">
        <v>0</v>
      </c>
      <c r="W158" s="100">
        <v>0</v>
      </c>
      <c r="X158" s="100">
        <v>0</v>
      </c>
      <c r="Y158" s="100">
        <v>0</v>
      </c>
      <c r="Z158" s="100">
        <v>0</v>
      </c>
      <c r="AA158" s="296">
        <v>0</v>
      </c>
    </row>
    <row r="159" spans="1:27" x14ac:dyDescent="0.2">
      <c r="A159" s="101" t="s">
        <v>730</v>
      </c>
      <c r="B159" s="100">
        <v>0</v>
      </c>
      <c r="C159" s="100">
        <v>0</v>
      </c>
      <c r="D159" s="100">
        <v>0</v>
      </c>
      <c r="E159" s="100">
        <v>0</v>
      </c>
      <c r="F159" s="100">
        <v>0</v>
      </c>
      <c r="G159" s="100">
        <v>0</v>
      </c>
      <c r="H159" s="100">
        <v>0</v>
      </c>
      <c r="I159" s="100">
        <v>0</v>
      </c>
      <c r="J159" s="100">
        <v>0</v>
      </c>
      <c r="K159" s="100">
        <v>0</v>
      </c>
      <c r="L159" s="100">
        <v>0</v>
      </c>
      <c r="M159" s="100">
        <v>0</v>
      </c>
      <c r="N159" s="100">
        <v>0</v>
      </c>
      <c r="O159" s="100">
        <v>0</v>
      </c>
      <c r="P159" s="100">
        <v>0</v>
      </c>
      <c r="Q159" s="100">
        <v>0</v>
      </c>
      <c r="R159" s="100">
        <v>0</v>
      </c>
      <c r="S159" s="100">
        <v>0</v>
      </c>
      <c r="T159" s="100">
        <v>0</v>
      </c>
      <c r="U159" s="100">
        <v>0</v>
      </c>
      <c r="V159" s="100">
        <v>0</v>
      </c>
      <c r="W159" s="100">
        <v>0</v>
      </c>
      <c r="X159" s="100">
        <v>0</v>
      </c>
      <c r="Y159" s="100">
        <v>0</v>
      </c>
      <c r="Z159" s="100">
        <v>0</v>
      </c>
      <c r="AA159" s="296">
        <v>0</v>
      </c>
    </row>
    <row r="160" spans="1:27" x14ac:dyDescent="0.2">
      <c r="A160" s="101" t="s">
        <v>731</v>
      </c>
      <c r="B160" s="100">
        <v>38.46</v>
      </c>
      <c r="C160" s="100">
        <v>65.680000000000007</v>
      </c>
      <c r="D160" s="100">
        <v>401.71</v>
      </c>
      <c r="E160" s="100">
        <v>0</v>
      </c>
      <c r="F160" s="100">
        <v>0</v>
      </c>
      <c r="G160" s="100">
        <v>47.47</v>
      </c>
      <c r="H160" s="100">
        <v>74.680000000000007</v>
      </c>
      <c r="I160" s="100">
        <v>38.229999999999997</v>
      </c>
      <c r="J160" s="100">
        <v>0</v>
      </c>
      <c r="K160" s="100">
        <v>0</v>
      </c>
      <c r="L160" s="100">
        <v>0</v>
      </c>
      <c r="M160" s="100">
        <v>0</v>
      </c>
      <c r="N160" s="100">
        <v>666.23</v>
      </c>
      <c r="O160" s="100">
        <v>0</v>
      </c>
      <c r="P160" s="100">
        <v>0</v>
      </c>
      <c r="Q160" s="100">
        <v>0</v>
      </c>
      <c r="R160" s="100">
        <v>0</v>
      </c>
      <c r="S160" s="100">
        <v>71.819999999999993</v>
      </c>
      <c r="T160" s="100">
        <v>14.55</v>
      </c>
      <c r="U160" s="100">
        <v>33.93</v>
      </c>
      <c r="V160" s="100">
        <v>500.15</v>
      </c>
      <c r="W160" s="100">
        <v>311.12999999999897</v>
      </c>
      <c r="X160" s="100">
        <v>81.73</v>
      </c>
      <c r="Y160" s="100">
        <v>0</v>
      </c>
      <c r="Z160" s="100">
        <v>0</v>
      </c>
      <c r="AA160" s="296">
        <v>1013.31</v>
      </c>
    </row>
    <row r="161" spans="1:27" x14ac:dyDescent="0.2">
      <c r="A161" s="101" t="s">
        <v>732</v>
      </c>
      <c r="B161" s="100">
        <v>2055</v>
      </c>
      <c r="C161" s="100">
        <v>2145</v>
      </c>
      <c r="D161" s="100">
        <v>2100</v>
      </c>
      <c r="E161" s="100">
        <v>2100</v>
      </c>
      <c r="F161" s="100">
        <v>2100</v>
      </c>
      <c r="G161" s="100">
        <v>2100</v>
      </c>
      <c r="H161" s="100">
        <v>2100</v>
      </c>
      <c r="I161" s="100">
        <v>2100</v>
      </c>
      <c r="J161" s="100">
        <v>2100</v>
      </c>
      <c r="K161" s="100">
        <v>2100</v>
      </c>
      <c r="L161" s="100">
        <v>2100</v>
      </c>
      <c r="M161" s="100">
        <v>2100</v>
      </c>
      <c r="N161" s="100">
        <v>25200</v>
      </c>
      <c r="O161" s="100">
        <v>2100</v>
      </c>
      <c r="P161" s="100">
        <v>2100</v>
      </c>
      <c r="Q161" s="100">
        <v>2100</v>
      </c>
      <c r="R161" s="100">
        <v>2100</v>
      </c>
      <c r="S161" s="100">
        <v>2100</v>
      </c>
      <c r="T161" s="100">
        <v>2100</v>
      </c>
      <c r="U161" s="100">
        <v>2100</v>
      </c>
      <c r="V161" s="100">
        <v>2100</v>
      </c>
      <c r="W161" s="100">
        <v>2100</v>
      </c>
      <c r="X161" s="100">
        <v>2100</v>
      </c>
      <c r="Y161" s="100">
        <v>2100</v>
      </c>
      <c r="Z161" s="100">
        <v>2100</v>
      </c>
      <c r="AA161" s="296">
        <v>25200</v>
      </c>
    </row>
    <row r="162" spans="1:27" x14ac:dyDescent="0.2">
      <c r="A162" s="101" t="s">
        <v>733</v>
      </c>
      <c r="B162" s="100">
        <v>0</v>
      </c>
      <c r="C162" s="100">
        <v>0</v>
      </c>
      <c r="D162" s="100">
        <v>0</v>
      </c>
      <c r="E162" s="100">
        <v>0</v>
      </c>
      <c r="F162" s="100">
        <v>0</v>
      </c>
      <c r="G162" s="100">
        <v>0</v>
      </c>
      <c r="H162" s="100">
        <v>0</v>
      </c>
      <c r="I162" s="100">
        <v>0</v>
      </c>
      <c r="J162" s="100">
        <v>0</v>
      </c>
      <c r="K162" s="100">
        <v>0</v>
      </c>
      <c r="L162" s="100">
        <v>0</v>
      </c>
      <c r="M162" s="100">
        <v>0</v>
      </c>
      <c r="N162" s="100">
        <v>0</v>
      </c>
      <c r="O162" s="100">
        <v>0</v>
      </c>
      <c r="P162" s="100">
        <v>0</v>
      </c>
      <c r="Q162" s="100">
        <v>0</v>
      </c>
      <c r="R162" s="100">
        <v>0</v>
      </c>
      <c r="S162" s="100">
        <v>0</v>
      </c>
      <c r="T162" s="100">
        <v>0</v>
      </c>
      <c r="U162" s="100">
        <v>0</v>
      </c>
      <c r="V162" s="100">
        <v>0</v>
      </c>
      <c r="W162" s="100">
        <v>0</v>
      </c>
      <c r="X162" s="100">
        <v>0</v>
      </c>
      <c r="Y162" s="100">
        <v>0</v>
      </c>
      <c r="Z162" s="100">
        <v>0</v>
      </c>
      <c r="AA162" s="296">
        <v>0</v>
      </c>
    </row>
    <row r="163" spans="1:27" x14ac:dyDescent="0.2">
      <c r="A163" s="101" t="s">
        <v>734</v>
      </c>
      <c r="B163" s="100">
        <v>0</v>
      </c>
      <c r="C163" s="100">
        <v>0</v>
      </c>
      <c r="D163" s="100">
        <v>0</v>
      </c>
      <c r="E163" s="100">
        <v>0</v>
      </c>
      <c r="F163" s="100">
        <v>0</v>
      </c>
      <c r="G163" s="100">
        <v>0</v>
      </c>
      <c r="H163" s="100">
        <v>0</v>
      </c>
      <c r="I163" s="100">
        <v>0</v>
      </c>
      <c r="J163" s="100">
        <v>0</v>
      </c>
      <c r="K163" s="100">
        <v>0</v>
      </c>
      <c r="L163" s="100">
        <v>0</v>
      </c>
      <c r="M163" s="100">
        <v>215.92</v>
      </c>
      <c r="N163" s="100">
        <v>215.92</v>
      </c>
      <c r="O163" s="100">
        <v>-218.22</v>
      </c>
      <c r="P163" s="100">
        <v>0</v>
      </c>
      <c r="Q163" s="100">
        <v>0</v>
      </c>
      <c r="R163" s="100">
        <v>0</v>
      </c>
      <c r="S163" s="100">
        <v>0</v>
      </c>
      <c r="T163" s="100">
        <v>0</v>
      </c>
      <c r="U163" s="100">
        <v>0</v>
      </c>
      <c r="V163" s="100">
        <v>0</v>
      </c>
      <c r="W163" s="100">
        <v>218.22</v>
      </c>
      <c r="X163" s="100">
        <v>0</v>
      </c>
      <c r="Y163" s="100">
        <v>0</v>
      </c>
      <c r="Z163" s="100">
        <v>0</v>
      </c>
      <c r="AA163" s="296">
        <v>0</v>
      </c>
    </row>
    <row r="164" spans="1:27" x14ac:dyDescent="0.2">
      <c r="A164" s="101" t="s">
        <v>735</v>
      </c>
      <c r="B164" s="100">
        <v>0</v>
      </c>
      <c r="C164" s="100">
        <v>0</v>
      </c>
      <c r="D164" s="100">
        <v>0</v>
      </c>
      <c r="E164" s="100">
        <v>0</v>
      </c>
      <c r="F164" s="100">
        <v>0</v>
      </c>
      <c r="G164" s="100">
        <v>0</v>
      </c>
      <c r="H164" s="100">
        <v>0</v>
      </c>
      <c r="I164" s="100">
        <v>0</v>
      </c>
      <c r="J164" s="100">
        <v>0</v>
      </c>
      <c r="K164" s="100">
        <v>0</v>
      </c>
      <c r="L164" s="100">
        <v>0</v>
      </c>
      <c r="M164" s="100">
        <v>0</v>
      </c>
      <c r="N164" s="100">
        <v>0</v>
      </c>
      <c r="O164" s="100">
        <v>0</v>
      </c>
      <c r="P164" s="100">
        <v>0</v>
      </c>
      <c r="Q164" s="100">
        <v>0</v>
      </c>
      <c r="R164" s="100">
        <v>0</v>
      </c>
      <c r="S164" s="100">
        <v>0</v>
      </c>
      <c r="T164" s="100">
        <v>0</v>
      </c>
      <c r="U164" s="100">
        <v>0</v>
      </c>
      <c r="V164" s="100">
        <v>0</v>
      </c>
      <c r="W164" s="100">
        <v>0</v>
      </c>
      <c r="X164" s="100">
        <v>0</v>
      </c>
      <c r="Y164" s="100">
        <v>0</v>
      </c>
      <c r="Z164" s="100">
        <v>0</v>
      </c>
      <c r="AA164" s="296">
        <v>0</v>
      </c>
    </row>
    <row r="165" spans="1:27" x14ac:dyDescent="0.2">
      <c r="A165" s="101" t="s">
        <v>736</v>
      </c>
      <c r="B165" s="100">
        <v>52993.89</v>
      </c>
      <c r="C165" s="100">
        <v>58250.27</v>
      </c>
      <c r="D165" s="100">
        <v>62230.43</v>
      </c>
      <c r="E165" s="100">
        <v>58772.749999999898</v>
      </c>
      <c r="F165" s="100">
        <v>58561.59</v>
      </c>
      <c r="G165" s="100">
        <v>61125.819999999898</v>
      </c>
      <c r="H165" s="100">
        <v>62423.91</v>
      </c>
      <c r="I165" s="100">
        <v>64522.229999999901</v>
      </c>
      <c r="J165" s="100">
        <v>57401.71</v>
      </c>
      <c r="K165" s="100">
        <v>59084.5099999999</v>
      </c>
      <c r="L165" s="100">
        <v>62451.32</v>
      </c>
      <c r="M165" s="100">
        <v>63954.289999999899</v>
      </c>
      <c r="N165" s="100">
        <v>721772.72</v>
      </c>
      <c r="O165" s="100">
        <v>59391.48</v>
      </c>
      <c r="P165" s="100">
        <v>61034.33</v>
      </c>
      <c r="Q165" s="100">
        <v>68056.81</v>
      </c>
      <c r="R165" s="100">
        <v>64969.760000000002</v>
      </c>
      <c r="S165" s="100">
        <v>64043.869999999901</v>
      </c>
      <c r="T165" s="100">
        <v>59297.8999999999</v>
      </c>
      <c r="U165" s="100">
        <v>64168.449999999903</v>
      </c>
      <c r="V165" s="100">
        <v>76570.149999999994</v>
      </c>
      <c r="W165" s="100">
        <v>61442.400000000001</v>
      </c>
      <c r="X165" s="100">
        <v>62948.75</v>
      </c>
      <c r="Y165" s="100">
        <v>60233.999999999898</v>
      </c>
      <c r="Z165" s="100">
        <v>57683.549999999901</v>
      </c>
      <c r="AA165" s="296">
        <v>759841.45</v>
      </c>
    </row>
    <row r="166" spans="1:27" x14ac:dyDescent="0.2">
      <c r="A166" s="99" t="s">
        <v>737</v>
      </c>
      <c r="B166" s="100">
        <v>13422093.5599999</v>
      </c>
      <c r="C166" s="100">
        <v>14968943.0599999</v>
      </c>
      <c r="D166" s="100">
        <v>18110030.539999899</v>
      </c>
      <c r="E166" s="100">
        <v>15517588.289999999</v>
      </c>
      <c r="F166" s="100">
        <v>23445023.760000002</v>
      </c>
      <c r="G166" s="100">
        <v>10416751.609999999</v>
      </c>
      <c r="H166" s="100">
        <v>14799419.359999999</v>
      </c>
      <c r="I166" s="100">
        <v>11599608.24</v>
      </c>
      <c r="J166" s="100">
        <v>13062678.720000001</v>
      </c>
      <c r="K166" s="100">
        <v>14156563.579999899</v>
      </c>
      <c r="L166" s="100">
        <v>11020269.869999999</v>
      </c>
      <c r="M166" s="100">
        <v>14145423.4699999</v>
      </c>
      <c r="N166" s="100">
        <v>174664394.06</v>
      </c>
      <c r="O166" s="100">
        <v>12913529.33</v>
      </c>
      <c r="P166" s="100">
        <v>11717932.3699999</v>
      </c>
      <c r="Q166" s="100">
        <v>14138431.279999999</v>
      </c>
      <c r="R166" s="100">
        <v>10991310.6499999</v>
      </c>
      <c r="S166" s="100">
        <v>13123412.99</v>
      </c>
      <c r="T166" s="100">
        <v>11392923.5699999</v>
      </c>
      <c r="U166" s="100">
        <v>11522349.43</v>
      </c>
      <c r="V166" s="100">
        <v>11376681.470000001</v>
      </c>
      <c r="W166" s="100">
        <v>14544862.57</v>
      </c>
      <c r="X166" s="100">
        <v>12852450.51</v>
      </c>
      <c r="Y166" s="100">
        <v>14400822.73</v>
      </c>
      <c r="Z166" s="100">
        <v>18365583.600000001</v>
      </c>
      <c r="AA166" s="296">
        <v>157340290.5</v>
      </c>
    </row>
    <row r="167" spans="1:27" x14ac:dyDescent="0.2">
      <c r="A167" s="99" t="s">
        <v>738</v>
      </c>
    </row>
    <row r="168" spans="1:27" x14ac:dyDescent="0.2">
      <c r="A168" s="101" t="s">
        <v>739</v>
      </c>
    </row>
    <row r="169" spans="1:27" x14ac:dyDescent="0.2">
      <c r="A169" s="101" t="s">
        <v>740</v>
      </c>
      <c r="B169" s="100">
        <v>1809.09</v>
      </c>
      <c r="C169" s="100">
        <v>1285.52</v>
      </c>
      <c r="D169" s="100">
        <v>2185.9</v>
      </c>
      <c r="E169" s="100">
        <v>3029.97</v>
      </c>
      <c r="F169" s="100">
        <v>3754.27</v>
      </c>
      <c r="G169" s="100">
        <v>4858.3900000000003</v>
      </c>
      <c r="H169" s="100">
        <v>1644.15</v>
      </c>
      <c r="I169" s="100">
        <v>5334.48</v>
      </c>
      <c r="J169" s="100">
        <v>1948.53</v>
      </c>
      <c r="K169" s="100">
        <v>2673.09</v>
      </c>
      <c r="L169" s="100">
        <v>1252.8599999999999</v>
      </c>
      <c r="M169" s="100">
        <v>1750.47</v>
      </c>
      <c r="N169" s="100">
        <v>31526.720000000001</v>
      </c>
      <c r="O169" s="100">
        <v>1985.7</v>
      </c>
      <c r="P169" s="100">
        <v>2457.1899999999901</v>
      </c>
      <c r="Q169" s="100">
        <v>1355.5999999999899</v>
      </c>
      <c r="R169" s="100">
        <v>2446.54</v>
      </c>
      <c r="S169" s="100">
        <v>3516.0899999999901</v>
      </c>
      <c r="T169" s="100">
        <v>2427.22999999999</v>
      </c>
      <c r="U169" s="100">
        <v>2273.44</v>
      </c>
      <c r="V169" s="100">
        <v>1249.0999999999999</v>
      </c>
      <c r="W169" s="100">
        <v>1761.8899999999901</v>
      </c>
      <c r="X169" s="100">
        <v>1374.63</v>
      </c>
      <c r="Y169" s="100">
        <v>922.33</v>
      </c>
      <c r="Z169" s="100">
        <v>1607.8999999999901</v>
      </c>
      <c r="AA169" s="296">
        <v>23377.64</v>
      </c>
    </row>
    <row r="170" spans="1:27" x14ac:dyDescent="0.2">
      <c r="A170" s="101" t="s">
        <v>741</v>
      </c>
      <c r="B170" s="100">
        <v>1809.09</v>
      </c>
      <c r="C170" s="100">
        <v>1285.52</v>
      </c>
      <c r="D170" s="100">
        <v>2185.9</v>
      </c>
      <c r="E170" s="100">
        <v>3029.97</v>
      </c>
      <c r="F170" s="100">
        <v>3754.27</v>
      </c>
      <c r="G170" s="100">
        <v>4858.3900000000003</v>
      </c>
      <c r="H170" s="100">
        <v>1644.15</v>
      </c>
      <c r="I170" s="100">
        <v>5334.48</v>
      </c>
      <c r="J170" s="100">
        <v>1948.53</v>
      </c>
      <c r="K170" s="100">
        <v>2673.09</v>
      </c>
      <c r="L170" s="100">
        <v>1252.8599999999999</v>
      </c>
      <c r="M170" s="100">
        <v>1750.47</v>
      </c>
      <c r="N170" s="100">
        <v>31526.720000000001</v>
      </c>
      <c r="O170" s="100">
        <v>1985.7</v>
      </c>
      <c r="P170" s="100">
        <v>2457.1899999999901</v>
      </c>
      <c r="Q170" s="100">
        <v>1355.5999999999899</v>
      </c>
      <c r="R170" s="100">
        <v>2446.54</v>
      </c>
      <c r="S170" s="100">
        <v>3516.0899999999901</v>
      </c>
      <c r="T170" s="100">
        <v>2427.22999999999</v>
      </c>
      <c r="U170" s="100">
        <v>2273.44</v>
      </c>
      <c r="V170" s="100">
        <v>1249.0999999999999</v>
      </c>
      <c r="W170" s="100">
        <v>1761.8899999999901</v>
      </c>
      <c r="X170" s="100">
        <v>1374.63</v>
      </c>
      <c r="Y170" s="100">
        <v>922.33</v>
      </c>
      <c r="Z170" s="100">
        <v>1607.8999999999901</v>
      </c>
      <c r="AA170" s="296">
        <v>23377.64</v>
      </c>
    </row>
    <row r="171" spans="1:27" x14ac:dyDescent="0.2">
      <c r="A171" s="101" t="s">
        <v>742</v>
      </c>
    </row>
    <row r="172" spans="1:27" x14ac:dyDescent="0.2">
      <c r="A172" s="101" t="s">
        <v>743</v>
      </c>
      <c r="B172" s="100">
        <v>98977.35</v>
      </c>
      <c r="C172" s="100">
        <v>110480.83999999901</v>
      </c>
      <c r="D172" s="100">
        <v>1189338.29</v>
      </c>
      <c r="E172" s="100">
        <v>110526.64</v>
      </c>
      <c r="F172" s="100">
        <v>136358.88</v>
      </c>
      <c r="G172" s="100">
        <v>1168536.99</v>
      </c>
      <c r="H172" s="100">
        <v>143589.45000000001</v>
      </c>
      <c r="I172" s="100">
        <v>110705.129999999</v>
      </c>
      <c r="J172" s="100">
        <v>1172549.48</v>
      </c>
      <c r="K172" s="100">
        <v>95201.05</v>
      </c>
      <c r="L172" s="100">
        <v>73121.48</v>
      </c>
      <c r="M172" s="100">
        <v>1185156.75999999</v>
      </c>
      <c r="N172" s="100">
        <v>5594542.3399999896</v>
      </c>
      <c r="O172" s="100">
        <v>92787.369999999893</v>
      </c>
      <c r="P172" s="100">
        <v>101333.549999999</v>
      </c>
      <c r="Q172" s="100">
        <v>1150835.52999999</v>
      </c>
      <c r="R172" s="100">
        <v>109456.51</v>
      </c>
      <c r="S172" s="100">
        <v>101724.72</v>
      </c>
      <c r="T172" s="100">
        <v>1175337.5</v>
      </c>
      <c r="U172" s="100">
        <v>88390.449999999895</v>
      </c>
      <c r="V172" s="100">
        <v>102766.609999999</v>
      </c>
      <c r="W172" s="100">
        <v>1126691.97</v>
      </c>
      <c r="X172" s="100">
        <v>-22109.49</v>
      </c>
      <c r="Y172" s="100">
        <v>112103.05</v>
      </c>
      <c r="Z172" s="100">
        <v>1269823.53</v>
      </c>
      <c r="AA172" s="296">
        <v>5409141.2999999896</v>
      </c>
    </row>
    <row r="173" spans="1:27" x14ac:dyDescent="0.2">
      <c r="A173" s="101" t="s">
        <v>744</v>
      </c>
      <c r="B173" s="100">
        <v>272459.92</v>
      </c>
      <c r="C173" s="100">
        <v>297646.22999999899</v>
      </c>
      <c r="D173" s="100">
        <v>310668.41999999899</v>
      </c>
      <c r="E173" s="100">
        <v>313156.06</v>
      </c>
      <c r="F173" s="100">
        <v>321992.39</v>
      </c>
      <c r="G173" s="100">
        <v>296264.83</v>
      </c>
      <c r="H173" s="100">
        <v>324873.59999999998</v>
      </c>
      <c r="I173" s="100">
        <v>233908.95</v>
      </c>
      <c r="J173" s="100">
        <v>310674.82999999903</v>
      </c>
      <c r="K173" s="100">
        <v>310083.11999999901</v>
      </c>
      <c r="L173" s="100">
        <v>169009.12</v>
      </c>
      <c r="M173" s="100">
        <v>269320.80999999901</v>
      </c>
      <c r="N173" s="100">
        <v>3430058.28</v>
      </c>
      <c r="O173" s="100">
        <v>257455.24999999901</v>
      </c>
      <c r="P173" s="100">
        <v>293119.03999999998</v>
      </c>
      <c r="Q173" s="100">
        <v>284972.05999999901</v>
      </c>
      <c r="R173" s="100">
        <v>286311.51999999897</v>
      </c>
      <c r="S173" s="100">
        <v>282400.08999999898</v>
      </c>
      <c r="T173" s="100">
        <v>289536.90999999997</v>
      </c>
      <c r="U173" s="100">
        <v>239815.22</v>
      </c>
      <c r="V173" s="100">
        <v>275847.62999999902</v>
      </c>
      <c r="W173" s="100">
        <v>154118.07999999999</v>
      </c>
      <c r="X173" s="100">
        <v>122130.75</v>
      </c>
      <c r="Y173" s="100">
        <v>400533.2</v>
      </c>
      <c r="Z173" s="100">
        <v>48059.55</v>
      </c>
      <c r="AA173" s="296">
        <v>2934299.3</v>
      </c>
    </row>
    <row r="174" spans="1:27" x14ac:dyDescent="0.2">
      <c r="A174" s="101" t="s">
        <v>745</v>
      </c>
      <c r="B174" s="100">
        <v>105018.459999999</v>
      </c>
      <c r="C174" s="100">
        <v>111189.50999999901</v>
      </c>
      <c r="D174" s="100">
        <v>124377.209999999</v>
      </c>
      <c r="E174" s="100">
        <v>117146.989999999</v>
      </c>
      <c r="F174" s="100">
        <v>126018.549999999</v>
      </c>
      <c r="G174" s="100">
        <v>112317.18</v>
      </c>
      <c r="H174" s="100">
        <v>150076.76</v>
      </c>
      <c r="I174" s="100">
        <v>108706.079999999</v>
      </c>
      <c r="J174" s="100">
        <v>115745.069999999</v>
      </c>
      <c r="K174" s="100">
        <v>104235.939999999</v>
      </c>
      <c r="L174" s="100">
        <v>89648.129999999903</v>
      </c>
      <c r="M174" s="100">
        <v>124084.05</v>
      </c>
      <c r="N174" s="100">
        <v>1388563.9299999899</v>
      </c>
      <c r="O174" s="100">
        <v>102215.179999999</v>
      </c>
      <c r="P174" s="100">
        <v>108136.65</v>
      </c>
      <c r="Q174" s="100">
        <v>109163.29</v>
      </c>
      <c r="R174" s="100">
        <v>115879.27999999899</v>
      </c>
      <c r="S174" s="100">
        <v>112031.09</v>
      </c>
      <c r="T174" s="100">
        <v>131406.52999999901</v>
      </c>
      <c r="U174" s="100">
        <v>98075.779999999897</v>
      </c>
      <c r="V174" s="100">
        <v>112736.35</v>
      </c>
      <c r="W174" s="100">
        <v>76904.039999999994</v>
      </c>
      <c r="X174" s="100">
        <v>-13946.83</v>
      </c>
      <c r="Y174" s="100">
        <v>136017.29999999999</v>
      </c>
      <c r="Z174" s="100">
        <v>73225.429999999993</v>
      </c>
      <c r="AA174" s="296">
        <v>1161844.0899999901</v>
      </c>
    </row>
    <row r="175" spans="1:27" x14ac:dyDescent="0.2">
      <c r="A175" s="101" t="s">
        <v>746</v>
      </c>
      <c r="B175" s="100">
        <v>26030.95</v>
      </c>
      <c r="C175" s="100">
        <v>13784.17</v>
      </c>
      <c r="D175" s="100">
        <v>26396.44</v>
      </c>
      <c r="E175" s="100">
        <v>27967.94</v>
      </c>
      <c r="F175" s="100">
        <v>27663.059999999899</v>
      </c>
      <c r="G175" s="100">
        <v>26875.919999999998</v>
      </c>
      <c r="H175" s="100">
        <v>28480.3</v>
      </c>
      <c r="I175" s="100">
        <v>27430.73</v>
      </c>
      <c r="J175" s="100">
        <v>27611.64</v>
      </c>
      <c r="K175" s="100">
        <v>27913.179999999898</v>
      </c>
      <c r="L175" s="100">
        <v>28433.17</v>
      </c>
      <c r="M175" s="100">
        <v>27518.59</v>
      </c>
      <c r="N175" s="100">
        <v>316106.09000000003</v>
      </c>
      <c r="O175" s="100">
        <v>27429.71</v>
      </c>
      <c r="P175" s="100">
        <v>28841.37</v>
      </c>
      <c r="Q175" s="100">
        <v>28638.52</v>
      </c>
      <c r="R175" s="100">
        <v>30828.75</v>
      </c>
      <c r="S175" s="100">
        <v>30180.68</v>
      </c>
      <c r="T175" s="100">
        <v>26758.6499999999</v>
      </c>
      <c r="U175" s="100">
        <v>26831.97</v>
      </c>
      <c r="V175" s="100">
        <v>26579.07</v>
      </c>
      <c r="W175" s="100">
        <v>25882.7</v>
      </c>
      <c r="X175" s="100">
        <v>52853.39</v>
      </c>
      <c r="Y175" s="100">
        <v>27853.46</v>
      </c>
      <c r="Z175" s="100">
        <v>37884.449999999997</v>
      </c>
      <c r="AA175" s="296">
        <v>370562.72</v>
      </c>
    </row>
    <row r="176" spans="1:27" x14ac:dyDescent="0.2">
      <c r="A176" s="101" t="s">
        <v>747</v>
      </c>
      <c r="B176" s="100">
        <v>0</v>
      </c>
      <c r="C176" s="100">
        <v>-2457.9299999999898</v>
      </c>
      <c r="D176" s="100">
        <v>-87492.54</v>
      </c>
      <c r="E176" s="100">
        <v>-64112.859999999899</v>
      </c>
      <c r="F176" s="100">
        <v>0</v>
      </c>
      <c r="G176" s="100">
        <v>0</v>
      </c>
      <c r="H176" s="100">
        <v>0</v>
      </c>
      <c r="I176" s="100">
        <v>-79309.210000000006</v>
      </c>
      <c r="J176" s="100">
        <v>-2580.36</v>
      </c>
      <c r="K176" s="100">
        <v>0</v>
      </c>
      <c r="L176" s="100">
        <v>-118662.34</v>
      </c>
      <c r="M176" s="100">
        <v>-14072.3</v>
      </c>
      <c r="N176" s="100">
        <v>-368687.54</v>
      </c>
      <c r="O176" s="100">
        <v>0</v>
      </c>
      <c r="P176" s="100">
        <v>0</v>
      </c>
      <c r="Q176" s="100">
        <v>0</v>
      </c>
      <c r="R176" s="100">
        <v>0</v>
      </c>
      <c r="S176" s="100">
        <v>0</v>
      </c>
      <c r="T176" s="100">
        <v>0</v>
      </c>
      <c r="U176" s="100">
        <v>0</v>
      </c>
      <c r="V176" s="100">
        <v>0</v>
      </c>
      <c r="W176" s="100">
        <v>0</v>
      </c>
      <c r="X176" s="100">
        <v>8072.17</v>
      </c>
      <c r="Y176" s="100">
        <v>-8072.17</v>
      </c>
      <c r="Z176" s="100">
        <v>0</v>
      </c>
      <c r="AA176" s="296">
        <v>0</v>
      </c>
    </row>
    <row r="177" spans="1:27" x14ac:dyDescent="0.2">
      <c r="A177" s="101" t="s">
        <v>748</v>
      </c>
      <c r="B177" s="100">
        <v>-2457.9299999999998</v>
      </c>
      <c r="C177" s="100">
        <v>2457.9299999999998</v>
      </c>
      <c r="D177" s="100">
        <v>0</v>
      </c>
      <c r="E177" s="100">
        <v>0</v>
      </c>
      <c r="F177" s="100">
        <v>0</v>
      </c>
      <c r="G177" s="100">
        <v>0</v>
      </c>
      <c r="H177" s="100">
        <v>0</v>
      </c>
      <c r="I177" s="100">
        <v>0</v>
      </c>
      <c r="J177" s="100">
        <v>0</v>
      </c>
      <c r="K177" s="100">
        <v>1334569.6299999999</v>
      </c>
      <c r="L177" s="100">
        <v>0</v>
      </c>
      <c r="M177" s="100">
        <v>0</v>
      </c>
      <c r="N177" s="100">
        <v>1334569.6299999999</v>
      </c>
      <c r="O177" s="100">
        <v>0</v>
      </c>
      <c r="P177" s="100">
        <v>0</v>
      </c>
      <c r="Q177" s="100">
        <v>0</v>
      </c>
      <c r="R177" s="100">
        <v>0</v>
      </c>
      <c r="S177" s="100">
        <v>0</v>
      </c>
      <c r="T177" s="100">
        <v>0</v>
      </c>
      <c r="U177" s="100">
        <v>0</v>
      </c>
      <c r="V177" s="100">
        <v>0</v>
      </c>
      <c r="W177" s="100">
        <v>0</v>
      </c>
      <c r="X177" s="100">
        <v>-618976.69999999995</v>
      </c>
      <c r="Y177" s="100">
        <v>618976.69999999995</v>
      </c>
      <c r="Z177" s="100">
        <v>0</v>
      </c>
      <c r="AA177" s="296">
        <v>0</v>
      </c>
    </row>
    <row r="178" spans="1:27" x14ac:dyDescent="0.2">
      <c r="A178" s="101" t="s">
        <v>749</v>
      </c>
      <c r="B178" s="100">
        <v>31581.93</v>
      </c>
      <c r="C178" s="100">
        <v>670000</v>
      </c>
      <c r="D178" s="100">
        <v>183269.11</v>
      </c>
      <c r="E178" s="100">
        <v>450947.21999999898</v>
      </c>
      <c r="F178" s="100">
        <v>18380.66</v>
      </c>
      <c r="G178" s="100">
        <v>-1.4210854715202E-11</v>
      </c>
      <c r="H178" s="100">
        <v>219942.639999999</v>
      </c>
      <c r="I178" s="100">
        <v>168083.86999999901</v>
      </c>
      <c r="J178" s="100">
        <v>-1057400.58</v>
      </c>
      <c r="K178" s="100">
        <v>79622.42</v>
      </c>
      <c r="L178" s="100">
        <v>134341.93</v>
      </c>
      <c r="M178" s="100">
        <v>52768.01</v>
      </c>
      <c r="N178" s="100">
        <v>951537.21</v>
      </c>
      <c r="O178" s="100">
        <v>173485.83999999901</v>
      </c>
      <c r="P178" s="100">
        <v>80442.229999999894</v>
      </c>
      <c r="Q178" s="100">
        <v>127317.789999999</v>
      </c>
      <c r="R178" s="100">
        <v>177682.549999999</v>
      </c>
      <c r="S178" s="100">
        <v>49104.56</v>
      </c>
      <c r="T178" s="100">
        <v>177172.85</v>
      </c>
      <c r="U178" s="100">
        <v>174657.36999999901</v>
      </c>
      <c r="V178" s="100">
        <v>42084.58</v>
      </c>
      <c r="W178" s="100">
        <v>-1.89293025698589E-11</v>
      </c>
      <c r="X178" s="100">
        <v>-1293847.8799999999</v>
      </c>
      <c r="Y178" s="100">
        <v>2031046.3999999899</v>
      </c>
      <c r="Z178" s="100">
        <v>-1739146.28999999</v>
      </c>
      <c r="AA178" s="296">
        <v>-4.5474735088646402E-10</v>
      </c>
    </row>
    <row r="179" spans="1:27" x14ac:dyDescent="0.2">
      <c r="A179" s="101" t="s">
        <v>750</v>
      </c>
      <c r="B179" s="100">
        <v>0</v>
      </c>
      <c r="C179" s="100">
        <v>-670000</v>
      </c>
      <c r="D179" s="100">
        <v>-1453668.99999999</v>
      </c>
      <c r="E179" s="100">
        <v>-1436473.67</v>
      </c>
      <c r="F179" s="100">
        <v>0</v>
      </c>
      <c r="G179" s="100">
        <v>4.4408920985006201E-13</v>
      </c>
      <c r="H179" s="100">
        <v>-1082196.3999999999</v>
      </c>
      <c r="I179" s="100">
        <v>-600572.21</v>
      </c>
      <c r="J179" s="100">
        <v>1538442.29</v>
      </c>
      <c r="K179" s="100">
        <v>4131263.71999999</v>
      </c>
      <c r="L179" s="100">
        <v>-801333.57</v>
      </c>
      <c r="M179" s="100">
        <v>-172563.14</v>
      </c>
      <c r="N179" s="100">
        <v>-547101.98</v>
      </c>
      <c r="O179" s="100">
        <v>-13616.74</v>
      </c>
      <c r="P179" s="100">
        <v>0</v>
      </c>
      <c r="Q179" s="100">
        <v>0</v>
      </c>
      <c r="R179" s="100">
        <v>0</v>
      </c>
      <c r="S179" s="100">
        <v>0</v>
      </c>
      <c r="T179" s="100">
        <v>0</v>
      </c>
      <c r="U179" s="100">
        <v>-138490.56</v>
      </c>
      <c r="V179" s="100">
        <v>0</v>
      </c>
      <c r="W179" s="100">
        <v>0</v>
      </c>
      <c r="X179" s="100">
        <v>-1900074.02</v>
      </c>
      <c r="Y179" s="100">
        <v>3952255.34</v>
      </c>
      <c r="Z179" s="100">
        <v>-1900074.02</v>
      </c>
      <c r="AA179" s="296">
        <v>0</v>
      </c>
    </row>
    <row r="180" spans="1:27" x14ac:dyDescent="0.2">
      <c r="A180" s="101" t="s">
        <v>751</v>
      </c>
      <c r="B180" s="100">
        <v>531610.68000000005</v>
      </c>
      <c r="C180" s="100">
        <v>533100.75</v>
      </c>
      <c r="D180" s="100">
        <v>292887.93</v>
      </c>
      <c r="E180" s="100">
        <v>-480841.68</v>
      </c>
      <c r="F180" s="100">
        <v>630413.54</v>
      </c>
      <c r="G180" s="100">
        <v>1603994.92</v>
      </c>
      <c r="H180" s="100">
        <v>-215233.649999999</v>
      </c>
      <c r="I180" s="100">
        <v>-31046.66</v>
      </c>
      <c r="J180" s="100">
        <v>2105042.37</v>
      </c>
      <c r="K180" s="100">
        <v>6082889.0599999996</v>
      </c>
      <c r="L180" s="100">
        <v>-425442.07999999903</v>
      </c>
      <c r="M180" s="100">
        <v>1472212.77999999</v>
      </c>
      <c r="N180" s="100">
        <v>12099587.9599999</v>
      </c>
      <c r="O180" s="100">
        <v>639756.60999999905</v>
      </c>
      <c r="P180" s="100">
        <v>611872.84</v>
      </c>
      <c r="Q180" s="100">
        <v>1700927.19</v>
      </c>
      <c r="R180" s="100">
        <v>720158.60999999905</v>
      </c>
      <c r="S180" s="100">
        <v>575441.13999999897</v>
      </c>
      <c r="T180" s="100">
        <v>1800212.44</v>
      </c>
      <c r="U180" s="100">
        <v>489280.23</v>
      </c>
      <c r="V180" s="100">
        <v>560014.23999999894</v>
      </c>
      <c r="W180" s="100">
        <v>1383596.79</v>
      </c>
      <c r="X180" s="100">
        <v>-3665898.61</v>
      </c>
      <c r="Y180" s="100">
        <v>7270713.2800000003</v>
      </c>
      <c r="Z180" s="100">
        <v>-2210227.35</v>
      </c>
      <c r="AA180" s="296">
        <v>9875847.4099999908</v>
      </c>
    </row>
    <row r="181" spans="1:27" x14ac:dyDescent="0.2">
      <c r="A181" s="101" t="s">
        <v>752</v>
      </c>
    </row>
    <row r="182" spans="1:27" x14ac:dyDescent="0.2">
      <c r="A182" s="101" t="s">
        <v>753</v>
      </c>
      <c r="B182" s="100">
        <v>161061.85</v>
      </c>
      <c r="C182" s="100">
        <v>206128.85</v>
      </c>
      <c r="D182" s="100">
        <v>112153.219999999</v>
      </c>
      <c r="E182" s="100">
        <v>-2448.9299999999898</v>
      </c>
      <c r="F182" s="100">
        <v>304705.78000000003</v>
      </c>
      <c r="G182" s="100">
        <v>-35601.53</v>
      </c>
      <c r="H182" s="100">
        <v>24336.28</v>
      </c>
      <c r="I182" s="100">
        <v>116716.02</v>
      </c>
      <c r="J182" s="100">
        <v>37091.629999999903</v>
      </c>
      <c r="K182" s="100">
        <v>33031.249999999898</v>
      </c>
      <c r="L182" s="100">
        <v>11222.95</v>
      </c>
      <c r="M182" s="100">
        <v>29446.76</v>
      </c>
      <c r="N182" s="100">
        <v>997844.13</v>
      </c>
      <c r="O182" s="100">
        <v>27465.200000000001</v>
      </c>
      <c r="P182" s="100">
        <v>6881.25</v>
      </c>
      <c r="Q182" s="100">
        <v>48412.57</v>
      </c>
      <c r="R182" s="100">
        <v>20549.540000000299</v>
      </c>
      <c r="S182" s="100">
        <v>68040.59</v>
      </c>
      <c r="T182" s="100">
        <v>198808.58</v>
      </c>
      <c r="U182" s="100">
        <v>64650.5799999999</v>
      </c>
      <c r="V182" s="100">
        <v>33608.67</v>
      </c>
      <c r="W182" s="100">
        <v>18901.6899999999</v>
      </c>
      <c r="X182" s="100">
        <v>49943.32</v>
      </c>
      <c r="Y182" s="100">
        <v>20063.68</v>
      </c>
      <c r="Z182" s="100">
        <v>25311.38</v>
      </c>
      <c r="AA182" s="296">
        <v>582637.05000000005</v>
      </c>
    </row>
    <row r="183" spans="1:27" x14ac:dyDescent="0.2">
      <c r="A183" s="101" t="s">
        <v>754</v>
      </c>
      <c r="B183" s="100">
        <v>161061.85</v>
      </c>
      <c r="C183" s="100">
        <v>206128.85</v>
      </c>
      <c r="D183" s="100">
        <v>112153.219999999</v>
      </c>
      <c r="E183" s="100">
        <v>-2448.9299999999898</v>
      </c>
      <c r="F183" s="100">
        <v>304705.78000000003</v>
      </c>
      <c r="G183" s="100">
        <v>-35601.53</v>
      </c>
      <c r="H183" s="100">
        <v>24336.28</v>
      </c>
      <c r="I183" s="100">
        <v>116716.02</v>
      </c>
      <c r="J183" s="100">
        <v>37091.629999999903</v>
      </c>
      <c r="K183" s="100">
        <v>33031.249999999898</v>
      </c>
      <c r="L183" s="100">
        <v>11222.95</v>
      </c>
      <c r="M183" s="100">
        <v>29446.76</v>
      </c>
      <c r="N183" s="100">
        <v>997844.13</v>
      </c>
      <c r="O183" s="100">
        <v>27465.200000000001</v>
      </c>
      <c r="P183" s="100">
        <v>6881.25</v>
      </c>
      <c r="Q183" s="100">
        <v>48412.57</v>
      </c>
      <c r="R183" s="100">
        <v>20549.540000000299</v>
      </c>
      <c r="S183" s="100">
        <v>68040.59</v>
      </c>
      <c r="T183" s="100">
        <v>198808.58</v>
      </c>
      <c r="U183" s="100">
        <v>64650.5799999999</v>
      </c>
      <c r="V183" s="100">
        <v>33608.67</v>
      </c>
      <c r="W183" s="100">
        <v>18901.6899999999</v>
      </c>
      <c r="X183" s="100">
        <v>49943.32</v>
      </c>
      <c r="Y183" s="100">
        <v>20063.68</v>
      </c>
      <c r="Z183" s="100">
        <v>25311.38</v>
      </c>
      <c r="AA183" s="296">
        <v>582637.05000000005</v>
      </c>
    </row>
    <row r="184" spans="1:27" x14ac:dyDescent="0.2">
      <c r="A184" s="101" t="s">
        <v>755</v>
      </c>
    </row>
    <row r="185" spans="1:27" x14ac:dyDescent="0.2">
      <c r="A185" s="101" t="s">
        <v>756</v>
      </c>
      <c r="B185" s="100">
        <v>3848.68</v>
      </c>
      <c r="C185" s="100">
        <v>8073.23</v>
      </c>
      <c r="D185" s="100">
        <v>4097.8299999999799</v>
      </c>
      <c r="E185" s="100">
        <v>4332.91</v>
      </c>
      <c r="F185" s="100">
        <v>6796.7399999999698</v>
      </c>
      <c r="G185" s="100">
        <v>6288.71</v>
      </c>
      <c r="H185" s="100">
        <v>246667.99</v>
      </c>
      <c r="I185" s="100">
        <v>200639.99999999901</v>
      </c>
      <c r="J185" s="100">
        <v>285.38</v>
      </c>
      <c r="K185" s="100">
        <v>280411.28000000003</v>
      </c>
      <c r="L185" s="100">
        <v>65361.679999999898</v>
      </c>
      <c r="M185" s="100">
        <v>-112349.879999999</v>
      </c>
      <c r="N185" s="100">
        <v>714454.549999999</v>
      </c>
      <c r="O185" s="100">
        <v>2152.23</v>
      </c>
      <c r="P185" s="100">
        <v>19264.810000000001</v>
      </c>
      <c r="Q185" s="100">
        <v>67901.199999999895</v>
      </c>
      <c r="R185" s="100">
        <v>180888.04</v>
      </c>
      <c r="S185" s="100">
        <v>156514.4</v>
      </c>
      <c r="T185" s="100">
        <v>-2072.38</v>
      </c>
      <c r="U185" s="100">
        <v>439.78</v>
      </c>
      <c r="V185" s="100">
        <v>64848.01</v>
      </c>
      <c r="W185" s="100">
        <v>286866.63999999902</v>
      </c>
      <c r="X185" s="100">
        <v>37720.9</v>
      </c>
      <c r="Y185" s="100">
        <v>756.229999999999</v>
      </c>
      <c r="Z185" s="100">
        <v>1300.53</v>
      </c>
      <c r="AA185" s="296">
        <v>816580.39</v>
      </c>
    </row>
    <row r="186" spans="1:27" x14ac:dyDescent="0.2">
      <c r="A186" s="101" t="s">
        <v>757</v>
      </c>
      <c r="B186" s="100">
        <v>3848.68</v>
      </c>
      <c r="C186" s="100">
        <v>8073.23</v>
      </c>
      <c r="D186" s="100">
        <v>4097.8299999999799</v>
      </c>
      <c r="E186" s="100">
        <v>4332.91</v>
      </c>
      <c r="F186" s="100">
        <v>6796.7399999999698</v>
      </c>
      <c r="G186" s="100">
        <v>6288.71</v>
      </c>
      <c r="H186" s="100">
        <v>246667.99</v>
      </c>
      <c r="I186" s="100">
        <v>200639.99999999901</v>
      </c>
      <c r="J186" s="100">
        <v>285.38</v>
      </c>
      <c r="K186" s="100">
        <v>280411.28000000003</v>
      </c>
      <c r="L186" s="100">
        <v>65361.679999999898</v>
      </c>
      <c r="M186" s="100">
        <v>-112349.879999999</v>
      </c>
      <c r="N186" s="100">
        <v>714454.549999999</v>
      </c>
      <c r="O186" s="100">
        <v>2152.23</v>
      </c>
      <c r="P186" s="100">
        <v>19264.810000000001</v>
      </c>
      <c r="Q186" s="100">
        <v>67901.199999999895</v>
      </c>
      <c r="R186" s="100">
        <v>180888.04</v>
      </c>
      <c r="S186" s="100">
        <v>156514.4</v>
      </c>
      <c r="T186" s="100">
        <v>-2072.38</v>
      </c>
      <c r="U186" s="100">
        <v>439.78</v>
      </c>
      <c r="V186" s="100">
        <v>64848.01</v>
      </c>
      <c r="W186" s="100">
        <v>286866.63999999902</v>
      </c>
      <c r="X186" s="100">
        <v>37720.9</v>
      </c>
      <c r="Y186" s="100">
        <v>756.229999999999</v>
      </c>
      <c r="Z186" s="100">
        <v>1300.53</v>
      </c>
      <c r="AA186" s="296">
        <v>816580.39</v>
      </c>
    </row>
    <row r="187" spans="1:27" x14ac:dyDescent="0.2">
      <c r="A187" s="101" t="s">
        <v>758</v>
      </c>
    </row>
    <row r="188" spans="1:27" x14ac:dyDescent="0.2">
      <c r="A188" s="101" t="s">
        <v>759</v>
      </c>
      <c r="B188" s="100">
        <v>570392.17000000004</v>
      </c>
      <c r="C188" s="100">
        <v>661371.02</v>
      </c>
      <c r="D188" s="100">
        <v>552507.22</v>
      </c>
      <c r="E188" s="100">
        <v>596928.31000000006</v>
      </c>
      <c r="F188" s="100">
        <v>570311.64</v>
      </c>
      <c r="G188" s="100">
        <v>680687.35</v>
      </c>
      <c r="H188" s="100">
        <v>671136.51</v>
      </c>
      <c r="I188" s="100">
        <v>1024860.76</v>
      </c>
      <c r="J188" s="100">
        <v>622648.31000000006</v>
      </c>
      <c r="K188" s="100">
        <v>534708.92000000004</v>
      </c>
      <c r="L188" s="100">
        <v>669501.52</v>
      </c>
      <c r="M188" s="100">
        <v>742220.94</v>
      </c>
      <c r="N188" s="100">
        <v>7897274.6699999999</v>
      </c>
      <c r="O188" s="100">
        <v>733680.81</v>
      </c>
      <c r="P188" s="100">
        <v>792362.77</v>
      </c>
      <c r="Q188" s="100">
        <v>541931.44999999995</v>
      </c>
      <c r="R188" s="100">
        <v>564835.78</v>
      </c>
      <c r="S188" s="100">
        <v>637097.06000000006</v>
      </c>
      <c r="T188" s="100">
        <v>681771.82</v>
      </c>
      <c r="U188" s="100">
        <v>595344.79</v>
      </c>
      <c r="V188" s="100">
        <v>786764.04</v>
      </c>
      <c r="W188" s="100">
        <v>579689.03</v>
      </c>
      <c r="X188" s="100">
        <v>580144.26</v>
      </c>
      <c r="Y188" s="100">
        <v>629236</v>
      </c>
      <c r="Z188" s="100">
        <v>-98872.3299999999</v>
      </c>
      <c r="AA188" s="296">
        <v>7023985.4799999902</v>
      </c>
    </row>
    <row r="189" spans="1:27" x14ac:dyDescent="0.2">
      <c r="A189" s="101" t="s">
        <v>760</v>
      </c>
      <c r="B189" s="100">
        <v>0</v>
      </c>
      <c r="C189" s="100">
        <v>0</v>
      </c>
      <c r="D189" s="100">
        <v>0</v>
      </c>
      <c r="E189" s="100">
        <v>0</v>
      </c>
      <c r="F189" s="100">
        <v>0</v>
      </c>
      <c r="G189" s="100">
        <v>0</v>
      </c>
      <c r="H189" s="100">
        <v>0</v>
      </c>
      <c r="I189" s="100">
        <v>0</v>
      </c>
      <c r="J189" s="100">
        <v>0</v>
      </c>
      <c r="K189" s="100">
        <v>0</v>
      </c>
      <c r="L189" s="100">
        <v>0</v>
      </c>
      <c r="M189" s="100">
        <v>0</v>
      </c>
      <c r="N189" s="100">
        <v>0</v>
      </c>
      <c r="O189" s="100">
        <v>0</v>
      </c>
      <c r="P189" s="100">
        <v>0</v>
      </c>
      <c r="Q189" s="100">
        <v>0</v>
      </c>
      <c r="R189" s="100">
        <v>0</v>
      </c>
      <c r="S189" s="100">
        <v>0</v>
      </c>
      <c r="T189" s="100">
        <v>0</v>
      </c>
      <c r="U189" s="100">
        <v>0</v>
      </c>
      <c r="V189" s="100">
        <v>0</v>
      </c>
      <c r="W189" s="100">
        <v>0</v>
      </c>
      <c r="X189" s="100">
        <v>0</v>
      </c>
      <c r="Y189" s="100">
        <v>0</v>
      </c>
      <c r="Z189" s="100">
        <v>0</v>
      </c>
      <c r="AA189" s="296">
        <v>0</v>
      </c>
    </row>
    <row r="190" spans="1:27" x14ac:dyDescent="0.2">
      <c r="A190" s="101" t="s">
        <v>761</v>
      </c>
      <c r="B190" s="100">
        <v>570392.17000000004</v>
      </c>
      <c r="C190" s="100">
        <v>661371.02</v>
      </c>
      <c r="D190" s="100">
        <v>552507.22</v>
      </c>
      <c r="E190" s="100">
        <v>596928.31000000006</v>
      </c>
      <c r="F190" s="100">
        <v>570311.64</v>
      </c>
      <c r="G190" s="100">
        <v>680687.35</v>
      </c>
      <c r="H190" s="100">
        <v>671136.51</v>
      </c>
      <c r="I190" s="100">
        <v>1024860.76</v>
      </c>
      <c r="J190" s="100">
        <v>622648.31000000006</v>
      </c>
      <c r="K190" s="100">
        <v>534708.92000000004</v>
      </c>
      <c r="L190" s="100">
        <v>669501.52</v>
      </c>
      <c r="M190" s="100">
        <v>742220.94</v>
      </c>
      <c r="N190" s="100">
        <v>7897274.6699999999</v>
      </c>
      <c r="O190" s="100">
        <v>733680.81</v>
      </c>
      <c r="P190" s="100">
        <v>792362.77</v>
      </c>
      <c r="Q190" s="100">
        <v>541931.44999999995</v>
      </c>
      <c r="R190" s="100">
        <v>564835.78</v>
      </c>
      <c r="S190" s="100">
        <v>637097.06000000006</v>
      </c>
      <c r="T190" s="100">
        <v>681771.82</v>
      </c>
      <c r="U190" s="100">
        <v>595344.79</v>
      </c>
      <c r="V190" s="100">
        <v>786764.04</v>
      </c>
      <c r="W190" s="100">
        <v>579689.03</v>
      </c>
      <c r="X190" s="100">
        <v>580144.26</v>
      </c>
      <c r="Y190" s="100">
        <v>629236</v>
      </c>
      <c r="Z190" s="100">
        <v>-98872.3299999999</v>
      </c>
      <c r="AA190" s="296">
        <v>7023985.4799999902</v>
      </c>
    </row>
    <row r="191" spans="1:27" x14ac:dyDescent="0.2">
      <c r="A191" s="101" t="s">
        <v>762</v>
      </c>
    </row>
    <row r="192" spans="1:27" x14ac:dyDescent="0.2">
      <c r="A192" s="101" t="s">
        <v>763</v>
      </c>
      <c r="B192" s="100">
        <v>566355.86</v>
      </c>
      <c r="C192" s="100">
        <v>766068.18999999901</v>
      </c>
      <c r="D192" s="100">
        <v>345378.80999999901</v>
      </c>
      <c r="E192" s="100">
        <v>179985.06999999899</v>
      </c>
      <c r="F192" s="100">
        <v>376981.56999999902</v>
      </c>
      <c r="G192" s="100">
        <v>416655.32999999903</v>
      </c>
      <c r="H192" s="100">
        <v>462677.41999999899</v>
      </c>
      <c r="I192" s="100">
        <v>476705.31</v>
      </c>
      <c r="J192" s="100">
        <v>176700.59</v>
      </c>
      <c r="K192" s="100">
        <v>297131.02999999898</v>
      </c>
      <c r="L192" s="100">
        <v>356790.12</v>
      </c>
      <c r="M192" s="100">
        <v>245356.96999999901</v>
      </c>
      <c r="N192" s="100">
        <v>4666786.2699999996</v>
      </c>
      <c r="O192" s="100">
        <v>397723.12999999902</v>
      </c>
      <c r="P192" s="100">
        <v>694707.22999999905</v>
      </c>
      <c r="Q192" s="100">
        <v>380793.45999999897</v>
      </c>
      <c r="R192" s="100">
        <v>447409.91999999998</v>
      </c>
      <c r="S192" s="100">
        <v>419877.42</v>
      </c>
      <c r="T192" s="100">
        <v>400918.19</v>
      </c>
      <c r="U192" s="100">
        <v>453349.87</v>
      </c>
      <c r="V192" s="100">
        <v>438192.73</v>
      </c>
      <c r="W192" s="100">
        <v>304428.62999999902</v>
      </c>
      <c r="X192" s="100">
        <v>479920.57999999903</v>
      </c>
      <c r="Y192" s="100">
        <v>446751.43</v>
      </c>
      <c r="Z192" s="100">
        <v>231626.519999999</v>
      </c>
      <c r="AA192" s="296">
        <v>5095699.1100000003</v>
      </c>
    </row>
    <row r="193" spans="1:27" x14ac:dyDescent="0.2">
      <c r="A193" s="101" t="s">
        <v>764</v>
      </c>
      <c r="B193" s="100">
        <v>3446.74999999999</v>
      </c>
      <c r="C193" s="100">
        <v>3970.0499999999902</v>
      </c>
      <c r="D193" s="100">
        <v>4617.6400000000003</v>
      </c>
      <c r="E193" s="100">
        <v>4603.8299999999899</v>
      </c>
      <c r="F193" s="100">
        <v>4399.16</v>
      </c>
      <c r="G193" s="100">
        <v>3681.58</v>
      </c>
      <c r="H193" s="100">
        <v>1561.8</v>
      </c>
      <c r="I193" s="100">
        <v>1425.74999999999</v>
      </c>
      <c r="J193" s="100">
        <v>1749.81</v>
      </c>
      <c r="K193" s="100">
        <v>1840.91</v>
      </c>
      <c r="L193" s="100">
        <v>1627.94</v>
      </c>
      <c r="M193" s="100">
        <v>1247.78999999999</v>
      </c>
      <c r="N193" s="100">
        <v>34173.01</v>
      </c>
      <c r="O193" s="100">
        <v>1665.88</v>
      </c>
      <c r="P193" s="100">
        <v>1770.46</v>
      </c>
      <c r="Q193" s="100">
        <v>1854.6699999999901</v>
      </c>
      <c r="R193" s="100">
        <v>1507.96</v>
      </c>
      <c r="S193" s="100">
        <v>1821.86</v>
      </c>
      <c r="T193" s="100">
        <v>1929.44</v>
      </c>
      <c r="U193" s="100">
        <v>1474.01</v>
      </c>
      <c r="V193" s="100">
        <v>1836.61</v>
      </c>
      <c r="W193" s="100">
        <v>1914.26</v>
      </c>
      <c r="X193" s="100">
        <v>1911.13</v>
      </c>
      <c r="Y193" s="100">
        <v>1812.59</v>
      </c>
      <c r="Z193" s="100">
        <v>1096.47</v>
      </c>
      <c r="AA193" s="296">
        <v>20595.34</v>
      </c>
    </row>
    <row r="194" spans="1:27" x14ac:dyDescent="0.2">
      <c r="A194" s="101" t="s">
        <v>765</v>
      </c>
      <c r="B194" s="100">
        <v>569802.61</v>
      </c>
      <c r="C194" s="100">
        <v>770038.23999999894</v>
      </c>
      <c r="D194" s="100">
        <v>349996.44999999902</v>
      </c>
      <c r="E194" s="100">
        <v>184588.899999999</v>
      </c>
      <c r="F194" s="100">
        <v>381380.73</v>
      </c>
      <c r="G194" s="100">
        <v>420336.90999999898</v>
      </c>
      <c r="H194" s="100">
        <v>464239.21999999898</v>
      </c>
      <c r="I194" s="100">
        <v>478131.06</v>
      </c>
      <c r="J194" s="100">
        <v>178450.4</v>
      </c>
      <c r="K194" s="100">
        <v>298971.93999999901</v>
      </c>
      <c r="L194" s="100">
        <v>358418.06</v>
      </c>
      <c r="M194" s="100">
        <v>246604.75999999899</v>
      </c>
      <c r="N194" s="100">
        <v>4700959.28</v>
      </c>
      <c r="O194" s="100">
        <v>399389.01</v>
      </c>
      <c r="P194" s="100">
        <v>696477.68999999901</v>
      </c>
      <c r="Q194" s="100">
        <v>382648.12999999902</v>
      </c>
      <c r="R194" s="100">
        <v>448917.88</v>
      </c>
      <c r="S194" s="100">
        <v>421699.28</v>
      </c>
      <c r="T194" s="100">
        <v>402847.63</v>
      </c>
      <c r="U194" s="100">
        <v>454823.88</v>
      </c>
      <c r="V194" s="100">
        <v>440029.34</v>
      </c>
      <c r="W194" s="100">
        <v>306342.88999999902</v>
      </c>
      <c r="X194" s="100">
        <v>481831.70999999897</v>
      </c>
      <c r="Y194" s="100">
        <v>448564.02</v>
      </c>
      <c r="Z194" s="100">
        <v>232722.989999999</v>
      </c>
      <c r="AA194" s="296">
        <v>5116294.4499999899</v>
      </c>
    </row>
    <row r="195" spans="1:27" x14ac:dyDescent="0.2">
      <c r="A195" s="101" t="s">
        <v>766</v>
      </c>
    </row>
    <row r="196" spans="1:27" x14ac:dyDescent="0.2">
      <c r="A196" s="101" t="s">
        <v>767</v>
      </c>
      <c r="B196" s="100">
        <v>20266.82</v>
      </c>
      <c r="C196" s="100">
        <v>0</v>
      </c>
      <c r="D196" s="100">
        <v>312597.8</v>
      </c>
      <c r="E196" s="100">
        <v>3320.91</v>
      </c>
      <c r="F196" s="100">
        <v>20404.080000000002</v>
      </c>
      <c r="G196" s="100">
        <v>0</v>
      </c>
      <c r="H196" s="100">
        <v>3325.47999999999</v>
      </c>
      <c r="I196" s="100">
        <v>35354.0799999999</v>
      </c>
      <c r="J196" s="100">
        <v>4091.2799999999902</v>
      </c>
      <c r="K196" s="100">
        <v>142.31</v>
      </c>
      <c r="L196" s="100">
        <v>602.62</v>
      </c>
      <c r="M196" s="100">
        <v>1026.6400000000001</v>
      </c>
      <c r="N196" s="100">
        <v>401132.02</v>
      </c>
      <c r="O196" s="100">
        <v>282379.77</v>
      </c>
      <c r="P196" s="100">
        <v>17278.84</v>
      </c>
      <c r="Q196" s="100">
        <v>14385.57</v>
      </c>
      <c r="R196" s="100">
        <v>23572.959999999901</v>
      </c>
      <c r="S196" s="100">
        <v>1656.47</v>
      </c>
      <c r="T196" s="100">
        <v>3925.18</v>
      </c>
      <c r="U196" s="100">
        <v>4656.47</v>
      </c>
      <c r="V196" s="100">
        <v>12621.3399999999</v>
      </c>
      <c r="W196" s="100">
        <v>459.849999999999</v>
      </c>
      <c r="X196" s="100">
        <v>9657.07</v>
      </c>
      <c r="Y196" s="100">
        <v>9100.78999999999</v>
      </c>
      <c r="Z196" s="100">
        <v>13673.67</v>
      </c>
      <c r="AA196" s="296">
        <v>393367.98</v>
      </c>
    </row>
    <row r="197" spans="1:27" x14ac:dyDescent="0.2">
      <c r="A197" s="101" t="s">
        <v>768</v>
      </c>
      <c r="B197" s="100">
        <v>20266.82</v>
      </c>
      <c r="C197" s="100">
        <v>0</v>
      </c>
      <c r="D197" s="100">
        <v>312597.8</v>
      </c>
      <c r="E197" s="100">
        <v>3320.91</v>
      </c>
      <c r="F197" s="100">
        <v>20404.080000000002</v>
      </c>
      <c r="G197" s="100">
        <v>0</v>
      </c>
      <c r="H197" s="100">
        <v>3325.47999999999</v>
      </c>
      <c r="I197" s="100">
        <v>35354.0799999999</v>
      </c>
      <c r="J197" s="100">
        <v>4091.2799999999902</v>
      </c>
      <c r="K197" s="100">
        <v>142.31</v>
      </c>
      <c r="L197" s="100">
        <v>602.62</v>
      </c>
      <c r="M197" s="100">
        <v>1026.6400000000001</v>
      </c>
      <c r="N197" s="100">
        <v>401132.02</v>
      </c>
      <c r="O197" s="100">
        <v>282379.77</v>
      </c>
      <c r="P197" s="100">
        <v>17278.84</v>
      </c>
      <c r="Q197" s="100">
        <v>14385.57</v>
      </c>
      <c r="R197" s="100">
        <v>23572.959999999901</v>
      </c>
      <c r="S197" s="100">
        <v>1656.47</v>
      </c>
      <c r="T197" s="100">
        <v>3925.18</v>
      </c>
      <c r="U197" s="100">
        <v>4656.47</v>
      </c>
      <c r="V197" s="100">
        <v>12621.3399999999</v>
      </c>
      <c r="W197" s="100">
        <v>459.849999999999</v>
      </c>
      <c r="X197" s="100">
        <v>9657.07</v>
      </c>
      <c r="Y197" s="100">
        <v>9100.78999999999</v>
      </c>
      <c r="Z197" s="100">
        <v>13673.67</v>
      </c>
      <c r="AA197" s="296">
        <v>393367.98</v>
      </c>
    </row>
    <row r="198" spans="1:27" x14ac:dyDescent="0.2">
      <c r="A198" s="101" t="s">
        <v>769</v>
      </c>
      <c r="B198" s="100">
        <v>1858791.9</v>
      </c>
      <c r="C198" s="100">
        <v>2179997.6099999901</v>
      </c>
      <c r="D198" s="100">
        <v>1626426.3499999901</v>
      </c>
      <c r="E198" s="100">
        <v>308910.38999999902</v>
      </c>
      <c r="F198" s="100">
        <v>1917766.78</v>
      </c>
      <c r="G198" s="100">
        <v>2680564.7499999902</v>
      </c>
      <c r="H198" s="100">
        <v>1196115.98</v>
      </c>
      <c r="I198" s="100">
        <v>1829989.74</v>
      </c>
      <c r="J198" s="100">
        <v>2949557.9</v>
      </c>
      <c r="K198" s="100">
        <v>7232827.8499999996</v>
      </c>
      <c r="L198" s="100">
        <v>680917.61</v>
      </c>
      <c r="M198" s="100">
        <v>2380912.46999999</v>
      </c>
      <c r="N198" s="100">
        <v>26842779.329999998</v>
      </c>
      <c r="O198" s="100">
        <v>2086809.33</v>
      </c>
      <c r="P198" s="100">
        <v>2146595.3899999899</v>
      </c>
      <c r="Q198" s="100">
        <v>2757561.7099999902</v>
      </c>
      <c r="R198" s="100">
        <v>1961369.3499999901</v>
      </c>
      <c r="S198" s="100">
        <v>1863965.02999999</v>
      </c>
      <c r="T198" s="100">
        <v>3087920.5</v>
      </c>
      <c r="U198" s="100">
        <v>1611469.1699999899</v>
      </c>
      <c r="V198" s="100">
        <v>1899134.73999999</v>
      </c>
      <c r="W198" s="100">
        <v>2577618.7799999998</v>
      </c>
      <c r="X198" s="100">
        <v>-2505226.71999999</v>
      </c>
      <c r="Y198" s="100">
        <v>8379356.3299999898</v>
      </c>
      <c r="Z198" s="100">
        <v>-2034483.21</v>
      </c>
      <c r="AA198" s="296">
        <v>23832090.399999999</v>
      </c>
    </row>
    <row r="199" spans="1:27" x14ac:dyDescent="0.2">
      <c r="A199" s="99" t="s">
        <v>770</v>
      </c>
    </row>
    <row r="200" spans="1:27" x14ac:dyDescent="0.2">
      <c r="A200" s="101" t="s">
        <v>771</v>
      </c>
    </row>
    <row r="201" spans="1:27" x14ac:dyDescent="0.2">
      <c r="A201" s="101" t="s">
        <v>772</v>
      </c>
      <c r="B201" s="100">
        <v>896.56</v>
      </c>
      <c r="C201" s="100">
        <v>218.44</v>
      </c>
      <c r="D201" s="100">
        <v>199.13</v>
      </c>
      <c r="E201" s="100">
        <v>491.82999999999902</v>
      </c>
      <c r="F201" s="100">
        <v>377.8</v>
      </c>
      <c r="G201" s="100">
        <v>535.75</v>
      </c>
      <c r="H201" s="100">
        <v>0</v>
      </c>
      <c r="I201" s="100">
        <v>129.47999999999999</v>
      </c>
      <c r="J201" s="100">
        <v>98.299999999999898</v>
      </c>
      <c r="K201" s="100">
        <v>4981.6099999999997</v>
      </c>
      <c r="L201" s="100">
        <v>-154.21</v>
      </c>
      <c r="M201" s="100">
        <v>1311.43</v>
      </c>
      <c r="N201" s="100">
        <v>9086.1200000000008</v>
      </c>
      <c r="O201" s="100">
        <v>0</v>
      </c>
      <c r="P201" s="100">
        <v>1189.1199999999999</v>
      </c>
      <c r="Q201" s="100">
        <v>1884.38</v>
      </c>
      <c r="R201" s="100">
        <v>0</v>
      </c>
      <c r="S201" s="100">
        <v>1595.36</v>
      </c>
      <c r="T201" s="100">
        <v>3339.82</v>
      </c>
      <c r="U201" s="100">
        <v>441.36</v>
      </c>
      <c r="V201" s="100">
        <v>38078.709999999897</v>
      </c>
      <c r="W201" s="100">
        <v>0</v>
      </c>
      <c r="X201" s="100">
        <v>0</v>
      </c>
      <c r="Y201" s="100">
        <v>1842.64</v>
      </c>
      <c r="Z201" s="100">
        <v>0</v>
      </c>
      <c r="AA201" s="296">
        <v>48371.39</v>
      </c>
    </row>
    <row r="202" spans="1:27" x14ac:dyDescent="0.2">
      <c r="A202" s="101" t="s">
        <v>773</v>
      </c>
      <c r="B202" s="100">
        <v>896.56</v>
      </c>
      <c r="C202" s="100">
        <v>218.44</v>
      </c>
      <c r="D202" s="100">
        <v>199.13</v>
      </c>
      <c r="E202" s="100">
        <v>491.82999999999902</v>
      </c>
      <c r="F202" s="100">
        <v>377.8</v>
      </c>
      <c r="G202" s="100">
        <v>535.75</v>
      </c>
      <c r="H202" s="100">
        <v>0</v>
      </c>
      <c r="I202" s="100">
        <v>129.47999999999999</v>
      </c>
      <c r="J202" s="100">
        <v>98.299999999999898</v>
      </c>
      <c r="K202" s="100">
        <v>4981.6099999999997</v>
      </c>
      <c r="L202" s="100">
        <v>-154.21</v>
      </c>
      <c r="M202" s="100">
        <v>1311.43</v>
      </c>
      <c r="N202" s="100">
        <v>9086.1200000000008</v>
      </c>
      <c r="O202" s="100">
        <v>0</v>
      </c>
      <c r="P202" s="100">
        <v>1189.1199999999999</v>
      </c>
      <c r="Q202" s="100">
        <v>1884.38</v>
      </c>
      <c r="R202" s="100">
        <v>0</v>
      </c>
      <c r="S202" s="100">
        <v>1595.36</v>
      </c>
      <c r="T202" s="100">
        <v>3339.82</v>
      </c>
      <c r="U202" s="100">
        <v>441.36</v>
      </c>
      <c r="V202" s="100">
        <v>38078.709999999897</v>
      </c>
      <c r="W202" s="100">
        <v>0</v>
      </c>
      <c r="X202" s="100">
        <v>0</v>
      </c>
      <c r="Y202" s="100">
        <v>1842.64</v>
      </c>
      <c r="Z202" s="100">
        <v>0</v>
      </c>
      <c r="AA202" s="296">
        <v>48371.39</v>
      </c>
    </row>
    <row r="203" spans="1:27" x14ac:dyDescent="0.2">
      <c r="A203" s="101" t="s">
        <v>774</v>
      </c>
    </row>
    <row r="204" spans="1:27" x14ac:dyDescent="0.2">
      <c r="A204" s="101" t="s">
        <v>775</v>
      </c>
      <c r="B204" s="100">
        <v>54259.89</v>
      </c>
      <c r="C204" s="100">
        <v>10027.57</v>
      </c>
      <c r="D204" s="100">
        <v>115986.73</v>
      </c>
      <c r="E204" s="100">
        <v>4612.8599999999997</v>
      </c>
      <c r="F204" s="100">
        <v>-2117.1999999999998</v>
      </c>
      <c r="G204" s="100">
        <v>28596.3</v>
      </c>
      <c r="H204" s="100">
        <v>16333.6</v>
      </c>
      <c r="I204" s="100">
        <v>7677.49</v>
      </c>
      <c r="J204" s="100">
        <v>-671.87</v>
      </c>
      <c r="K204" s="100">
        <v>5866.9</v>
      </c>
      <c r="L204" s="100">
        <v>53.55</v>
      </c>
      <c r="M204" s="100">
        <v>6691.22</v>
      </c>
      <c r="N204" s="100">
        <v>247317.04</v>
      </c>
      <c r="O204" s="100">
        <v>8611.08</v>
      </c>
      <c r="P204" s="100">
        <v>17596.07</v>
      </c>
      <c r="Q204" s="100">
        <v>3342.58</v>
      </c>
      <c r="R204" s="100">
        <v>8919.4599999999991</v>
      </c>
      <c r="S204" s="100">
        <v>14701.039999999901</v>
      </c>
      <c r="T204" s="100">
        <v>8501.8799999999992</v>
      </c>
      <c r="U204" s="100">
        <v>4444.8599999999997</v>
      </c>
      <c r="V204" s="100">
        <v>2939.04</v>
      </c>
      <c r="W204" s="100">
        <v>11090.449999999901</v>
      </c>
      <c r="X204" s="100">
        <v>330.31</v>
      </c>
      <c r="Y204" s="100">
        <v>2289.0500000000002</v>
      </c>
      <c r="Z204" s="100">
        <v>15060.16</v>
      </c>
      <c r="AA204" s="296">
        <v>97825.98</v>
      </c>
    </row>
    <row r="205" spans="1:27" x14ac:dyDescent="0.2">
      <c r="A205" s="101" t="s">
        <v>776</v>
      </c>
      <c r="B205" s="100">
        <v>0</v>
      </c>
      <c r="C205" s="100">
        <v>0</v>
      </c>
      <c r="D205" s="100">
        <v>0</v>
      </c>
      <c r="E205" s="100">
        <v>0</v>
      </c>
      <c r="F205" s="100">
        <v>3706.5599999999899</v>
      </c>
      <c r="G205" s="100">
        <v>3936.17</v>
      </c>
      <c r="H205" s="100">
        <v>5291.95999999999</v>
      </c>
      <c r="I205" s="100">
        <v>6336.3299999999899</v>
      </c>
      <c r="J205" s="100">
        <v>5691.72</v>
      </c>
      <c r="K205" s="100">
        <v>4995.26</v>
      </c>
      <c r="L205" s="100">
        <v>5386.2599999999902</v>
      </c>
      <c r="M205" s="100">
        <v>0</v>
      </c>
      <c r="N205" s="100">
        <v>35344.26</v>
      </c>
      <c r="O205" s="100">
        <v>309432.21000000002</v>
      </c>
      <c r="P205" s="100">
        <v>18501.68</v>
      </c>
      <c r="Q205" s="100">
        <v>5839.29</v>
      </c>
      <c r="R205" s="100">
        <v>0</v>
      </c>
      <c r="S205" s="100">
        <v>11904.85</v>
      </c>
      <c r="T205" s="100">
        <v>5955.73</v>
      </c>
      <c r="U205" s="100">
        <v>5854.08</v>
      </c>
      <c r="V205" s="100">
        <v>0</v>
      </c>
      <c r="W205" s="100">
        <v>6012.07</v>
      </c>
      <c r="X205" s="100">
        <v>4678.5099999999902</v>
      </c>
      <c r="Y205" s="100">
        <v>4726.0599999999904</v>
      </c>
      <c r="Z205" s="100">
        <v>5288.51</v>
      </c>
      <c r="AA205" s="296">
        <v>378192.99</v>
      </c>
    </row>
    <row r="206" spans="1:27" x14ac:dyDescent="0.2">
      <c r="A206" s="101" t="s">
        <v>777</v>
      </c>
      <c r="B206" s="100">
        <v>346261.37</v>
      </c>
      <c r="C206" s="100">
        <v>200998.93999999901</v>
      </c>
      <c r="D206" s="100">
        <v>119282.65</v>
      </c>
      <c r="E206" s="100">
        <v>135228.07999999999</v>
      </c>
      <c r="F206" s="100">
        <v>135612.76</v>
      </c>
      <c r="G206" s="100">
        <v>130482.22999999901</v>
      </c>
      <c r="H206" s="100">
        <v>130148.05</v>
      </c>
      <c r="I206" s="100">
        <v>146548.19</v>
      </c>
      <c r="J206" s="100">
        <v>136293.17000000001</v>
      </c>
      <c r="K206" s="100">
        <v>129081.149999999</v>
      </c>
      <c r="L206" s="100">
        <v>127719.73</v>
      </c>
      <c r="M206" s="100">
        <v>154419.62999999899</v>
      </c>
      <c r="N206" s="100">
        <v>1892075.95</v>
      </c>
      <c r="O206" s="100">
        <v>153079.75</v>
      </c>
      <c r="P206" s="100">
        <v>102141.71</v>
      </c>
      <c r="Q206" s="100">
        <v>172687.87999999899</v>
      </c>
      <c r="R206" s="100">
        <v>124507.86</v>
      </c>
      <c r="S206" s="100">
        <v>143327.37</v>
      </c>
      <c r="T206" s="100">
        <v>111115.739999999</v>
      </c>
      <c r="U206" s="100">
        <v>113012.879999999</v>
      </c>
      <c r="V206" s="100">
        <v>119660.86</v>
      </c>
      <c r="W206" s="100">
        <v>106176.85</v>
      </c>
      <c r="X206" s="100">
        <v>95929.47</v>
      </c>
      <c r="Y206" s="100">
        <v>147201.91</v>
      </c>
      <c r="Z206" s="100">
        <v>39854.910000000003</v>
      </c>
      <c r="AA206" s="296">
        <v>1428697.19</v>
      </c>
    </row>
    <row r="207" spans="1:27" x14ac:dyDescent="0.2">
      <c r="A207" s="101" t="s">
        <v>778</v>
      </c>
      <c r="B207" s="100">
        <v>0</v>
      </c>
      <c r="C207" s="100">
        <v>0</v>
      </c>
      <c r="D207" s="100">
        <v>0</v>
      </c>
      <c r="E207" s="100">
        <v>0</v>
      </c>
      <c r="F207" s="100">
        <v>0</v>
      </c>
      <c r="G207" s="100">
        <v>0</v>
      </c>
      <c r="H207" s="100">
        <v>0</v>
      </c>
      <c r="I207" s="100">
        <v>0</v>
      </c>
      <c r="J207" s="100">
        <v>0</v>
      </c>
      <c r="K207" s="100">
        <v>0</v>
      </c>
      <c r="L207" s="100">
        <v>0</v>
      </c>
      <c r="M207" s="100">
        <v>0</v>
      </c>
      <c r="N207" s="100">
        <v>0</v>
      </c>
      <c r="O207" s="100">
        <v>0</v>
      </c>
      <c r="P207" s="100">
        <v>0</v>
      </c>
      <c r="Q207" s="100">
        <v>0</v>
      </c>
      <c r="R207" s="100">
        <v>0</v>
      </c>
      <c r="S207" s="100">
        <v>0</v>
      </c>
      <c r="T207" s="100">
        <v>0</v>
      </c>
      <c r="U207" s="100">
        <v>0</v>
      </c>
      <c r="V207" s="100">
        <v>0</v>
      </c>
      <c r="W207" s="100">
        <v>0</v>
      </c>
      <c r="X207" s="100">
        <v>0</v>
      </c>
      <c r="Y207" s="100">
        <v>0</v>
      </c>
      <c r="Z207" s="100">
        <v>0</v>
      </c>
      <c r="AA207" s="296">
        <v>0</v>
      </c>
    </row>
    <row r="208" spans="1:27" x14ac:dyDescent="0.2">
      <c r="A208" s="101" t="s">
        <v>779</v>
      </c>
      <c r="B208" s="100">
        <v>400521.26</v>
      </c>
      <c r="C208" s="100">
        <v>211026.50999999899</v>
      </c>
      <c r="D208" s="100">
        <v>235269.38</v>
      </c>
      <c r="E208" s="100">
        <v>139840.94</v>
      </c>
      <c r="F208" s="100">
        <v>137202.12</v>
      </c>
      <c r="G208" s="100">
        <v>163014.70000000001</v>
      </c>
      <c r="H208" s="100">
        <v>151773.60999999999</v>
      </c>
      <c r="I208" s="100">
        <v>160562.01</v>
      </c>
      <c r="J208" s="100">
        <v>141313.01999999999</v>
      </c>
      <c r="K208" s="100">
        <v>139943.30999999901</v>
      </c>
      <c r="L208" s="100">
        <v>133159.53999999899</v>
      </c>
      <c r="M208" s="100">
        <v>161110.84999999899</v>
      </c>
      <c r="N208" s="100">
        <v>2174737.25</v>
      </c>
      <c r="O208" s="100">
        <v>471123.04</v>
      </c>
      <c r="P208" s="100">
        <v>138239.46</v>
      </c>
      <c r="Q208" s="100">
        <v>181869.74999999901</v>
      </c>
      <c r="R208" s="100">
        <v>133427.32</v>
      </c>
      <c r="S208" s="100">
        <v>169933.25999999899</v>
      </c>
      <c r="T208" s="100">
        <v>125573.349999999</v>
      </c>
      <c r="U208" s="100">
        <v>123311.819999999</v>
      </c>
      <c r="V208" s="100">
        <v>122599.9</v>
      </c>
      <c r="W208" s="100">
        <v>123279.37</v>
      </c>
      <c r="X208" s="100">
        <v>100938.29</v>
      </c>
      <c r="Y208" s="100">
        <v>154217.01999999999</v>
      </c>
      <c r="Z208" s="100">
        <v>60203.58</v>
      </c>
      <c r="AA208" s="296">
        <v>1904716.16</v>
      </c>
    </row>
    <row r="209" spans="1:27" x14ac:dyDescent="0.2">
      <c r="A209" s="101" t="s">
        <v>780</v>
      </c>
    </row>
    <row r="210" spans="1:27" x14ac:dyDescent="0.2">
      <c r="A210" s="101" t="s">
        <v>781</v>
      </c>
      <c r="B210" s="100">
        <v>26791.22</v>
      </c>
      <c r="C210" s="100">
        <v>39969.949999999997</v>
      </c>
      <c r="D210" s="100">
        <v>66634.9399999999</v>
      </c>
      <c r="E210" s="100">
        <v>64885.459999999897</v>
      </c>
      <c r="F210" s="100">
        <v>32591.759999999998</v>
      </c>
      <c r="G210" s="100">
        <v>29610.69</v>
      </c>
      <c r="H210" s="100">
        <v>46844.08</v>
      </c>
      <c r="I210" s="100">
        <v>32218.789999999899</v>
      </c>
      <c r="J210" s="100">
        <v>36760.839999999997</v>
      </c>
      <c r="K210" s="100">
        <v>69253.98</v>
      </c>
      <c r="L210" s="100">
        <v>54265.75</v>
      </c>
      <c r="M210" s="100">
        <v>51246.68</v>
      </c>
      <c r="N210" s="100">
        <v>551074.14</v>
      </c>
      <c r="O210" s="100">
        <v>21390.82</v>
      </c>
      <c r="P210" s="100">
        <v>63719.1</v>
      </c>
      <c r="Q210" s="100">
        <v>35608.43</v>
      </c>
      <c r="R210" s="100">
        <v>72401.789999999994</v>
      </c>
      <c r="S210" s="100">
        <v>56199.96</v>
      </c>
      <c r="T210" s="100">
        <v>75496.28</v>
      </c>
      <c r="U210" s="100">
        <v>38768.879999999903</v>
      </c>
      <c r="V210" s="100">
        <v>53727.54</v>
      </c>
      <c r="W210" s="100">
        <v>65888.63</v>
      </c>
      <c r="X210" s="100">
        <v>69731.749999999898</v>
      </c>
      <c r="Y210" s="100">
        <v>53526.44</v>
      </c>
      <c r="Z210" s="100">
        <v>46865.87</v>
      </c>
      <c r="AA210" s="296">
        <v>653325.49</v>
      </c>
    </row>
    <row r="211" spans="1:27" x14ac:dyDescent="0.2">
      <c r="A211" s="101" t="s">
        <v>782</v>
      </c>
      <c r="B211" s="100">
        <v>156391.43</v>
      </c>
      <c r="C211" s="100">
        <v>209815.93</v>
      </c>
      <c r="D211" s="100">
        <v>357419.18</v>
      </c>
      <c r="E211" s="100">
        <v>479100.53999999899</v>
      </c>
      <c r="F211" s="100">
        <v>284969.58</v>
      </c>
      <c r="G211" s="100">
        <v>213793.739999999</v>
      </c>
      <c r="H211" s="100">
        <v>173045.68999999901</v>
      </c>
      <c r="I211" s="100">
        <v>165500.41</v>
      </c>
      <c r="J211" s="100">
        <v>117659.07</v>
      </c>
      <c r="K211" s="100">
        <v>127676.61999999901</v>
      </c>
      <c r="L211" s="100">
        <v>82648.929999999993</v>
      </c>
      <c r="M211" s="100">
        <v>145044.76999999999</v>
      </c>
      <c r="N211" s="100">
        <v>2513065.8899999899</v>
      </c>
      <c r="O211" s="100">
        <v>109272.83</v>
      </c>
      <c r="P211" s="100">
        <v>187498.149999999</v>
      </c>
      <c r="Q211" s="100">
        <v>215427.87999999899</v>
      </c>
      <c r="R211" s="100">
        <v>208588.84999999899</v>
      </c>
      <c r="S211" s="100">
        <v>241938.299999999</v>
      </c>
      <c r="T211" s="100">
        <v>259107.1</v>
      </c>
      <c r="U211" s="100">
        <v>157249.94</v>
      </c>
      <c r="V211" s="100">
        <v>160826.799999999</v>
      </c>
      <c r="W211" s="100">
        <v>100130.249999999</v>
      </c>
      <c r="X211" s="100">
        <v>194167.22</v>
      </c>
      <c r="Y211" s="100">
        <v>144121.88</v>
      </c>
      <c r="Z211" s="100">
        <v>126456.54</v>
      </c>
      <c r="AA211" s="296">
        <v>2104785.73999999</v>
      </c>
    </row>
    <row r="212" spans="1:27" x14ac:dyDescent="0.2">
      <c r="A212" s="101" t="s">
        <v>783</v>
      </c>
      <c r="B212" s="100">
        <v>183182.65</v>
      </c>
      <c r="C212" s="100">
        <v>249785.88</v>
      </c>
      <c r="D212" s="100">
        <v>424054.12</v>
      </c>
      <c r="E212" s="100">
        <v>543985.99999999895</v>
      </c>
      <c r="F212" s="100">
        <v>317561.34000000003</v>
      </c>
      <c r="G212" s="100">
        <v>243404.429999999</v>
      </c>
      <c r="H212" s="100">
        <v>219889.769999999</v>
      </c>
      <c r="I212" s="100">
        <v>197719.2</v>
      </c>
      <c r="J212" s="100">
        <v>154419.91</v>
      </c>
      <c r="K212" s="100">
        <v>196930.6</v>
      </c>
      <c r="L212" s="100">
        <v>136914.68</v>
      </c>
      <c r="M212" s="100">
        <v>196291.45</v>
      </c>
      <c r="N212" s="100">
        <v>3064140.03</v>
      </c>
      <c r="O212" s="100">
        <v>130663.65</v>
      </c>
      <c r="P212" s="100">
        <v>251217.24999999901</v>
      </c>
      <c r="Q212" s="100">
        <v>251036.30999999901</v>
      </c>
      <c r="R212" s="100">
        <v>280990.64</v>
      </c>
      <c r="S212" s="100">
        <v>298138.25999999902</v>
      </c>
      <c r="T212" s="100">
        <v>334603.38</v>
      </c>
      <c r="U212" s="100">
        <v>196018.82</v>
      </c>
      <c r="V212" s="100">
        <v>214554.33999999901</v>
      </c>
      <c r="W212" s="100">
        <v>166018.87999999899</v>
      </c>
      <c r="X212" s="100">
        <v>263898.96999999997</v>
      </c>
      <c r="Y212" s="100">
        <v>197648.31999999899</v>
      </c>
      <c r="Z212" s="100">
        <v>173322.41</v>
      </c>
      <c r="AA212" s="296">
        <v>2758111.23</v>
      </c>
    </row>
    <row r="213" spans="1:27" x14ac:dyDescent="0.2">
      <c r="A213" s="101" t="s">
        <v>784</v>
      </c>
    </row>
    <row r="214" spans="1:27" x14ac:dyDescent="0.2">
      <c r="A214" s="101" t="s">
        <v>785</v>
      </c>
      <c r="B214" s="100">
        <v>-35070.540000000197</v>
      </c>
      <c r="C214" s="100">
        <v>47162.209999999897</v>
      </c>
      <c r="D214" s="100">
        <v>123420.790000001</v>
      </c>
      <c r="E214" s="100">
        <v>42731.759999998802</v>
      </c>
      <c r="F214" s="100">
        <v>149058.44</v>
      </c>
      <c r="G214" s="100">
        <v>138700.329999999</v>
      </c>
      <c r="H214" s="100">
        <v>96196.13</v>
      </c>
      <c r="I214" s="100">
        <v>87392.81</v>
      </c>
      <c r="J214" s="100">
        <v>888584.31999999902</v>
      </c>
      <c r="K214" s="100">
        <v>842772.69</v>
      </c>
      <c r="L214" s="100">
        <v>-311860.04000000103</v>
      </c>
      <c r="M214" s="100">
        <v>817941.96</v>
      </c>
      <c r="N214" s="100">
        <v>2887030.86</v>
      </c>
      <c r="O214" s="100">
        <v>-907887.549999999</v>
      </c>
      <c r="P214" s="100">
        <v>396661.15</v>
      </c>
      <c r="Q214" s="100">
        <v>249970.05999999799</v>
      </c>
      <c r="R214" s="100">
        <v>143176.48000000001</v>
      </c>
      <c r="S214" s="100">
        <v>206619.67999999801</v>
      </c>
      <c r="T214" s="100">
        <v>113416.38</v>
      </c>
      <c r="U214" s="100">
        <v>543591.37</v>
      </c>
      <c r="V214" s="100">
        <v>-215208.63000000201</v>
      </c>
      <c r="W214" s="100">
        <v>83526.410000001197</v>
      </c>
      <c r="X214" s="100">
        <v>-51187.800000000803</v>
      </c>
      <c r="Y214" s="100">
        <v>77871.090000000098</v>
      </c>
      <c r="Z214" s="100">
        <v>74235.320000000196</v>
      </c>
      <c r="AA214" s="296">
        <v>714783.959999996</v>
      </c>
    </row>
    <row r="215" spans="1:27" x14ac:dyDescent="0.2">
      <c r="A215" s="101" t="s">
        <v>786</v>
      </c>
      <c r="B215" s="100">
        <v>-35070.540000000197</v>
      </c>
      <c r="C215" s="100">
        <v>47162.209999999897</v>
      </c>
      <c r="D215" s="100">
        <v>123420.790000001</v>
      </c>
      <c r="E215" s="100">
        <v>42731.759999998802</v>
      </c>
      <c r="F215" s="100">
        <v>149058.44</v>
      </c>
      <c r="G215" s="100">
        <v>138700.329999999</v>
      </c>
      <c r="H215" s="100">
        <v>96196.13</v>
      </c>
      <c r="I215" s="100">
        <v>87392.81</v>
      </c>
      <c r="J215" s="100">
        <v>888584.31999999902</v>
      </c>
      <c r="K215" s="100">
        <v>842772.69</v>
      </c>
      <c r="L215" s="100">
        <v>-311860.04000000103</v>
      </c>
      <c r="M215" s="100">
        <v>817941.96</v>
      </c>
      <c r="N215" s="100">
        <v>2887030.86</v>
      </c>
      <c r="O215" s="100">
        <v>-907887.549999999</v>
      </c>
      <c r="P215" s="100">
        <v>396661.15</v>
      </c>
      <c r="Q215" s="100">
        <v>249970.05999999799</v>
      </c>
      <c r="R215" s="100">
        <v>143176.48000000001</v>
      </c>
      <c r="S215" s="100">
        <v>206619.67999999801</v>
      </c>
      <c r="T215" s="100">
        <v>113416.38</v>
      </c>
      <c r="U215" s="100">
        <v>543591.37</v>
      </c>
      <c r="V215" s="100">
        <v>-215208.63000000201</v>
      </c>
      <c r="W215" s="100">
        <v>83526.410000001197</v>
      </c>
      <c r="X215" s="100">
        <v>-51187.800000000803</v>
      </c>
      <c r="Y215" s="100">
        <v>77871.090000000098</v>
      </c>
      <c r="Z215" s="100">
        <v>74235.320000000196</v>
      </c>
      <c r="AA215" s="296">
        <v>714783.959999996</v>
      </c>
    </row>
    <row r="216" spans="1:27" x14ac:dyDescent="0.2">
      <c r="A216" s="101" t="s">
        <v>787</v>
      </c>
    </row>
    <row r="217" spans="1:27" x14ac:dyDescent="0.2">
      <c r="A217" s="101" t="s">
        <v>788</v>
      </c>
      <c r="B217" s="100">
        <v>134411.81</v>
      </c>
      <c r="C217" s="100">
        <v>-52548.15</v>
      </c>
      <c r="D217" s="100">
        <v>18012.09</v>
      </c>
      <c r="E217" s="100">
        <v>12102.449999999901</v>
      </c>
      <c r="F217" s="100">
        <v>-235458.44</v>
      </c>
      <c r="G217" s="100">
        <v>85326.869999999893</v>
      </c>
      <c r="H217" s="100">
        <v>27127.82</v>
      </c>
      <c r="I217" s="100">
        <v>32042.94</v>
      </c>
      <c r="J217" s="100">
        <v>45733.99</v>
      </c>
      <c r="K217" s="100">
        <v>30350.31</v>
      </c>
      <c r="L217" s="100">
        <v>47084.46</v>
      </c>
      <c r="M217" s="100">
        <v>239666.46</v>
      </c>
      <c r="N217" s="100">
        <v>383852.61</v>
      </c>
      <c r="O217" s="100">
        <v>56423.23</v>
      </c>
      <c r="P217" s="100">
        <v>99233.34</v>
      </c>
      <c r="Q217" s="100">
        <v>45824.62</v>
      </c>
      <c r="R217" s="100">
        <v>35090.6</v>
      </c>
      <c r="S217" s="100">
        <v>32846.53</v>
      </c>
      <c r="T217" s="100">
        <v>43266.51</v>
      </c>
      <c r="U217" s="100">
        <v>26742.8499999999</v>
      </c>
      <c r="V217" s="100">
        <v>35237.549999999901</v>
      </c>
      <c r="W217" s="100">
        <v>23309.599999999999</v>
      </c>
      <c r="X217" s="100">
        <v>27933.53</v>
      </c>
      <c r="Y217" s="100">
        <v>23097.18</v>
      </c>
      <c r="Z217" s="100">
        <v>28349.14</v>
      </c>
      <c r="AA217" s="296">
        <v>477354.68</v>
      </c>
    </row>
    <row r="218" spans="1:27" x14ac:dyDescent="0.2">
      <c r="A218" s="101" t="s">
        <v>789</v>
      </c>
      <c r="B218" s="100">
        <v>134411.81</v>
      </c>
      <c r="C218" s="100">
        <v>-52548.15</v>
      </c>
      <c r="D218" s="100">
        <v>18012.09</v>
      </c>
      <c r="E218" s="100">
        <v>12102.449999999901</v>
      </c>
      <c r="F218" s="100">
        <v>-235458.44</v>
      </c>
      <c r="G218" s="100">
        <v>85326.869999999893</v>
      </c>
      <c r="H218" s="100">
        <v>27127.82</v>
      </c>
      <c r="I218" s="100">
        <v>32042.94</v>
      </c>
      <c r="J218" s="100">
        <v>45733.99</v>
      </c>
      <c r="K218" s="100">
        <v>30350.31</v>
      </c>
      <c r="L218" s="100">
        <v>47084.46</v>
      </c>
      <c r="M218" s="100">
        <v>239666.46</v>
      </c>
      <c r="N218" s="100">
        <v>383852.61</v>
      </c>
      <c r="O218" s="100">
        <v>56423.23</v>
      </c>
      <c r="P218" s="100">
        <v>99233.34</v>
      </c>
      <c r="Q218" s="100">
        <v>45824.62</v>
      </c>
      <c r="R218" s="100">
        <v>35090.6</v>
      </c>
      <c r="S218" s="100">
        <v>32846.53</v>
      </c>
      <c r="T218" s="100">
        <v>43266.51</v>
      </c>
      <c r="U218" s="100">
        <v>26742.8499999999</v>
      </c>
      <c r="V218" s="100">
        <v>35237.549999999901</v>
      </c>
      <c r="W218" s="100">
        <v>23309.599999999999</v>
      </c>
      <c r="X218" s="100">
        <v>27933.53</v>
      </c>
      <c r="Y218" s="100">
        <v>23097.18</v>
      </c>
      <c r="Z218" s="100">
        <v>28349.14</v>
      </c>
      <c r="AA218" s="296">
        <v>477354.68</v>
      </c>
    </row>
    <row r="219" spans="1:27" x14ac:dyDescent="0.2">
      <c r="A219" s="101" t="s">
        <v>790</v>
      </c>
    </row>
    <row r="220" spans="1:27" x14ac:dyDescent="0.2">
      <c r="A220" s="101" t="s">
        <v>791</v>
      </c>
      <c r="B220" s="100">
        <v>225.02</v>
      </c>
      <c r="C220" s="100">
        <v>2450.7999999999902</v>
      </c>
      <c r="D220" s="100">
        <v>-11406.24</v>
      </c>
      <c r="E220" s="100">
        <v>-3859.69</v>
      </c>
      <c r="F220" s="100">
        <v>-40798.049999999901</v>
      </c>
      <c r="G220" s="100">
        <v>-10767</v>
      </c>
      <c r="H220" s="100">
        <v>-9916.73</v>
      </c>
      <c r="I220" s="100">
        <v>-15858.41</v>
      </c>
      <c r="J220" s="100">
        <v>-3893.7399999999898</v>
      </c>
      <c r="K220" s="100">
        <v>295.8</v>
      </c>
      <c r="L220" s="100">
        <v>0</v>
      </c>
      <c r="M220" s="100">
        <v>-38061</v>
      </c>
      <c r="N220" s="100">
        <v>-131589.24</v>
      </c>
      <c r="O220" s="100">
        <v>0</v>
      </c>
      <c r="P220" s="100">
        <v>404.25</v>
      </c>
      <c r="Q220" s="100">
        <v>45.31</v>
      </c>
      <c r="R220" s="100">
        <v>-32301</v>
      </c>
      <c r="S220" s="100">
        <v>509.99</v>
      </c>
      <c r="T220" s="100">
        <v>0</v>
      </c>
      <c r="U220" s="100">
        <v>-42950.73</v>
      </c>
      <c r="V220" s="100">
        <v>929.85999999999899</v>
      </c>
      <c r="W220" s="100">
        <v>-10767</v>
      </c>
      <c r="X220" s="100">
        <v>-9579.78999999999</v>
      </c>
      <c r="Y220" s="100">
        <v>-20454.21</v>
      </c>
      <c r="Z220" s="100">
        <v>0</v>
      </c>
      <c r="AA220" s="296">
        <v>-114163.319999999</v>
      </c>
    </row>
    <row r="221" spans="1:27" x14ac:dyDescent="0.2">
      <c r="A221" s="101" t="s">
        <v>792</v>
      </c>
      <c r="B221" s="100">
        <v>225.02</v>
      </c>
      <c r="C221" s="100">
        <v>2450.7999999999902</v>
      </c>
      <c r="D221" s="100">
        <v>-11406.24</v>
      </c>
      <c r="E221" s="100">
        <v>-3859.69</v>
      </c>
      <c r="F221" s="100">
        <v>-40798.049999999901</v>
      </c>
      <c r="G221" s="100">
        <v>-10767</v>
      </c>
      <c r="H221" s="100">
        <v>-9916.73</v>
      </c>
      <c r="I221" s="100">
        <v>-15858.41</v>
      </c>
      <c r="J221" s="100">
        <v>-3893.7399999999898</v>
      </c>
      <c r="K221" s="100">
        <v>295.8</v>
      </c>
      <c r="L221" s="100">
        <v>0</v>
      </c>
      <c r="M221" s="100">
        <v>-38061</v>
      </c>
      <c r="N221" s="100">
        <v>-131589.24</v>
      </c>
      <c r="O221" s="100">
        <v>0</v>
      </c>
      <c r="P221" s="100">
        <v>404.25</v>
      </c>
      <c r="Q221" s="100">
        <v>45.31</v>
      </c>
      <c r="R221" s="100">
        <v>-32301</v>
      </c>
      <c r="S221" s="100">
        <v>509.99</v>
      </c>
      <c r="T221" s="100">
        <v>0</v>
      </c>
      <c r="U221" s="100">
        <v>-42950.73</v>
      </c>
      <c r="V221" s="100">
        <v>929.85999999999899</v>
      </c>
      <c r="W221" s="100">
        <v>-10767</v>
      </c>
      <c r="X221" s="100">
        <v>-9579.78999999999</v>
      </c>
      <c r="Y221" s="100">
        <v>-20454.21</v>
      </c>
      <c r="Z221" s="100">
        <v>0</v>
      </c>
      <c r="AA221" s="296">
        <v>-114163.319999999</v>
      </c>
    </row>
    <row r="222" spans="1:27" x14ac:dyDescent="0.2">
      <c r="A222" s="101" t="s">
        <v>793</v>
      </c>
      <c r="B222" s="100">
        <v>684166.76</v>
      </c>
      <c r="C222" s="100">
        <v>458095.69</v>
      </c>
      <c r="D222" s="100">
        <v>789549.27000000095</v>
      </c>
      <c r="E222" s="100">
        <v>735293.28999999899</v>
      </c>
      <c r="F222" s="100">
        <v>327943.21000000002</v>
      </c>
      <c r="G222" s="100">
        <v>620215.07999999996</v>
      </c>
      <c r="H222" s="100">
        <v>485070.6</v>
      </c>
      <c r="I222" s="100">
        <v>461988.03</v>
      </c>
      <c r="J222" s="100">
        <v>1226255.79999999</v>
      </c>
      <c r="K222" s="100">
        <v>1215274.32</v>
      </c>
      <c r="L222" s="100">
        <v>5144.4299999989198</v>
      </c>
      <c r="M222" s="100">
        <v>1378261.15</v>
      </c>
      <c r="N222" s="100">
        <v>8387257.6299999999</v>
      </c>
      <c r="O222" s="100">
        <v>-249677.62999999899</v>
      </c>
      <c r="P222" s="100">
        <v>886944.57</v>
      </c>
      <c r="Q222" s="100">
        <v>730630.429999999</v>
      </c>
      <c r="R222" s="100">
        <v>560384.04</v>
      </c>
      <c r="S222" s="100">
        <v>709643.07999999798</v>
      </c>
      <c r="T222" s="100">
        <v>620199.43999999994</v>
      </c>
      <c r="U222" s="100">
        <v>847155.49</v>
      </c>
      <c r="V222" s="100">
        <v>196191.72999999701</v>
      </c>
      <c r="W222" s="100">
        <v>385367.260000001</v>
      </c>
      <c r="X222" s="100">
        <v>332003.19999999797</v>
      </c>
      <c r="Y222" s="100">
        <v>434222.03999999899</v>
      </c>
      <c r="Z222" s="100">
        <v>336110.45</v>
      </c>
      <c r="AA222" s="296">
        <v>5789174.0999999903</v>
      </c>
    </row>
    <row r="223" spans="1:27" x14ac:dyDescent="0.2">
      <c r="A223" s="101" t="s">
        <v>794</v>
      </c>
      <c r="B223" s="100">
        <v>2542958.66</v>
      </c>
      <c r="C223" s="100">
        <v>2638093.2999999998</v>
      </c>
      <c r="D223" s="100">
        <v>2415975.62</v>
      </c>
      <c r="E223" s="100">
        <v>1044203.67999999</v>
      </c>
      <c r="F223" s="100">
        <v>2245709.9900000002</v>
      </c>
      <c r="G223" s="100">
        <v>3300779.8299999898</v>
      </c>
      <c r="H223" s="100">
        <v>1681186.58</v>
      </c>
      <c r="I223" s="100">
        <v>2291977.77</v>
      </c>
      <c r="J223" s="100">
        <v>4175813.6999999899</v>
      </c>
      <c r="K223" s="100">
        <v>8448102.1699999999</v>
      </c>
      <c r="L223" s="100">
        <v>686062.03999999899</v>
      </c>
      <c r="M223" s="100">
        <v>3759173.62</v>
      </c>
      <c r="N223" s="100">
        <v>35230036.960000001</v>
      </c>
      <c r="O223" s="100">
        <v>1837131.7</v>
      </c>
      <c r="P223" s="100">
        <v>3033539.9599999902</v>
      </c>
      <c r="Q223" s="100">
        <v>3488192.1399999899</v>
      </c>
      <c r="R223" s="100">
        <v>2521753.39</v>
      </c>
      <c r="S223" s="100">
        <v>2573608.1099999901</v>
      </c>
      <c r="T223" s="100">
        <v>3708119.94</v>
      </c>
      <c r="U223" s="100">
        <v>2458624.66</v>
      </c>
      <c r="V223" s="100">
        <v>2095326.46999999</v>
      </c>
      <c r="W223" s="100">
        <v>2962986.04</v>
      </c>
      <c r="X223" s="100">
        <v>-2173223.52</v>
      </c>
      <c r="Y223" s="100">
        <v>8813578.3699999992</v>
      </c>
      <c r="Z223" s="100">
        <v>-1698372.76</v>
      </c>
      <c r="AA223" s="296">
        <v>29621264.5</v>
      </c>
    </row>
    <row r="224" spans="1:27" x14ac:dyDescent="0.2">
      <c r="A224" s="99" t="s">
        <v>795</v>
      </c>
    </row>
    <row r="225" spans="1:27" x14ac:dyDescent="0.2">
      <c r="A225" s="101" t="s">
        <v>796</v>
      </c>
    </row>
    <row r="226" spans="1:27" x14ac:dyDescent="0.2">
      <c r="A226" s="101" t="s">
        <v>797</v>
      </c>
      <c r="B226" s="100">
        <v>169001.389999999</v>
      </c>
      <c r="C226" s="100">
        <v>79328.629999999903</v>
      </c>
      <c r="D226" s="100">
        <v>78584.89</v>
      </c>
      <c r="E226" s="100">
        <v>118663.289999999</v>
      </c>
      <c r="F226" s="100">
        <v>135099.53</v>
      </c>
      <c r="G226" s="100">
        <v>306514.18</v>
      </c>
      <c r="H226" s="100">
        <v>175881.829999999</v>
      </c>
      <c r="I226" s="100">
        <v>180148.11</v>
      </c>
      <c r="J226" s="100">
        <v>212381.50999999899</v>
      </c>
      <c r="K226" s="100">
        <v>-329244.43</v>
      </c>
      <c r="L226" s="100">
        <v>97832.57</v>
      </c>
      <c r="M226" s="100">
        <v>101864.859999999</v>
      </c>
      <c r="N226" s="100">
        <v>1326056.3599999901</v>
      </c>
      <c r="O226" s="100">
        <v>128011.66999999899</v>
      </c>
      <c r="P226" s="100">
        <v>83490.320000000007</v>
      </c>
      <c r="Q226" s="100">
        <v>97480.599999999904</v>
      </c>
      <c r="R226" s="100">
        <v>24970.959999999901</v>
      </c>
      <c r="S226" s="100">
        <v>124603.86999999901</v>
      </c>
      <c r="T226" s="100">
        <v>107104.8</v>
      </c>
      <c r="U226" s="100">
        <v>107427.83</v>
      </c>
      <c r="V226" s="100">
        <v>46255.8</v>
      </c>
      <c r="W226" s="100">
        <v>57083.25</v>
      </c>
      <c r="X226" s="100">
        <v>36819.949999999997</v>
      </c>
      <c r="Y226" s="100">
        <v>50192.68</v>
      </c>
      <c r="Z226" s="100">
        <v>325054.84000000003</v>
      </c>
      <c r="AA226" s="296">
        <v>1188496.5699999901</v>
      </c>
    </row>
    <row r="227" spans="1:27" x14ac:dyDescent="0.2">
      <c r="A227" s="101" t="s">
        <v>798</v>
      </c>
      <c r="B227" s="100">
        <v>1</v>
      </c>
      <c r="C227" s="100">
        <v>0</v>
      </c>
      <c r="D227" s="100">
        <v>0</v>
      </c>
      <c r="E227" s="100">
        <v>0</v>
      </c>
      <c r="F227" s="100">
        <v>0</v>
      </c>
      <c r="G227" s="100">
        <v>0</v>
      </c>
      <c r="H227" s="100">
        <v>0</v>
      </c>
      <c r="I227" s="100">
        <v>0</v>
      </c>
      <c r="J227" s="100">
        <v>0</v>
      </c>
      <c r="K227" s="100">
        <v>0</v>
      </c>
      <c r="L227" s="100">
        <v>0</v>
      </c>
      <c r="M227" s="100">
        <v>0</v>
      </c>
      <c r="N227" s="100">
        <v>1</v>
      </c>
      <c r="O227" s="100">
        <v>0</v>
      </c>
      <c r="P227" s="100">
        <v>0</v>
      </c>
      <c r="Q227" s="100">
        <v>0</v>
      </c>
      <c r="R227" s="100">
        <v>0</v>
      </c>
      <c r="S227" s="100">
        <v>0</v>
      </c>
      <c r="T227" s="100">
        <v>0</v>
      </c>
      <c r="U227" s="100">
        <v>0</v>
      </c>
      <c r="V227" s="100">
        <v>0</v>
      </c>
      <c r="W227" s="100">
        <v>0</v>
      </c>
      <c r="X227" s="100">
        <v>0</v>
      </c>
      <c r="Y227" s="100">
        <v>0</v>
      </c>
      <c r="Z227" s="100">
        <v>0</v>
      </c>
      <c r="AA227" s="296">
        <v>0</v>
      </c>
    </row>
    <row r="228" spans="1:27" x14ac:dyDescent="0.2">
      <c r="A228" s="101" t="s">
        <v>799</v>
      </c>
      <c r="B228" s="100">
        <v>0</v>
      </c>
      <c r="C228" s="100">
        <v>0</v>
      </c>
      <c r="D228" s="100">
        <v>0</v>
      </c>
      <c r="E228" s="100">
        <v>0</v>
      </c>
      <c r="F228" s="100">
        <v>0</v>
      </c>
      <c r="G228" s="100">
        <v>0</v>
      </c>
      <c r="H228" s="100">
        <v>0</v>
      </c>
      <c r="I228" s="100">
        <v>0</v>
      </c>
      <c r="J228" s="100">
        <v>0</v>
      </c>
      <c r="K228" s="100">
        <v>0</v>
      </c>
      <c r="L228" s="100">
        <v>0</v>
      </c>
      <c r="M228" s="100">
        <v>0</v>
      </c>
      <c r="N228" s="100">
        <v>0</v>
      </c>
      <c r="O228" s="100">
        <v>0</v>
      </c>
      <c r="P228" s="100">
        <v>0</v>
      </c>
      <c r="Q228" s="100">
        <v>0</v>
      </c>
      <c r="R228" s="100">
        <v>0</v>
      </c>
      <c r="S228" s="100">
        <v>0</v>
      </c>
      <c r="T228" s="100">
        <v>0</v>
      </c>
      <c r="U228" s="100">
        <v>0</v>
      </c>
      <c r="V228" s="100">
        <v>0</v>
      </c>
      <c r="W228" s="100">
        <v>0</v>
      </c>
      <c r="X228" s="100">
        <v>0</v>
      </c>
      <c r="Y228" s="100">
        <v>0</v>
      </c>
      <c r="Z228" s="100">
        <v>0</v>
      </c>
      <c r="AA228" s="296">
        <v>0</v>
      </c>
    </row>
    <row r="229" spans="1:27" x14ac:dyDescent="0.2">
      <c r="A229" s="101" t="s">
        <v>800</v>
      </c>
      <c r="B229" s="100">
        <v>169002.389999999</v>
      </c>
      <c r="C229" s="100">
        <v>79328.629999999903</v>
      </c>
      <c r="D229" s="100">
        <v>78584.89</v>
      </c>
      <c r="E229" s="100">
        <v>118663.289999999</v>
      </c>
      <c r="F229" s="100">
        <v>135099.53</v>
      </c>
      <c r="G229" s="100">
        <v>306514.18</v>
      </c>
      <c r="H229" s="100">
        <v>175881.829999999</v>
      </c>
      <c r="I229" s="100">
        <v>180148.11</v>
      </c>
      <c r="J229" s="100">
        <v>212381.50999999899</v>
      </c>
      <c r="K229" s="100">
        <v>-329244.43</v>
      </c>
      <c r="L229" s="100">
        <v>97832.57</v>
      </c>
      <c r="M229" s="100">
        <v>101864.859999999</v>
      </c>
      <c r="N229" s="100">
        <v>1326057.3599999901</v>
      </c>
      <c r="O229" s="100">
        <v>128011.66999999899</v>
      </c>
      <c r="P229" s="100">
        <v>83490.320000000007</v>
      </c>
      <c r="Q229" s="100">
        <v>97480.599999999904</v>
      </c>
      <c r="R229" s="100">
        <v>24970.959999999901</v>
      </c>
      <c r="S229" s="100">
        <v>124603.86999999901</v>
      </c>
      <c r="T229" s="100">
        <v>107104.8</v>
      </c>
      <c r="U229" s="100">
        <v>107427.83</v>
      </c>
      <c r="V229" s="100">
        <v>46255.8</v>
      </c>
      <c r="W229" s="100">
        <v>57083.25</v>
      </c>
      <c r="X229" s="100">
        <v>36819.949999999997</v>
      </c>
      <c r="Y229" s="100">
        <v>50192.68</v>
      </c>
      <c r="Z229" s="100">
        <v>325054.84000000003</v>
      </c>
      <c r="AA229" s="296">
        <v>1188496.5699999901</v>
      </c>
    </row>
    <row r="230" spans="1:27" x14ac:dyDescent="0.2">
      <c r="A230" s="101" t="s">
        <v>801</v>
      </c>
    </row>
    <row r="231" spans="1:27" x14ac:dyDescent="0.2">
      <c r="A231" s="101" t="s">
        <v>802</v>
      </c>
      <c r="B231" s="100">
        <v>439580.52</v>
      </c>
      <c r="C231" s="100">
        <v>453336.07</v>
      </c>
      <c r="D231" s="100">
        <v>418569.35</v>
      </c>
      <c r="E231" s="100">
        <v>63968.51</v>
      </c>
      <c r="F231" s="100">
        <v>209217.65999999901</v>
      </c>
      <c r="G231" s="100">
        <v>350911.80999999901</v>
      </c>
      <c r="H231" s="100">
        <v>289285.40000000002</v>
      </c>
      <c r="I231" s="100">
        <v>180025.77999999901</v>
      </c>
      <c r="J231" s="100">
        <v>247854.17</v>
      </c>
      <c r="K231" s="100">
        <v>209018.68</v>
      </c>
      <c r="L231" s="100">
        <v>224797.989999999</v>
      </c>
      <c r="M231" s="100">
        <v>317840.64999999898</v>
      </c>
      <c r="N231" s="100">
        <v>3404406.59</v>
      </c>
      <c r="O231" s="100">
        <v>256138.58999999901</v>
      </c>
      <c r="P231" s="100">
        <v>267553.64</v>
      </c>
      <c r="Q231" s="100">
        <v>251930.78999999899</v>
      </c>
      <c r="R231" s="100">
        <v>278936.07</v>
      </c>
      <c r="S231" s="100">
        <v>269962.52</v>
      </c>
      <c r="T231" s="100">
        <v>393177.32</v>
      </c>
      <c r="U231" s="100">
        <v>265762.70999999897</v>
      </c>
      <c r="V231" s="100">
        <v>286167.59999999998</v>
      </c>
      <c r="W231" s="100">
        <v>222483.19999999899</v>
      </c>
      <c r="X231" s="100">
        <v>255335.59</v>
      </c>
      <c r="Y231" s="100">
        <v>333146.55999999901</v>
      </c>
      <c r="Z231" s="100">
        <v>227267.239999999</v>
      </c>
      <c r="AA231" s="296">
        <v>3307861.83</v>
      </c>
    </row>
    <row r="232" spans="1:27" x14ac:dyDescent="0.2">
      <c r="A232" s="101" t="s">
        <v>803</v>
      </c>
      <c r="B232" s="100">
        <v>439580.52</v>
      </c>
      <c r="C232" s="100">
        <v>453336.07</v>
      </c>
      <c r="D232" s="100">
        <v>418569.35</v>
      </c>
      <c r="E232" s="100">
        <v>63968.51</v>
      </c>
      <c r="F232" s="100">
        <v>209217.65999999901</v>
      </c>
      <c r="G232" s="100">
        <v>350911.80999999901</v>
      </c>
      <c r="H232" s="100">
        <v>289285.40000000002</v>
      </c>
      <c r="I232" s="100">
        <v>180025.77999999901</v>
      </c>
      <c r="J232" s="100">
        <v>247854.17</v>
      </c>
      <c r="K232" s="100">
        <v>209018.68</v>
      </c>
      <c r="L232" s="100">
        <v>224797.989999999</v>
      </c>
      <c r="M232" s="100">
        <v>317840.64999999898</v>
      </c>
      <c r="N232" s="100">
        <v>3404406.59</v>
      </c>
      <c r="O232" s="100">
        <v>256138.58999999901</v>
      </c>
      <c r="P232" s="100">
        <v>267553.64</v>
      </c>
      <c r="Q232" s="100">
        <v>251930.78999999899</v>
      </c>
      <c r="R232" s="100">
        <v>278936.07</v>
      </c>
      <c r="S232" s="100">
        <v>269962.52</v>
      </c>
      <c r="T232" s="100">
        <v>393177.32</v>
      </c>
      <c r="U232" s="100">
        <v>265762.70999999897</v>
      </c>
      <c r="V232" s="100">
        <v>286167.59999999998</v>
      </c>
      <c r="W232" s="100">
        <v>222483.19999999899</v>
      </c>
      <c r="X232" s="100">
        <v>255335.59</v>
      </c>
      <c r="Y232" s="100">
        <v>333146.55999999901</v>
      </c>
      <c r="Z232" s="100">
        <v>227267.239999999</v>
      </c>
      <c r="AA232" s="296">
        <v>3307861.83</v>
      </c>
    </row>
    <row r="233" spans="1:27" x14ac:dyDescent="0.2">
      <c r="A233" s="101" t="s">
        <v>804</v>
      </c>
    </row>
    <row r="234" spans="1:27" x14ac:dyDescent="0.2">
      <c r="A234" s="101" t="s">
        <v>805</v>
      </c>
      <c r="B234" s="100">
        <v>21098.45</v>
      </c>
      <c r="C234" s="100">
        <v>32577.43</v>
      </c>
      <c r="D234" s="100">
        <v>40633.96</v>
      </c>
      <c r="E234" s="100">
        <v>18979.37</v>
      </c>
      <c r="F234" s="100">
        <v>16410.240000000002</v>
      </c>
      <c r="G234" s="100">
        <v>19162.559999999899</v>
      </c>
      <c r="H234" s="100">
        <v>12839.29</v>
      </c>
      <c r="I234" s="100">
        <v>25999.9399999999</v>
      </c>
      <c r="J234" s="100">
        <v>14809.75</v>
      </c>
      <c r="K234" s="100">
        <v>4949.2</v>
      </c>
      <c r="L234" s="100">
        <v>32199.0799999999</v>
      </c>
      <c r="M234" s="100">
        <v>6694.66</v>
      </c>
      <c r="N234" s="100">
        <v>246353.93</v>
      </c>
      <c r="O234" s="100">
        <v>21495.11</v>
      </c>
      <c r="P234" s="100">
        <v>13233.32</v>
      </c>
      <c r="Q234" s="100">
        <v>13564.4999999999</v>
      </c>
      <c r="R234" s="100">
        <v>7044.58</v>
      </c>
      <c r="S234" s="100">
        <v>12174.5</v>
      </c>
      <c r="T234" s="100">
        <v>21230.89</v>
      </c>
      <c r="U234" s="100">
        <v>29635.14</v>
      </c>
      <c r="V234" s="100">
        <v>26451.279999999999</v>
      </c>
      <c r="W234" s="100">
        <v>10887.61</v>
      </c>
      <c r="X234" s="100">
        <v>16533.75</v>
      </c>
      <c r="Y234" s="100">
        <v>8312.99</v>
      </c>
      <c r="Z234" s="100">
        <v>7138.92</v>
      </c>
      <c r="AA234" s="296">
        <v>187702.59</v>
      </c>
    </row>
    <row r="235" spans="1:27" x14ac:dyDescent="0.2">
      <c r="A235" s="101" t="s">
        <v>806</v>
      </c>
      <c r="B235" s="100">
        <v>0</v>
      </c>
      <c r="C235" s="100">
        <v>0</v>
      </c>
      <c r="D235" s="100">
        <v>0</v>
      </c>
      <c r="E235" s="100">
        <v>0</v>
      </c>
      <c r="F235" s="100">
        <v>0</v>
      </c>
      <c r="G235" s="100">
        <v>0</v>
      </c>
      <c r="H235" s="100">
        <v>0</v>
      </c>
      <c r="I235" s="100">
        <v>0</v>
      </c>
      <c r="J235" s="100">
        <v>0</v>
      </c>
      <c r="K235" s="100">
        <v>0</v>
      </c>
      <c r="L235" s="100">
        <v>0</v>
      </c>
      <c r="M235" s="100">
        <v>0</v>
      </c>
      <c r="N235" s="100">
        <v>0</v>
      </c>
      <c r="O235" s="100">
        <v>0</v>
      </c>
      <c r="P235" s="100">
        <v>0</v>
      </c>
      <c r="Q235" s="100">
        <v>0</v>
      </c>
      <c r="R235" s="100">
        <v>0</v>
      </c>
      <c r="S235" s="100">
        <v>0</v>
      </c>
      <c r="T235" s="100">
        <v>0</v>
      </c>
      <c r="U235" s="100">
        <v>0</v>
      </c>
      <c r="V235" s="100">
        <v>0</v>
      </c>
      <c r="W235" s="100">
        <v>0</v>
      </c>
      <c r="X235" s="100">
        <v>0</v>
      </c>
      <c r="Y235" s="100">
        <v>0</v>
      </c>
      <c r="Z235" s="100">
        <v>0</v>
      </c>
      <c r="AA235" s="296">
        <v>0</v>
      </c>
    </row>
    <row r="236" spans="1:27" x14ac:dyDescent="0.2">
      <c r="A236" s="101" t="s">
        <v>807</v>
      </c>
      <c r="B236" s="100">
        <v>21098.45</v>
      </c>
      <c r="C236" s="100">
        <v>32577.43</v>
      </c>
      <c r="D236" s="100">
        <v>40633.96</v>
      </c>
      <c r="E236" s="100">
        <v>18979.37</v>
      </c>
      <c r="F236" s="100">
        <v>16410.240000000002</v>
      </c>
      <c r="G236" s="100">
        <v>19162.559999999899</v>
      </c>
      <c r="H236" s="100">
        <v>12839.29</v>
      </c>
      <c r="I236" s="100">
        <v>25999.9399999999</v>
      </c>
      <c r="J236" s="100">
        <v>14809.75</v>
      </c>
      <c r="K236" s="100">
        <v>4949.2</v>
      </c>
      <c r="L236" s="100">
        <v>32199.0799999999</v>
      </c>
      <c r="M236" s="100">
        <v>6694.66</v>
      </c>
      <c r="N236" s="100">
        <v>246353.93</v>
      </c>
      <c r="O236" s="100">
        <v>21495.11</v>
      </c>
      <c r="P236" s="100">
        <v>13233.32</v>
      </c>
      <c r="Q236" s="100">
        <v>13564.4999999999</v>
      </c>
      <c r="R236" s="100">
        <v>7044.58</v>
      </c>
      <c r="S236" s="100">
        <v>12174.5</v>
      </c>
      <c r="T236" s="100">
        <v>21230.89</v>
      </c>
      <c r="U236" s="100">
        <v>29635.14</v>
      </c>
      <c r="V236" s="100">
        <v>26451.279999999999</v>
      </c>
      <c r="W236" s="100">
        <v>10887.61</v>
      </c>
      <c r="X236" s="100">
        <v>16533.75</v>
      </c>
      <c r="Y236" s="100">
        <v>8312.99</v>
      </c>
      <c r="Z236" s="100">
        <v>7138.92</v>
      </c>
      <c r="AA236" s="296">
        <v>187702.59</v>
      </c>
    </row>
    <row r="237" spans="1:27" x14ac:dyDescent="0.2">
      <c r="A237" s="101" t="s">
        <v>808</v>
      </c>
    </row>
    <row r="238" spans="1:27" x14ac:dyDescent="0.2">
      <c r="A238" s="101" t="s">
        <v>809</v>
      </c>
      <c r="B238" s="100">
        <v>304149.34999999899</v>
      </c>
      <c r="C238" s="100">
        <v>49359.529999999802</v>
      </c>
      <c r="D238" s="100">
        <v>48657.84</v>
      </c>
      <c r="E238" s="100">
        <v>65943.97</v>
      </c>
      <c r="F238" s="100">
        <v>47528.03</v>
      </c>
      <c r="G238" s="100">
        <v>12200.29</v>
      </c>
      <c r="H238" s="100">
        <v>16311.07</v>
      </c>
      <c r="I238" s="100">
        <v>86905.979999999705</v>
      </c>
      <c r="J238" s="100">
        <v>71972.649999999907</v>
      </c>
      <c r="K238" s="100">
        <v>75957.489999999903</v>
      </c>
      <c r="L238" s="100">
        <v>90440.650000000096</v>
      </c>
      <c r="M238" s="100">
        <v>-40205.989999999802</v>
      </c>
      <c r="N238" s="100">
        <v>829220.85999999905</v>
      </c>
      <c r="O238" s="100">
        <v>22870.959999999701</v>
      </c>
      <c r="P238" s="100">
        <v>20864.779999999799</v>
      </c>
      <c r="Q238" s="100">
        <v>165213.709999999</v>
      </c>
      <c r="R238" s="100">
        <v>115681.02999999899</v>
      </c>
      <c r="S238" s="100">
        <v>73824.509999999995</v>
      </c>
      <c r="T238" s="100">
        <v>86749.01</v>
      </c>
      <c r="U238" s="100">
        <v>43421.2599999999</v>
      </c>
      <c r="V238" s="100">
        <v>47197.46</v>
      </c>
      <c r="W238" s="100">
        <v>32230.32</v>
      </c>
      <c r="X238" s="100">
        <v>16662.470000000099</v>
      </c>
      <c r="Y238" s="100">
        <v>-48251.349999999897</v>
      </c>
      <c r="Z238" s="100">
        <v>22583.979999999901</v>
      </c>
      <c r="AA238" s="296">
        <v>599048.13999999897</v>
      </c>
    </row>
    <row r="239" spans="1:27" x14ac:dyDescent="0.2">
      <c r="A239" s="101" t="s">
        <v>810</v>
      </c>
      <c r="B239" s="100">
        <v>9359.2900000000009</v>
      </c>
      <c r="C239" s="100">
        <v>12493.98</v>
      </c>
      <c r="D239" s="100">
        <v>17352.699999999899</v>
      </c>
      <c r="E239" s="100">
        <v>70021.549999999901</v>
      </c>
      <c r="F239" s="100">
        <v>10212.56</v>
      </c>
      <c r="G239" s="100">
        <v>12238.949999999901</v>
      </c>
      <c r="H239" s="100">
        <v>110796.85</v>
      </c>
      <c r="I239" s="100">
        <v>13934.04</v>
      </c>
      <c r="J239" s="100">
        <v>176893.07</v>
      </c>
      <c r="K239" s="100">
        <v>12236.7299999999</v>
      </c>
      <c r="L239" s="100">
        <v>14661.85</v>
      </c>
      <c r="M239" s="100">
        <v>22024.880000000001</v>
      </c>
      <c r="N239" s="100">
        <v>482226.45</v>
      </c>
      <c r="O239" s="100">
        <v>10741.48</v>
      </c>
      <c r="P239" s="100">
        <v>12026.9199999999</v>
      </c>
      <c r="Q239" s="100">
        <v>19190.79</v>
      </c>
      <c r="R239" s="100">
        <v>212514.59</v>
      </c>
      <c r="S239" s="100">
        <v>12464.37</v>
      </c>
      <c r="T239" s="100">
        <v>31231.11</v>
      </c>
      <c r="U239" s="100">
        <v>21426.52</v>
      </c>
      <c r="V239" s="100">
        <v>80507.23</v>
      </c>
      <c r="W239" s="100">
        <v>8382.18</v>
      </c>
      <c r="X239" s="100">
        <v>10630.96</v>
      </c>
      <c r="Y239" s="100">
        <v>115871.459999999</v>
      </c>
      <c r="Z239" s="100">
        <v>28189.27</v>
      </c>
      <c r="AA239" s="296">
        <v>563176.88</v>
      </c>
    </row>
    <row r="240" spans="1:27" x14ac:dyDescent="0.2">
      <c r="A240" s="101" t="s">
        <v>811</v>
      </c>
      <c r="B240" s="100">
        <v>313508.63999999902</v>
      </c>
      <c r="C240" s="100">
        <v>61853.509999999798</v>
      </c>
      <c r="D240" s="100">
        <v>66010.539999999994</v>
      </c>
      <c r="E240" s="100">
        <v>135965.51999999999</v>
      </c>
      <c r="F240" s="100">
        <v>57740.590000000098</v>
      </c>
      <c r="G240" s="100">
        <v>24439.24</v>
      </c>
      <c r="H240" s="100">
        <v>127107.92</v>
      </c>
      <c r="I240" s="100">
        <v>100840.019999999</v>
      </c>
      <c r="J240" s="100">
        <v>248865.71999999901</v>
      </c>
      <c r="K240" s="100">
        <v>88194.219999999899</v>
      </c>
      <c r="L240" s="100">
        <v>105102.5</v>
      </c>
      <c r="M240" s="100">
        <v>-18181.1099999998</v>
      </c>
      <c r="N240" s="100">
        <v>1311447.30999999</v>
      </c>
      <c r="O240" s="100">
        <v>33612.439999999697</v>
      </c>
      <c r="P240" s="100">
        <v>32891.699999999903</v>
      </c>
      <c r="Q240" s="100">
        <v>184404.49999999901</v>
      </c>
      <c r="R240" s="100">
        <v>328195.61999999901</v>
      </c>
      <c r="S240" s="100">
        <v>86288.88</v>
      </c>
      <c r="T240" s="100">
        <v>117980.12</v>
      </c>
      <c r="U240" s="100">
        <v>64847.779999999897</v>
      </c>
      <c r="V240" s="100">
        <v>127704.69</v>
      </c>
      <c r="W240" s="100">
        <v>40612.5</v>
      </c>
      <c r="X240" s="100">
        <v>27293.430000000099</v>
      </c>
      <c r="Y240" s="100">
        <v>67620.11</v>
      </c>
      <c r="Z240" s="100">
        <v>50773.249999999898</v>
      </c>
      <c r="AA240" s="296">
        <v>1162225.01999999</v>
      </c>
    </row>
    <row r="241" spans="1:27" x14ac:dyDescent="0.2">
      <c r="A241" s="101" t="s">
        <v>812</v>
      </c>
    </row>
    <row r="242" spans="1:27" x14ac:dyDescent="0.2">
      <c r="A242" s="101" t="s">
        <v>813</v>
      </c>
      <c r="B242" s="100">
        <v>313660.57</v>
      </c>
      <c r="C242" s="100">
        <v>286398.49999999901</v>
      </c>
      <c r="D242" s="100">
        <v>315839.09000000003</v>
      </c>
      <c r="E242" s="100">
        <v>285746.5</v>
      </c>
      <c r="F242" s="100">
        <v>461219.16</v>
      </c>
      <c r="G242" s="100">
        <v>429144.71</v>
      </c>
      <c r="H242" s="100">
        <v>156611.47</v>
      </c>
      <c r="I242" s="100">
        <v>387112.18999999901</v>
      </c>
      <c r="J242" s="100">
        <v>279865.18</v>
      </c>
      <c r="K242" s="100">
        <v>346085.79</v>
      </c>
      <c r="L242" s="100">
        <v>280359.64999999898</v>
      </c>
      <c r="M242" s="100">
        <v>313258.40999999997</v>
      </c>
      <c r="N242" s="100">
        <v>3855301.21999999</v>
      </c>
      <c r="O242" s="100">
        <v>350282.64</v>
      </c>
      <c r="P242" s="100">
        <v>269317.57999999903</v>
      </c>
      <c r="Q242" s="100">
        <v>449090.22</v>
      </c>
      <c r="R242" s="100">
        <v>356410.34</v>
      </c>
      <c r="S242" s="100">
        <v>499592.31999999902</v>
      </c>
      <c r="T242" s="100">
        <v>404832.04</v>
      </c>
      <c r="U242" s="100">
        <v>334727.06</v>
      </c>
      <c r="V242" s="100">
        <v>416931.859999999</v>
      </c>
      <c r="W242" s="100">
        <v>356002.24</v>
      </c>
      <c r="X242" s="100">
        <v>403567.07</v>
      </c>
      <c r="Y242" s="100">
        <v>256766.52</v>
      </c>
      <c r="Z242" s="100">
        <v>307317.63</v>
      </c>
      <c r="AA242" s="296">
        <v>4404837.5199999996</v>
      </c>
    </row>
    <row r="243" spans="1:27" x14ac:dyDescent="0.2">
      <c r="A243" s="101" t="s">
        <v>814</v>
      </c>
      <c r="B243" s="100">
        <v>8246.67</v>
      </c>
      <c r="C243" s="100">
        <v>8890.08</v>
      </c>
      <c r="D243" s="100">
        <v>6586.52</v>
      </c>
      <c r="E243" s="100">
        <v>6681.15</v>
      </c>
      <c r="F243" s="100">
        <v>8398.51</v>
      </c>
      <c r="G243" s="100">
        <v>8912.4699999999993</v>
      </c>
      <c r="H243" s="100">
        <v>11493.52</v>
      </c>
      <c r="I243" s="100">
        <v>28818.229999999901</v>
      </c>
      <c r="J243" s="100">
        <v>11189.92</v>
      </c>
      <c r="K243" s="100">
        <v>12301.61</v>
      </c>
      <c r="L243" s="100">
        <v>11135.59</v>
      </c>
      <c r="M243" s="100">
        <v>10271.5199999999</v>
      </c>
      <c r="N243" s="100">
        <v>132925.79</v>
      </c>
      <c r="O243" s="100">
        <v>12954.8999999999</v>
      </c>
      <c r="P243" s="100">
        <v>12470.86</v>
      </c>
      <c r="Q243" s="100">
        <v>13532.539999999901</v>
      </c>
      <c r="R243" s="100">
        <v>44108.93</v>
      </c>
      <c r="S243" s="100">
        <v>12286.389999999899</v>
      </c>
      <c r="T243" s="100">
        <v>11788.4</v>
      </c>
      <c r="U243" s="100">
        <v>69975.710000000006</v>
      </c>
      <c r="V243" s="100">
        <v>16489.88</v>
      </c>
      <c r="W243" s="100">
        <v>27678.89</v>
      </c>
      <c r="X243" s="100">
        <v>14295.76</v>
      </c>
      <c r="Y243" s="100">
        <v>54394.389999999898</v>
      </c>
      <c r="Z243" s="100">
        <v>11051.66</v>
      </c>
      <c r="AA243" s="296">
        <v>301028.31</v>
      </c>
    </row>
    <row r="244" spans="1:27" x14ac:dyDescent="0.2">
      <c r="A244" s="101" t="s">
        <v>815</v>
      </c>
      <c r="B244" s="100">
        <v>321907.24</v>
      </c>
      <c r="C244" s="100">
        <v>295288.57999999903</v>
      </c>
      <c r="D244" s="100">
        <v>322425.61</v>
      </c>
      <c r="E244" s="100">
        <v>292427.65000000002</v>
      </c>
      <c r="F244" s="100">
        <v>469617.67</v>
      </c>
      <c r="G244" s="100">
        <v>438057.18</v>
      </c>
      <c r="H244" s="100">
        <v>168104.99</v>
      </c>
      <c r="I244" s="100">
        <v>415930.41999999899</v>
      </c>
      <c r="J244" s="100">
        <v>291055.09999999998</v>
      </c>
      <c r="K244" s="100">
        <v>358387.39999999898</v>
      </c>
      <c r="L244" s="100">
        <v>291495.24</v>
      </c>
      <c r="M244" s="100">
        <v>323529.93</v>
      </c>
      <c r="N244" s="100">
        <v>3988227.01</v>
      </c>
      <c r="O244" s="100">
        <v>363237.54</v>
      </c>
      <c r="P244" s="100">
        <v>281788.43999999901</v>
      </c>
      <c r="Q244" s="100">
        <v>462622.75999999902</v>
      </c>
      <c r="R244" s="100">
        <v>400519.27</v>
      </c>
      <c r="S244" s="100">
        <v>511878.70999999897</v>
      </c>
      <c r="T244" s="100">
        <v>416620.44</v>
      </c>
      <c r="U244" s="100">
        <v>404702.77</v>
      </c>
      <c r="V244" s="100">
        <v>433421.739999999</v>
      </c>
      <c r="W244" s="100">
        <v>383681.13</v>
      </c>
      <c r="X244" s="100">
        <v>417862.83</v>
      </c>
      <c r="Y244" s="100">
        <v>311160.90999999997</v>
      </c>
      <c r="Z244" s="100">
        <v>318369.28999999998</v>
      </c>
      <c r="AA244" s="296">
        <v>4705865.8299999898</v>
      </c>
    </row>
    <row r="245" spans="1:27" x14ac:dyDescent="0.2">
      <c r="A245" s="101" t="s">
        <v>816</v>
      </c>
    </row>
    <row r="246" spans="1:27" x14ac:dyDescent="0.2">
      <c r="A246" s="101" t="s">
        <v>817</v>
      </c>
      <c r="B246" s="100">
        <v>0</v>
      </c>
      <c r="C246" s="100">
        <v>0</v>
      </c>
      <c r="D246" s="100">
        <v>0</v>
      </c>
      <c r="E246" s="100">
        <v>0</v>
      </c>
      <c r="F246" s="100">
        <v>0</v>
      </c>
      <c r="G246" s="100">
        <v>0</v>
      </c>
      <c r="H246" s="100">
        <v>0</v>
      </c>
      <c r="I246" s="100">
        <v>0</v>
      </c>
      <c r="J246" s="100">
        <v>0</v>
      </c>
      <c r="K246" s="100">
        <v>0</v>
      </c>
      <c r="L246" s="100">
        <v>0</v>
      </c>
      <c r="M246" s="100">
        <v>0</v>
      </c>
      <c r="N246" s="100">
        <v>0</v>
      </c>
      <c r="O246" s="100">
        <v>0</v>
      </c>
      <c r="P246" s="100">
        <v>0</v>
      </c>
      <c r="Q246" s="100">
        <v>0</v>
      </c>
      <c r="R246" s="100">
        <v>0</v>
      </c>
      <c r="S246" s="100">
        <v>0</v>
      </c>
      <c r="T246" s="100">
        <v>0</v>
      </c>
      <c r="U246" s="100">
        <v>0</v>
      </c>
      <c r="V246" s="100">
        <v>0</v>
      </c>
      <c r="W246" s="100">
        <v>0</v>
      </c>
      <c r="X246" s="100">
        <v>0</v>
      </c>
      <c r="Y246" s="100">
        <v>0</v>
      </c>
      <c r="Z246" s="100">
        <v>0</v>
      </c>
      <c r="AA246" s="296">
        <v>0</v>
      </c>
    </row>
    <row r="247" spans="1:27" x14ac:dyDescent="0.2">
      <c r="A247" s="101" t="s">
        <v>818</v>
      </c>
      <c r="B247" s="100">
        <v>0</v>
      </c>
      <c r="C247" s="100">
        <v>0</v>
      </c>
      <c r="D247" s="100">
        <v>0</v>
      </c>
      <c r="E247" s="100">
        <v>0</v>
      </c>
      <c r="F247" s="100">
        <v>0</v>
      </c>
      <c r="G247" s="100">
        <v>0</v>
      </c>
      <c r="H247" s="100">
        <v>0</v>
      </c>
      <c r="I247" s="100">
        <v>0</v>
      </c>
      <c r="J247" s="100">
        <v>0</v>
      </c>
      <c r="K247" s="100">
        <v>0</v>
      </c>
      <c r="L247" s="100">
        <v>0</v>
      </c>
      <c r="M247" s="100">
        <v>0</v>
      </c>
      <c r="N247" s="100">
        <v>0</v>
      </c>
      <c r="O247" s="100">
        <v>0</v>
      </c>
      <c r="P247" s="100">
        <v>0</v>
      </c>
      <c r="Q247" s="100">
        <v>0</v>
      </c>
      <c r="R247" s="100">
        <v>0</v>
      </c>
      <c r="S247" s="100">
        <v>0</v>
      </c>
      <c r="T247" s="100">
        <v>0</v>
      </c>
      <c r="U247" s="100">
        <v>0</v>
      </c>
      <c r="V247" s="100">
        <v>0</v>
      </c>
      <c r="W247" s="100">
        <v>0</v>
      </c>
      <c r="X247" s="100">
        <v>0</v>
      </c>
      <c r="Y247" s="100">
        <v>0</v>
      </c>
      <c r="Z247" s="100">
        <v>0</v>
      </c>
      <c r="AA247" s="296">
        <v>0</v>
      </c>
    </row>
    <row r="248" spans="1:27" x14ac:dyDescent="0.2">
      <c r="A248" s="101" t="s">
        <v>819</v>
      </c>
    </row>
    <row r="249" spans="1:27" x14ac:dyDescent="0.2">
      <c r="A249" s="101" t="s">
        <v>820</v>
      </c>
      <c r="B249" s="100">
        <v>421323.13</v>
      </c>
      <c r="C249" s="100">
        <v>521606.98</v>
      </c>
      <c r="D249" s="100">
        <v>520569.3</v>
      </c>
      <c r="E249" s="100">
        <v>504883.1</v>
      </c>
      <c r="F249" s="100">
        <v>535480.46</v>
      </c>
      <c r="G249" s="100">
        <v>470958.72999999899</v>
      </c>
      <c r="H249" s="100">
        <v>699254.049999999</v>
      </c>
      <c r="I249" s="100">
        <v>462118.02</v>
      </c>
      <c r="J249" s="100">
        <v>462773.18999999901</v>
      </c>
      <c r="K249" s="100">
        <v>426407.359999999</v>
      </c>
      <c r="L249" s="100">
        <v>489079.7</v>
      </c>
      <c r="M249" s="100">
        <v>631177.41</v>
      </c>
      <c r="N249" s="100">
        <v>6145631.4299999997</v>
      </c>
      <c r="O249" s="100">
        <v>481455.739999999</v>
      </c>
      <c r="P249" s="100">
        <v>564307.75999999896</v>
      </c>
      <c r="Q249" s="100">
        <v>557191.21999999904</v>
      </c>
      <c r="R249" s="100">
        <v>542933.25</v>
      </c>
      <c r="S249" s="100">
        <v>545662.47</v>
      </c>
      <c r="T249" s="100">
        <v>682824.37999999896</v>
      </c>
      <c r="U249" s="100">
        <v>453375.22</v>
      </c>
      <c r="V249" s="100">
        <v>449942.08999999898</v>
      </c>
      <c r="W249" s="100">
        <v>364221.44999999902</v>
      </c>
      <c r="X249" s="100">
        <v>423263.77</v>
      </c>
      <c r="Y249" s="100">
        <v>436786.14999999898</v>
      </c>
      <c r="Z249" s="100">
        <v>535536.52</v>
      </c>
      <c r="AA249" s="296">
        <v>6037500.0199999902</v>
      </c>
    </row>
    <row r="250" spans="1:27" x14ac:dyDescent="0.2">
      <c r="A250" s="101" t="s">
        <v>821</v>
      </c>
      <c r="B250" s="100">
        <v>421323.13</v>
      </c>
      <c r="C250" s="100">
        <v>521606.98</v>
      </c>
      <c r="D250" s="100">
        <v>520569.3</v>
      </c>
      <c r="E250" s="100">
        <v>504883.1</v>
      </c>
      <c r="F250" s="100">
        <v>535480.46</v>
      </c>
      <c r="G250" s="100">
        <v>470958.72999999899</v>
      </c>
      <c r="H250" s="100">
        <v>699254.049999999</v>
      </c>
      <c r="I250" s="100">
        <v>462118.02</v>
      </c>
      <c r="J250" s="100">
        <v>462773.18999999901</v>
      </c>
      <c r="K250" s="100">
        <v>426407.359999999</v>
      </c>
      <c r="L250" s="100">
        <v>489079.7</v>
      </c>
      <c r="M250" s="100">
        <v>631177.41</v>
      </c>
      <c r="N250" s="100">
        <v>6145631.4299999997</v>
      </c>
      <c r="O250" s="100">
        <v>481455.739999999</v>
      </c>
      <c r="P250" s="100">
        <v>564307.75999999896</v>
      </c>
      <c r="Q250" s="100">
        <v>557191.21999999904</v>
      </c>
      <c r="R250" s="100">
        <v>542933.25</v>
      </c>
      <c r="S250" s="100">
        <v>545662.47</v>
      </c>
      <c r="T250" s="100">
        <v>682824.37999999896</v>
      </c>
      <c r="U250" s="100">
        <v>453375.22</v>
      </c>
      <c r="V250" s="100">
        <v>449942.08999999898</v>
      </c>
      <c r="W250" s="100">
        <v>364221.44999999902</v>
      </c>
      <c r="X250" s="100">
        <v>423263.77</v>
      </c>
      <c r="Y250" s="100">
        <v>436786.14999999898</v>
      </c>
      <c r="Z250" s="100">
        <v>535536.52</v>
      </c>
      <c r="AA250" s="296">
        <v>6037500.0199999902</v>
      </c>
    </row>
    <row r="251" spans="1:27" x14ac:dyDescent="0.2">
      <c r="A251" s="101" t="s">
        <v>822</v>
      </c>
    </row>
    <row r="252" spans="1:27" x14ac:dyDescent="0.2">
      <c r="A252" s="101" t="s">
        <v>823</v>
      </c>
      <c r="B252" s="100">
        <v>0</v>
      </c>
      <c r="C252" s="100">
        <v>0</v>
      </c>
      <c r="D252" s="100">
        <v>0</v>
      </c>
      <c r="E252" s="100">
        <v>0</v>
      </c>
      <c r="F252" s="100">
        <v>0</v>
      </c>
      <c r="G252" s="100">
        <v>0</v>
      </c>
      <c r="H252" s="100">
        <v>0</v>
      </c>
      <c r="I252" s="100">
        <v>0</v>
      </c>
      <c r="J252" s="100">
        <v>0</v>
      </c>
      <c r="K252" s="100">
        <v>0</v>
      </c>
      <c r="L252" s="100">
        <v>0</v>
      </c>
      <c r="M252" s="100">
        <v>0</v>
      </c>
      <c r="N252" s="100">
        <v>0</v>
      </c>
      <c r="O252" s="100">
        <v>0</v>
      </c>
      <c r="P252" s="100">
        <v>0</v>
      </c>
      <c r="Q252" s="100">
        <v>0</v>
      </c>
      <c r="R252" s="100">
        <v>0</v>
      </c>
      <c r="S252" s="100">
        <v>0</v>
      </c>
      <c r="T252" s="100">
        <v>0</v>
      </c>
      <c r="U252" s="100">
        <v>0</v>
      </c>
      <c r="V252" s="100">
        <v>0</v>
      </c>
      <c r="W252" s="100">
        <v>0</v>
      </c>
      <c r="X252" s="100">
        <v>0</v>
      </c>
      <c r="Y252" s="100">
        <v>0</v>
      </c>
      <c r="Z252" s="100">
        <v>0</v>
      </c>
      <c r="AA252" s="296">
        <v>0</v>
      </c>
    </row>
    <row r="253" spans="1:27" x14ac:dyDescent="0.2">
      <c r="A253" s="101" t="s">
        <v>824</v>
      </c>
      <c r="B253" s="100">
        <v>272706.19</v>
      </c>
      <c r="C253" s="100">
        <v>380055.54</v>
      </c>
      <c r="D253" s="100">
        <v>313451.87</v>
      </c>
      <c r="E253" s="100">
        <v>339179.30999999901</v>
      </c>
      <c r="F253" s="100">
        <v>359874.19</v>
      </c>
      <c r="G253" s="100">
        <v>367180.41999999899</v>
      </c>
      <c r="H253" s="100">
        <v>451182.96</v>
      </c>
      <c r="I253" s="100">
        <v>334821.71999999997</v>
      </c>
      <c r="J253" s="100">
        <v>348167.489999999</v>
      </c>
      <c r="K253" s="100">
        <v>296058.62</v>
      </c>
      <c r="L253" s="100">
        <v>337908.679999999</v>
      </c>
      <c r="M253" s="100">
        <v>486086.16</v>
      </c>
      <c r="N253" s="100">
        <v>4286673.1499999901</v>
      </c>
      <c r="O253" s="100">
        <v>390015.29</v>
      </c>
      <c r="P253" s="100">
        <v>391400.31999999902</v>
      </c>
      <c r="Q253" s="100">
        <v>380121.609999999</v>
      </c>
      <c r="R253" s="100">
        <v>377014.82999999903</v>
      </c>
      <c r="S253" s="100">
        <v>398390.03</v>
      </c>
      <c r="T253" s="100">
        <v>482053.81</v>
      </c>
      <c r="U253" s="100">
        <v>377679.85</v>
      </c>
      <c r="V253" s="100">
        <v>390244.96</v>
      </c>
      <c r="W253" s="100">
        <v>323986.65000000002</v>
      </c>
      <c r="X253" s="100">
        <v>346678.549999999</v>
      </c>
      <c r="Y253" s="100">
        <v>382993.72</v>
      </c>
      <c r="Z253" s="100">
        <v>460174.74</v>
      </c>
      <c r="AA253" s="296">
        <v>4700754.3600000003</v>
      </c>
    </row>
    <row r="254" spans="1:27" x14ac:dyDescent="0.2">
      <c r="A254" s="101" t="s">
        <v>825</v>
      </c>
      <c r="B254" s="100">
        <v>272706.19</v>
      </c>
      <c r="C254" s="100">
        <v>380055.54</v>
      </c>
      <c r="D254" s="100">
        <v>313451.87</v>
      </c>
      <c r="E254" s="100">
        <v>339179.30999999901</v>
      </c>
      <c r="F254" s="100">
        <v>359874.19</v>
      </c>
      <c r="G254" s="100">
        <v>367180.41999999899</v>
      </c>
      <c r="H254" s="100">
        <v>451182.96</v>
      </c>
      <c r="I254" s="100">
        <v>334821.71999999997</v>
      </c>
      <c r="J254" s="100">
        <v>348167.489999999</v>
      </c>
      <c r="K254" s="100">
        <v>296058.62</v>
      </c>
      <c r="L254" s="100">
        <v>337908.679999999</v>
      </c>
      <c r="M254" s="100">
        <v>486086.16</v>
      </c>
      <c r="N254" s="100">
        <v>4286673.1499999901</v>
      </c>
      <c r="O254" s="100">
        <v>390015.29</v>
      </c>
      <c r="P254" s="100">
        <v>391400.31999999902</v>
      </c>
      <c r="Q254" s="100">
        <v>380121.609999999</v>
      </c>
      <c r="R254" s="100">
        <v>377014.82999999903</v>
      </c>
      <c r="S254" s="100">
        <v>398390.03</v>
      </c>
      <c r="T254" s="100">
        <v>482053.81</v>
      </c>
      <c r="U254" s="100">
        <v>377679.85</v>
      </c>
      <c r="V254" s="100">
        <v>390244.96</v>
      </c>
      <c r="W254" s="100">
        <v>323986.65000000002</v>
      </c>
      <c r="X254" s="100">
        <v>346678.549999999</v>
      </c>
      <c r="Y254" s="100">
        <v>382993.72</v>
      </c>
      <c r="Z254" s="100">
        <v>460174.74</v>
      </c>
      <c r="AA254" s="296">
        <v>4700754.3600000003</v>
      </c>
    </row>
    <row r="255" spans="1:27" x14ac:dyDescent="0.2">
      <c r="A255" s="101" t="s">
        <v>826</v>
      </c>
    </row>
    <row r="256" spans="1:27" x14ac:dyDescent="0.2">
      <c r="A256" s="101" t="s">
        <v>827</v>
      </c>
      <c r="B256" s="100">
        <v>1410797.96999999</v>
      </c>
      <c r="C256" s="100">
        <v>2584303.5</v>
      </c>
      <c r="D256" s="100">
        <v>2254536.08</v>
      </c>
      <c r="E256" s="100">
        <v>2542480.6499999901</v>
      </c>
      <c r="F256" s="100">
        <v>2519495.91</v>
      </c>
      <c r="G256" s="100">
        <v>2311720.87</v>
      </c>
      <c r="H256" s="100">
        <v>2774356.82</v>
      </c>
      <c r="I256" s="100">
        <v>2084284.0899999901</v>
      </c>
      <c r="J256" s="100">
        <v>2288460.56</v>
      </c>
      <c r="K256" s="100">
        <v>2324765.2999999998</v>
      </c>
      <c r="L256" s="100">
        <v>2444883.9999999902</v>
      </c>
      <c r="M256" s="100">
        <v>51056.170000001999</v>
      </c>
      <c r="N256" s="100">
        <v>25591141.920000002</v>
      </c>
      <c r="O256" s="100">
        <v>1881290.26999999</v>
      </c>
      <c r="P256" s="100">
        <v>2552694.73999999</v>
      </c>
      <c r="Q256" s="100">
        <v>2451525.6599999899</v>
      </c>
      <c r="R256" s="100">
        <v>2191558.6099999901</v>
      </c>
      <c r="S256" s="100">
        <v>2182578.1299999901</v>
      </c>
      <c r="T256" s="100">
        <v>3958226.06</v>
      </c>
      <c r="U256" s="100">
        <v>1839614.27</v>
      </c>
      <c r="V256" s="100">
        <v>1865174.11</v>
      </c>
      <c r="W256" s="100">
        <v>1701277.7</v>
      </c>
      <c r="X256" s="100">
        <v>1766117.39</v>
      </c>
      <c r="Y256" s="100">
        <v>3349898.84</v>
      </c>
      <c r="Z256" s="100">
        <v>-504452.14</v>
      </c>
      <c r="AA256" s="296">
        <v>25235503.6399999</v>
      </c>
    </row>
    <row r="257" spans="1:27" x14ac:dyDescent="0.2">
      <c r="A257" s="101" t="s">
        <v>828</v>
      </c>
      <c r="B257" s="100">
        <v>0</v>
      </c>
      <c r="C257" s="100">
        <v>0</v>
      </c>
      <c r="D257" s="100">
        <v>0</v>
      </c>
      <c r="E257" s="100">
        <v>0</v>
      </c>
      <c r="F257" s="100">
        <v>0</v>
      </c>
      <c r="G257" s="100">
        <v>-694.66</v>
      </c>
      <c r="H257" s="100">
        <v>0</v>
      </c>
      <c r="I257" s="100">
        <v>0</v>
      </c>
      <c r="J257" s="100">
        <v>0</v>
      </c>
      <c r="K257" s="100">
        <v>0</v>
      </c>
      <c r="L257" s="100">
        <v>0</v>
      </c>
      <c r="M257" s="100">
        <v>0</v>
      </c>
      <c r="N257" s="100">
        <v>-694.66</v>
      </c>
      <c r="O257" s="100">
        <v>0</v>
      </c>
      <c r="P257" s="100">
        <v>0</v>
      </c>
      <c r="Q257" s="100">
        <v>0</v>
      </c>
      <c r="R257" s="100">
        <v>0</v>
      </c>
      <c r="S257" s="100">
        <v>-9.1400000000000095</v>
      </c>
      <c r="T257" s="100">
        <v>3.75</v>
      </c>
      <c r="U257" s="100">
        <v>6.9999999999999896E-2</v>
      </c>
      <c r="V257" s="100">
        <v>0</v>
      </c>
      <c r="W257" s="100">
        <v>0</v>
      </c>
      <c r="X257" s="100">
        <v>0</v>
      </c>
      <c r="Y257" s="100">
        <v>0</v>
      </c>
      <c r="Z257" s="100">
        <v>0</v>
      </c>
      <c r="AA257" s="296">
        <v>-5.3200000000000101</v>
      </c>
    </row>
    <row r="258" spans="1:27" x14ac:dyDescent="0.2">
      <c r="A258" s="101" t="s">
        <v>829</v>
      </c>
      <c r="B258" s="100">
        <v>0</v>
      </c>
      <c r="C258" s="100">
        <v>-2002336.18</v>
      </c>
      <c r="D258" s="100">
        <v>-370000</v>
      </c>
      <c r="E258" s="100">
        <v>4000</v>
      </c>
      <c r="F258" s="100">
        <v>0</v>
      </c>
      <c r="G258" s="100">
        <v>331355.46000000002</v>
      </c>
      <c r="H258" s="100">
        <v>0</v>
      </c>
      <c r="I258" s="100">
        <v>18000</v>
      </c>
      <c r="J258" s="100">
        <v>0</v>
      </c>
      <c r="K258" s="100">
        <v>8000</v>
      </c>
      <c r="L258" s="100">
        <v>10024.7499999999</v>
      </c>
      <c r="M258" s="100">
        <v>0</v>
      </c>
      <c r="N258" s="100">
        <v>-2000955.97</v>
      </c>
      <c r="O258" s="100">
        <v>201000</v>
      </c>
      <c r="P258" s="100">
        <v>0</v>
      </c>
      <c r="Q258" s="100">
        <v>0</v>
      </c>
      <c r="R258" s="100">
        <v>0</v>
      </c>
      <c r="S258" s="100">
        <v>0</v>
      </c>
      <c r="T258" s="100">
        <v>0</v>
      </c>
      <c r="U258" s="100">
        <v>0</v>
      </c>
      <c r="V258" s="100">
        <v>0</v>
      </c>
      <c r="W258" s="100">
        <v>0</v>
      </c>
      <c r="X258" s="100">
        <v>0</v>
      </c>
      <c r="Y258" s="100">
        <v>0</v>
      </c>
      <c r="Z258" s="100">
        <v>0</v>
      </c>
      <c r="AA258" s="296">
        <v>201000</v>
      </c>
    </row>
    <row r="259" spans="1:27" x14ac:dyDescent="0.2">
      <c r="A259" s="101" t="s">
        <v>830</v>
      </c>
      <c r="B259" s="100">
        <v>1410797.96999999</v>
      </c>
      <c r="C259" s="100">
        <v>581967.320000001</v>
      </c>
      <c r="D259" s="100">
        <v>1884536.08</v>
      </c>
      <c r="E259" s="100">
        <v>2546480.6499999901</v>
      </c>
      <c r="F259" s="100">
        <v>2519495.91</v>
      </c>
      <c r="G259" s="100">
        <v>2642381.67</v>
      </c>
      <c r="H259" s="100">
        <v>2774356.82</v>
      </c>
      <c r="I259" s="100">
        <v>2102284.0899999901</v>
      </c>
      <c r="J259" s="100">
        <v>2288460.56</v>
      </c>
      <c r="K259" s="100">
        <v>2332765.2999999998</v>
      </c>
      <c r="L259" s="100">
        <v>2454908.7499999902</v>
      </c>
      <c r="M259" s="100">
        <v>51056.170000001999</v>
      </c>
      <c r="N259" s="100">
        <v>23589491.289999999</v>
      </c>
      <c r="O259" s="100">
        <v>2082290.26999999</v>
      </c>
      <c r="P259" s="100">
        <v>2552694.73999999</v>
      </c>
      <c r="Q259" s="100">
        <v>2451525.6599999899</v>
      </c>
      <c r="R259" s="100">
        <v>2191558.6099999901</v>
      </c>
      <c r="S259" s="100">
        <v>2182568.98999999</v>
      </c>
      <c r="T259" s="100">
        <v>3958229.81</v>
      </c>
      <c r="U259" s="100">
        <v>1839614.34</v>
      </c>
      <c r="V259" s="100">
        <v>1865174.11</v>
      </c>
      <c r="W259" s="100">
        <v>1701277.7</v>
      </c>
      <c r="X259" s="100">
        <v>1766117.39</v>
      </c>
      <c r="Y259" s="100">
        <v>3349898.84</v>
      </c>
      <c r="Z259" s="100">
        <v>-504452.14</v>
      </c>
      <c r="AA259" s="296">
        <v>25436498.3199999</v>
      </c>
    </row>
    <row r="260" spans="1:27" x14ac:dyDescent="0.2">
      <c r="A260" s="101" t="s">
        <v>831</v>
      </c>
    </row>
    <row r="261" spans="1:27" x14ac:dyDescent="0.2">
      <c r="A261" s="101" t="s">
        <v>832</v>
      </c>
      <c r="B261" s="100">
        <v>179705.65</v>
      </c>
      <c r="C261" s="100">
        <v>121748</v>
      </c>
      <c r="D261" s="100">
        <v>180800.63</v>
      </c>
      <c r="E261" s="100">
        <v>143047.65</v>
      </c>
      <c r="F261" s="100">
        <v>342563.96</v>
      </c>
      <c r="G261" s="100">
        <v>234866.96999999901</v>
      </c>
      <c r="H261" s="100">
        <v>86843.839999999895</v>
      </c>
      <c r="I261" s="100">
        <v>130954.96</v>
      </c>
      <c r="J261" s="100">
        <v>194550.47</v>
      </c>
      <c r="K261" s="100">
        <v>139837.73000000001</v>
      </c>
      <c r="L261" s="100">
        <v>332275.86</v>
      </c>
      <c r="M261" s="100">
        <v>163391.35</v>
      </c>
      <c r="N261" s="100">
        <v>2250587.0699999998</v>
      </c>
      <c r="O261" s="100">
        <v>288570.179999999</v>
      </c>
      <c r="P261" s="100">
        <v>70200.639999999999</v>
      </c>
      <c r="Q261" s="100">
        <v>493497.59</v>
      </c>
      <c r="R261" s="100">
        <v>-149639.81999999899</v>
      </c>
      <c r="S261" s="100">
        <v>434927.69999999902</v>
      </c>
      <c r="T261" s="100">
        <v>-204897.30999999901</v>
      </c>
      <c r="U261" s="100">
        <v>398974.37999999902</v>
      </c>
      <c r="V261" s="100">
        <v>501179.91</v>
      </c>
      <c r="W261" s="100">
        <v>-847844.65</v>
      </c>
      <c r="X261" s="100">
        <v>8003.3700000000099</v>
      </c>
      <c r="Y261" s="100">
        <v>446045.66</v>
      </c>
      <c r="Z261" s="100">
        <v>-312316.31999999902</v>
      </c>
      <c r="AA261" s="296">
        <v>1126701.33</v>
      </c>
    </row>
    <row r="262" spans="1:27" x14ac:dyDescent="0.2">
      <c r="A262" s="101" t="s">
        <v>833</v>
      </c>
      <c r="B262" s="100">
        <v>179705.65</v>
      </c>
      <c r="C262" s="100">
        <v>121748</v>
      </c>
      <c r="D262" s="100">
        <v>180800.63</v>
      </c>
      <c r="E262" s="100">
        <v>143047.65</v>
      </c>
      <c r="F262" s="100">
        <v>342563.96</v>
      </c>
      <c r="G262" s="100">
        <v>234866.96999999901</v>
      </c>
      <c r="H262" s="100">
        <v>86843.839999999895</v>
      </c>
      <c r="I262" s="100">
        <v>130954.96</v>
      </c>
      <c r="J262" s="100">
        <v>194550.47</v>
      </c>
      <c r="K262" s="100">
        <v>139837.73000000001</v>
      </c>
      <c r="L262" s="100">
        <v>332275.86</v>
      </c>
      <c r="M262" s="100">
        <v>163391.35</v>
      </c>
      <c r="N262" s="100">
        <v>2250587.0699999998</v>
      </c>
      <c r="O262" s="100">
        <v>288570.179999999</v>
      </c>
      <c r="P262" s="100">
        <v>70200.639999999999</v>
      </c>
      <c r="Q262" s="100">
        <v>493497.59</v>
      </c>
      <c r="R262" s="100">
        <v>-149639.81999999899</v>
      </c>
      <c r="S262" s="100">
        <v>434927.69999999902</v>
      </c>
      <c r="T262" s="100">
        <v>-204897.30999999901</v>
      </c>
      <c r="U262" s="100">
        <v>398974.37999999902</v>
      </c>
      <c r="V262" s="100">
        <v>501179.91</v>
      </c>
      <c r="W262" s="100">
        <v>-847844.65</v>
      </c>
      <c r="X262" s="100">
        <v>8003.3700000000099</v>
      </c>
      <c r="Y262" s="100">
        <v>446045.66</v>
      </c>
      <c r="Z262" s="100">
        <v>-312316.31999999902</v>
      </c>
      <c r="AA262" s="296">
        <v>1126701.33</v>
      </c>
    </row>
    <row r="263" spans="1:27" x14ac:dyDescent="0.2">
      <c r="A263" s="101" t="s">
        <v>834</v>
      </c>
      <c r="B263" s="100">
        <v>3549630.1799999899</v>
      </c>
      <c r="C263" s="100">
        <v>2527762.06</v>
      </c>
      <c r="D263" s="100">
        <v>3825582.23</v>
      </c>
      <c r="E263" s="100">
        <v>4163595.05</v>
      </c>
      <c r="F263" s="100">
        <v>4645500.21</v>
      </c>
      <c r="G263" s="100">
        <v>4854472.76</v>
      </c>
      <c r="H263" s="100">
        <v>4784857.0999999996</v>
      </c>
      <c r="I263" s="100">
        <v>3933123.0599999898</v>
      </c>
      <c r="J263" s="100">
        <v>4308917.96</v>
      </c>
      <c r="K263" s="100">
        <v>3526374.08</v>
      </c>
      <c r="L263" s="100">
        <v>4365600.3699999899</v>
      </c>
      <c r="M263" s="100">
        <v>2063460.08</v>
      </c>
      <c r="N263" s="100">
        <v>46548875.140000001</v>
      </c>
      <c r="O263" s="100">
        <v>4044826.8299999898</v>
      </c>
      <c r="P263" s="100">
        <v>4257560.8799999896</v>
      </c>
      <c r="Q263" s="100">
        <v>4892339.2299999902</v>
      </c>
      <c r="R263" s="100">
        <v>4001533.3699999899</v>
      </c>
      <c r="S263" s="100">
        <v>4566457.6699999897</v>
      </c>
      <c r="T263" s="100">
        <v>5974324.2599999998</v>
      </c>
      <c r="U263" s="100">
        <v>3942020.0199999898</v>
      </c>
      <c r="V263" s="100">
        <v>4126542.18</v>
      </c>
      <c r="W263" s="100">
        <v>2256388.84</v>
      </c>
      <c r="X263" s="100">
        <v>3297908.63</v>
      </c>
      <c r="Y263" s="100">
        <v>5386157.6200000001</v>
      </c>
      <c r="Z263" s="100">
        <v>1107546.3399999901</v>
      </c>
      <c r="AA263" s="296">
        <v>47853605.8699999</v>
      </c>
    </row>
    <row r="264" spans="1:27" x14ac:dyDescent="0.2">
      <c r="A264" s="99" t="s">
        <v>835</v>
      </c>
    </row>
    <row r="265" spans="1:27" x14ac:dyDescent="0.2">
      <c r="A265" s="101" t="s">
        <v>836</v>
      </c>
    </row>
    <row r="266" spans="1:27" x14ac:dyDescent="0.2">
      <c r="A266" s="101" t="s">
        <v>837</v>
      </c>
      <c r="B266" s="100">
        <v>136288.16999999899</v>
      </c>
      <c r="C266" s="100">
        <v>98352.53</v>
      </c>
      <c r="D266" s="100">
        <v>101863.44</v>
      </c>
      <c r="E266" s="100">
        <v>80025.929999999993</v>
      </c>
      <c r="F266" s="100">
        <v>80423.089999999895</v>
      </c>
      <c r="G266" s="100">
        <v>73962.559999999998</v>
      </c>
      <c r="H266" s="100">
        <v>84059.56</v>
      </c>
      <c r="I266" s="100">
        <v>74206.159999999902</v>
      </c>
      <c r="J266" s="100">
        <v>70813.02</v>
      </c>
      <c r="K266" s="100">
        <v>56209.21</v>
      </c>
      <c r="L266" s="100">
        <v>68623.289999999906</v>
      </c>
      <c r="M266" s="100">
        <v>88237.1899999999</v>
      </c>
      <c r="N266" s="100">
        <v>1013064.14999999</v>
      </c>
      <c r="O266" s="100">
        <v>106479.41999999899</v>
      </c>
      <c r="P266" s="100">
        <v>109718.75</v>
      </c>
      <c r="Q266" s="100">
        <v>208481.239999999</v>
      </c>
      <c r="R266" s="100">
        <v>118780.50999999901</v>
      </c>
      <c r="S266" s="100">
        <v>202120.90999999901</v>
      </c>
      <c r="T266" s="100">
        <v>146391.57999999999</v>
      </c>
      <c r="U266" s="100">
        <v>143311.86999999901</v>
      </c>
      <c r="V266" s="100">
        <v>164649.9</v>
      </c>
      <c r="W266" s="100">
        <v>117262.03</v>
      </c>
      <c r="X266" s="100">
        <v>126810.069999999</v>
      </c>
      <c r="Y266" s="100">
        <v>210314.99</v>
      </c>
      <c r="Z266" s="100">
        <v>24527.42</v>
      </c>
      <c r="AA266" s="296">
        <v>1678848.69</v>
      </c>
    </row>
    <row r="267" spans="1:27" x14ac:dyDescent="0.2">
      <c r="A267" s="101" t="s">
        <v>838</v>
      </c>
      <c r="B267" s="100">
        <v>136288.16999999899</v>
      </c>
      <c r="C267" s="100">
        <v>98352.53</v>
      </c>
      <c r="D267" s="100">
        <v>101863.44</v>
      </c>
      <c r="E267" s="100">
        <v>80025.929999999993</v>
      </c>
      <c r="F267" s="100">
        <v>80423.089999999895</v>
      </c>
      <c r="G267" s="100">
        <v>73962.559999999998</v>
      </c>
      <c r="H267" s="100">
        <v>84059.56</v>
      </c>
      <c r="I267" s="100">
        <v>74206.159999999902</v>
      </c>
      <c r="J267" s="100">
        <v>70813.02</v>
      </c>
      <c r="K267" s="100">
        <v>56209.21</v>
      </c>
      <c r="L267" s="100">
        <v>68623.289999999906</v>
      </c>
      <c r="M267" s="100">
        <v>88237.1899999999</v>
      </c>
      <c r="N267" s="100">
        <v>1013064.14999999</v>
      </c>
      <c r="O267" s="100">
        <v>106479.41999999899</v>
      </c>
      <c r="P267" s="100">
        <v>109718.75</v>
      </c>
      <c r="Q267" s="100">
        <v>208481.239999999</v>
      </c>
      <c r="R267" s="100">
        <v>118780.50999999901</v>
      </c>
      <c r="S267" s="100">
        <v>202120.90999999901</v>
      </c>
      <c r="T267" s="100">
        <v>146391.57999999999</v>
      </c>
      <c r="U267" s="100">
        <v>143311.86999999901</v>
      </c>
      <c r="V267" s="100">
        <v>164649.9</v>
      </c>
      <c r="W267" s="100">
        <v>117262.03</v>
      </c>
      <c r="X267" s="100">
        <v>126810.069999999</v>
      </c>
      <c r="Y267" s="100">
        <v>210314.99</v>
      </c>
      <c r="Z267" s="100">
        <v>24527.42</v>
      </c>
      <c r="AA267" s="296">
        <v>1678848.69</v>
      </c>
    </row>
    <row r="268" spans="1:27" x14ac:dyDescent="0.2">
      <c r="A268" s="101" t="s">
        <v>839</v>
      </c>
    </row>
    <row r="269" spans="1:27" x14ac:dyDescent="0.2">
      <c r="A269" s="101" t="s">
        <v>840</v>
      </c>
      <c r="B269" s="100">
        <v>0</v>
      </c>
      <c r="C269" s="100">
        <v>0</v>
      </c>
      <c r="D269" s="100">
        <v>0</v>
      </c>
      <c r="E269" s="100">
        <v>0</v>
      </c>
      <c r="F269" s="100">
        <v>0</v>
      </c>
      <c r="G269" s="100">
        <v>0</v>
      </c>
      <c r="H269" s="100">
        <v>0</v>
      </c>
      <c r="I269" s="100">
        <v>0</v>
      </c>
      <c r="J269" s="100">
        <v>0</v>
      </c>
      <c r="K269" s="100">
        <v>0</v>
      </c>
      <c r="L269" s="100">
        <v>0</v>
      </c>
      <c r="M269" s="100">
        <v>0</v>
      </c>
      <c r="N269" s="100">
        <v>0</v>
      </c>
      <c r="O269" s="100">
        <v>0</v>
      </c>
      <c r="P269" s="100">
        <v>0</v>
      </c>
      <c r="Q269" s="100">
        <v>0</v>
      </c>
      <c r="R269" s="100">
        <v>0</v>
      </c>
      <c r="S269" s="100">
        <v>0</v>
      </c>
      <c r="T269" s="100">
        <v>0</v>
      </c>
      <c r="U269" s="100">
        <v>0</v>
      </c>
      <c r="V269" s="100">
        <v>0</v>
      </c>
      <c r="W269" s="100">
        <v>0</v>
      </c>
      <c r="X269" s="100">
        <v>0</v>
      </c>
      <c r="Y269" s="100">
        <v>0</v>
      </c>
      <c r="Z269" s="100">
        <v>0</v>
      </c>
      <c r="AA269" s="296">
        <v>0</v>
      </c>
    </row>
    <row r="270" spans="1:27" x14ac:dyDescent="0.2">
      <c r="A270" s="101" t="s">
        <v>841</v>
      </c>
      <c r="B270" s="100">
        <v>0</v>
      </c>
      <c r="C270" s="100">
        <v>0</v>
      </c>
      <c r="D270" s="100">
        <v>0</v>
      </c>
      <c r="E270" s="100">
        <v>0</v>
      </c>
      <c r="F270" s="100">
        <v>0</v>
      </c>
      <c r="G270" s="100">
        <v>0</v>
      </c>
      <c r="H270" s="100">
        <v>0</v>
      </c>
      <c r="I270" s="100">
        <v>0</v>
      </c>
      <c r="J270" s="100">
        <v>0</v>
      </c>
      <c r="K270" s="100">
        <v>0</v>
      </c>
      <c r="L270" s="100">
        <v>0</v>
      </c>
      <c r="M270" s="100">
        <v>0</v>
      </c>
      <c r="N270" s="100">
        <v>0</v>
      </c>
      <c r="O270" s="100">
        <v>0</v>
      </c>
      <c r="P270" s="100">
        <v>0</v>
      </c>
      <c r="Q270" s="100">
        <v>0</v>
      </c>
      <c r="R270" s="100">
        <v>0</v>
      </c>
      <c r="S270" s="100">
        <v>0</v>
      </c>
      <c r="T270" s="100">
        <v>0</v>
      </c>
      <c r="U270" s="100">
        <v>0</v>
      </c>
      <c r="V270" s="100">
        <v>0</v>
      </c>
      <c r="W270" s="100">
        <v>0</v>
      </c>
      <c r="X270" s="100">
        <v>0</v>
      </c>
      <c r="Y270" s="100">
        <v>0</v>
      </c>
      <c r="Z270" s="100">
        <v>0</v>
      </c>
      <c r="AA270" s="296">
        <v>0</v>
      </c>
    </row>
    <row r="271" spans="1:27" x14ac:dyDescent="0.2">
      <c r="A271" s="101" t="s">
        <v>842</v>
      </c>
      <c r="B271" s="100">
        <v>0</v>
      </c>
      <c r="C271" s="100">
        <v>0</v>
      </c>
      <c r="D271" s="100">
        <v>0</v>
      </c>
      <c r="E271" s="100">
        <v>0</v>
      </c>
      <c r="F271" s="100">
        <v>0</v>
      </c>
      <c r="G271" s="100">
        <v>0</v>
      </c>
      <c r="H271" s="100">
        <v>0</v>
      </c>
      <c r="I271" s="100">
        <v>0</v>
      </c>
      <c r="J271" s="100">
        <v>0</v>
      </c>
      <c r="K271" s="100">
        <v>0</v>
      </c>
      <c r="L271" s="100">
        <v>0</v>
      </c>
      <c r="M271" s="100">
        <v>0</v>
      </c>
      <c r="N271" s="100">
        <v>0</v>
      </c>
      <c r="O271" s="100">
        <v>0</v>
      </c>
      <c r="P271" s="100">
        <v>0</v>
      </c>
      <c r="Q271" s="100">
        <v>0</v>
      </c>
      <c r="R271" s="100">
        <v>0</v>
      </c>
      <c r="S271" s="100">
        <v>0</v>
      </c>
      <c r="T271" s="100">
        <v>0</v>
      </c>
      <c r="U271" s="100">
        <v>0</v>
      </c>
      <c r="V271" s="100">
        <v>0</v>
      </c>
      <c r="W271" s="100">
        <v>0</v>
      </c>
      <c r="X271" s="100">
        <v>0</v>
      </c>
      <c r="Y271" s="100">
        <v>0</v>
      </c>
      <c r="Z271" s="100">
        <v>0</v>
      </c>
      <c r="AA271" s="296">
        <v>0</v>
      </c>
    </row>
    <row r="272" spans="1:27" x14ac:dyDescent="0.2">
      <c r="A272" s="101" t="s">
        <v>843</v>
      </c>
    </row>
    <row r="273" spans="1:27" x14ac:dyDescent="0.2">
      <c r="A273" s="101" t="s">
        <v>844</v>
      </c>
      <c r="B273" s="100">
        <v>32123.47</v>
      </c>
      <c r="C273" s="100">
        <v>77198.559999999998</v>
      </c>
      <c r="D273" s="100">
        <v>17992.47</v>
      </c>
      <c r="E273" s="100">
        <v>24803.97</v>
      </c>
      <c r="F273" s="100">
        <v>28479.839999999898</v>
      </c>
      <c r="G273" s="100">
        <v>25905.67</v>
      </c>
      <c r="H273" s="100">
        <v>35736.779999999897</v>
      </c>
      <c r="I273" s="100">
        <v>32470.28</v>
      </c>
      <c r="J273" s="100">
        <v>17061.86</v>
      </c>
      <c r="K273" s="100">
        <v>25535.27</v>
      </c>
      <c r="L273" s="100">
        <v>20229.62</v>
      </c>
      <c r="M273" s="100">
        <v>45573.64</v>
      </c>
      <c r="N273" s="100">
        <v>383111.43</v>
      </c>
      <c r="O273" s="100">
        <v>10827.93</v>
      </c>
      <c r="P273" s="100">
        <v>17409.46</v>
      </c>
      <c r="Q273" s="100">
        <v>28378.36</v>
      </c>
      <c r="R273" s="100">
        <v>41440.0799999999</v>
      </c>
      <c r="S273" s="100">
        <v>24131.360000000001</v>
      </c>
      <c r="T273" s="100">
        <v>70022.38</v>
      </c>
      <c r="U273" s="100">
        <v>21872.240000000002</v>
      </c>
      <c r="V273" s="100">
        <v>36403</v>
      </c>
      <c r="W273" s="100">
        <v>15734.869999999901</v>
      </c>
      <c r="X273" s="100">
        <v>65360.01</v>
      </c>
      <c r="Y273" s="100">
        <v>46838.59</v>
      </c>
      <c r="Z273" s="100">
        <v>55744.29</v>
      </c>
      <c r="AA273" s="296">
        <v>434162.57</v>
      </c>
    </row>
    <row r="274" spans="1:27" x14ac:dyDescent="0.2">
      <c r="A274" s="101" t="s">
        <v>845</v>
      </c>
      <c r="B274" s="100">
        <v>0</v>
      </c>
      <c r="C274" s="100">
        <v>0</v>
      </c>
      <c r="D274" s="100">
        <v>0</v>
      </c>
      <c r="E274" s="100">
        <v>0</v>
      </c>
      <c r="F274" s="100">
        <v>0</v>
      </c>
      <c r="G274" s="100">
        <v>0</v>
      </c>
      <c r="H274" s="100">
        <v>0</v>
      </c>
      <c r="I274" s="100">
        <v>0</v>
      </c>
      <c r="J274" s="100">
        <v>0</v>
      </c>
      <c r="K274" s="100">
        <v>4623.17</v>
      </c>
      <c r="L274" s="100">
        <v>395.23</v>
      </c>
      <c r="M274" s="100">
        <v>5799.5999999999904</v>
      </c>
      <c r="N274" s="100">
        <v>10817.9999999999</v>
      </c>
      <c r="O274" s="100">
        <v>4104.59</v>
      </c>
      <c r="P274" s="100">
        <v>0</v>
      </c>
      <c r="Q274" s="100">
        <v>1885.6</v>
      </c>
      <c r="R274" s="100">
        <v>2387.2999999999902</v>
      </c>
      <c r="S274" s="100">
        <v>3060.2</v>
      </c>
      <c r="T274" s="100">
        <v>3272.17</v>
      </c>
      <c r="U274" s="100">
        <v>842.05</v>
      </c>
      <c r="V274" s="100">
        <v>0</v>
      </c>
      <c r="W274" s="100">
        <v>478.18</v>
      </c>
      <c r="X274" s="100">
        <v>973.16</v>
      </c>
      <c r="Y274" s="100">
        <v>0</v>
      </c>
      <c r="Z274" s="100">
        <v>2199.5700000000002</v>
      </c>
      <c r="AA274" s="296">
        <v>19202.82</v>
      </c>
    </row>
    <row r="275" spans="1:27" x14ac:dyDescent="0.2">
      <c r="A275" s="101" t="s">
        <v>846</v>
      </c>
      <c r="B275" s="100">
        <v>183466.32</v>
      </c>
      <c r="C275" s="100">
        <v>305564.74999999901</v>
      </c>
      <c r="D275" s="100">
        <v>319656.25</v>
      </c>
      <c r="E275" s="100">
        <v>301608.15999999997</v>
      </c>
      <c r="F275" s="100">
        <v>269710</v>
      </c>
      <c r="G275" s="100">
        <v>342675.02999999898</v>
      </c>
      <c r="H275" s="100">
        <v>337261.44</v>
      </c>
      <c r="I275" s="100">
        <v>228109.66999999899</v>
      </c>
      <c r="J275" s="100">
        <v>29385.159999999902</v>
      </c>
      <c r="K275" s="100">
        <v>181440.74999999901</v>
      </c>
      <c r="L275" s="100">
        <v>150569.61999999901</v>
      </c>
      <c r="M275" s="100">
        <v>183972.519999999</v>
      </c>
      <c r="N275" s="100">
        <v>2833419.6699999901</v>
      </c>
      <c r="O275" s="100">
        <v>251503.32</v>
      </c>
      <c r="P275" s="100">
        <v>266468.77</v>
      </c>
      <c r="Q275" s="100">
        <v>236069.36</v>
      </c>
      <c r="R275" s="100">
        <v>265694.21000000002</v>
      </c>
      <c r="S275" s="100">
        <v>309485.5</v>
      </c>
      <c r="T275" s="100">
        <v>358256.76999999897</v>
      </c>
      <c r="U275" s="100">
        <v>306931.02999999898</v>
      </c>
      <c r="V275" s="100">
        <v>268791.77999999898</v>
      </c>
      <c r="W275" s="100">
        <v>81840.279999999897</v>
      </c>
      <c r="X275" s="100">
        <v>299419.01</v>
      </c>
      <c r="Y275" s="100">
        <v>262138.68</v>
      </c>
      <c r="Z275" s="100">
        <v>308422.70999999897</v>
      </c>
      <c r="AA275" s="296">
        <v>3215021.42</v>
      </c>
    </row>
    <row r="276" spans="1:27" x14ac:dyDescent="0.2">
      <c r="A276" s="101" t="s">
        <v>847</v>
      </c>
      <c r="B276" s="100">
        <v>215589.78999999899</v>
      </c>
      <c r="C276" s="100">
        <v>382763.30999999901</v>
      </c>
      <c r="D276" s="100">
        <v>337648.72</v>
      </c>
      <c r="E276" s="100">
        <v>326412.13</v>
      </c>
      <c r="F276" s="100">
        <v>298189.84000000003</v>
      </c>
      <c r="G276" s="100">
        <v>368580.69999999902</v>
      </c>
      <c r="H276" s="100">
        <v>372998.22</v>
      </c>
      <c r="I276" s="100">
        <v>260579.94999999899</v>
      </c>
      <c r="J276" s="100">
        <v>46447.02</v>
      </c>
      <c r="K276" s="100">
        <v>211599.18999999901</v>
      </c>
      <c r="L276" s="100">
        <v>171194.46999999901</v>
      </c>
      <c r="M276" s="100">
        <v>235345.75999999899</v>
      </c>
      <c r="N276" s="100">
        <v>3227349.0999999898</v>
      </c>
      <c r="O276" s="100">
        <v>266435.84000000003</v>
      </c>
      <c r="P276" s="100">
        <v>283878.23</v>
      </c>
      <c r="Q276" s="100">
        <v>266333.32</v>
      </c>
      <c r="R276" s="100">
        <v>309521.59000000003</v>
      </c>
      <c r="S276" s="100">
        <v>336677.06</v>
      </c>
      <c r="T276" s="100">
        <v>431551.31999999902</v>
      </c>
      <c r="U276" s="100">
        <v>329645.31999999902</v>
      </c>
      <c r="V276" s="100">
        <v>305194.77999999898</v>
      </c>
      <c r="W276" s="100">
        <v>98053.3299999999</v>
      </c>
      <c r="X276" s="100">
        <v>365752.18</v>
      </c>
      <c r="Y276" s="100">
        <v>308977.27</v>
      </c>
      <c r="Z276" s="100">
        <v>366366.56999999902</v>
      </c>
      <c r="AA276" s="296">
        <v>3668386.81</v>
      </c>
    </row>
    <row r="277" spans="1:27" x14ac:dyDescent="0.2">
      <c r="A277" s="101" t="s">
        <v>848</v>
      </c>
    </row>
    <row r="278" spans="1:27" x14ac:dyDescent="0.2">
      <c r="A278" s="101" t="s">
        <v>849</v>
      </c>
      <c r="B278" s="100">
        <v>1217574.19</v>
      </c>
      <c r="C278" s="100">
        <v>2368047.11</v>
      </c>
      <c r="D278" s="100">
        <v>1564441.6499999899</v>
      </c>
      <c r="E278" s="100">
        <v>2189553.6800000002</v>
      </c>
      <c r="F278" s="100">
        <v>1232925.3600000001</v>
      </c>
      <c r="G278" s="100">
        <v>2647623.21999999</v>
      </c>
      <c r="H278" s="100">
        <v>2896872.37</v>
      </c>
      <c r="I278" s="100">
        <v>2820877.15</v>
      </c>
      <c r="J278" s="100">
        <v>3226142.7899999898</v>
      </c>
      <c r="K278" s="100">
        <v>4069083.3799999901</v>
      </c>
      <c r="L278" s="100">
        <v>3675366.11</v>
      </c>
      <c r="M278" s="100">
        <v>1124438.26</v>
      </c>
      <c r="N278" s="100">
        <v>29032945.27</v>
      </c>
      <c r="O278" s="100">
        <v>2040410.58</v>
      </c>
      <c r="P278" s="100">
        <v>1956633.1099999901</v>
      </c>
      <c r="Q278" s="100">
        <v>1892535.16</v>
      </c>
      <c r="R278" s="100">
        <v>1683319.1799999899</v>
      </c>
      <c r="S278" s="100">
        <v>2430336.41</v>
      </c>
      <c r="T278" s="100">
        <v>2900595.6499999901</v>
      </c>
      <c r="U278" s="100">
        <v>1759939.94</v>
      </c>
      <c r="V278" s="100">
        <v>3681737.9599999902</v>
      </c>
      <c r="W278" s="100">
        <v>4911871.5499999896</v>
      </c>
      <c r="X278" s="100">
        <v>1569618.1299999901</v>
      </c>
      <c r="Y278" s="100">
        <v>-3734287.04999999</v>
      </c>
      <c r="Z278" s="100">
        <v>996077.03</v>
      </c>
      <c r="AA278" s="296">
        <v>22088787.649999999</v>
      </c>
    </row>
    <row r="279" spans="1:27" x14ac:dyDescent="0.2">
      <c r="A279" s="101" t="s">
        <v>850</v>
      </c>
      <c r="B279" s="100">
        <v>96934.830000000104</v>
      </c>
      <c r="C279" s="100">
        <v>5127.5499999896901</v>
      </c>
      <c r="D279" s="100">
        <v>2188.6399999993901</v>
      </c>
      <c r="E279" s="100">
        <v>2843.6899999996899</v>
      </c>
      <c r="F279" s="100">
        <v>1069.6800000016499</v>
      </c>
      <c r="G279" s="100">
        <v>764.07000000108303</v>
      </c>
      <c r="H279" s="100">
        <v>-185601.389999999</v>
      </c>
      <c r="I279" s="100">
        <v>215364.980000012</v>
      </c>
      <c r="J279" s="100">
        <v>-66829.999999999898</v>
      </c>
      <c r="K279" s="100">
        <v>3436.89999999969</v>
      </c>
      <c r="L279" s="100">
        <v>3359.0799999988099</v>
      </c>
      <c r="M279" s="100">
        <v>110895.82999999799</v>
      </c>
      <c r="N279" s="100">
        <v>189553.860000001</v>
      </c>
      <c r="O279" s="100">
        <v>36.610000010114099</v>
      </c>
      <c r="P279" s="100">
        <v>1224.7299999899001</v>
      </c>
      <c r="Q279" s="100">
        <v>551.63999998967404</v>
      </c>
      <c r="R279" s="100">
        <v>-1479.0899999998101</v>
      </c>
      <c r="S279" s="100">
        <v>-2647.8099999994802</v>
      </c>
      <c r="T279" s="100">
        <v>3764.7499999893598</v>
      </c>
      <c r="U279" s="100">
        <v>218.90999999959601</v>
      </c>
      <c r="V279" s="100">
        <v>37.409999999454101</v>
      </c>
      <c r="W279" s="100">
        <v>89.240000000245303</v>
      </c>
      <c r="X279" s="100">
        <v>281.82000000015199</v>
      </c>
      <c r="Y279" s="100">
        <v>-954.14000000937403</v>
      </c>
      <c r="Z279" s="100">
        <v>-1539.0699999998101</v>
      </c>
      <c r="AA279" s="296">
        <v>-415.00000002997598</v>
      </c>
    </row>
    <row r="280" spans="1:27" x14ac:dyDescent="0.2">
      <c r="A280" s="101" t="s">
        <v>851</v>
      </c>
      <c r="B280" s="100">
        <v>1314509.02</v>
      </c>
      <c r="C280" s="100">
        <v>2373174.6599999899</v>
      </c>
      <c r="D280" s="100">
        <v>1566630.28999999</v>
      </c>
      <c r="E280" s="100">
        <v>2192397.37</v>
      </c>
      <c r="F280" s="100">
        <v>1233995.04</v>
      </c>
      <c r="G280" s="100">
        <v>2648387.29</v>
      </c>
      <c r="H280" s="100">
        <v>2711270.98</v>
      </c>
      <c r="I280" s="100">
        <v>3036242.1300000101</v>
      </c>
      <c r="J280" s="100">
        <v>3159312.7899999898</v>
      </c>
      <c r="K280" s="100">
        <v>4072520.27999999</v>
      </c>
      <c r="L280" s="100">
        <v>3678725.19</v>
      </c>
      <c r="M280" s="100">
        <v>1235334.0900000001</v>
      </c>
      <c r="N280" s="100">
        <v>29222499.129999999</v>
      </c>
      <c r="O280" s="100">
        <v>2040447.19000001</v>
      </c>
      <c r="P280" s="100">
        <v>1957857.8399999801</v>
      </c>
      <c r="Q280" s="100">
        <v>1893086.79999999</v>
      </c>
      <c r="R280" s="100">
        <v>1681840.0899999901</v>
      </c>
      <c r="S280" s="100">
        <v>2427688.6</v>
      </c>
      <c r="T280" s="100">
        <v>2904360.3999999799</v>
      </c>
      <c r="U280" s="100">
        <v>1760158.85</v>
      </c>
      <c r="V280" s="100">
        <v>3681775.3699999899</v>
      </c>
      <c r="W280" s="100">
        <v>4911960.7899999898</v>
      </c>
      <c r="X280" s="100">
        <v>1569899.9499999899</v>
      </c>
      <c r="Y280" s="100">
        <v>-3735241.19</v>
      </c>
      <c r="Z280" s="100">
        <v>994537.96</v>
      </c>
      <c r="AA280" s="296">
        <v>22088372.649999902</v>
      </c>
    </row>
    <row r="281" spans="1:27" x14ac:dyDescent="0.2">
      <c r="A281" s="101" t="s">
        <v>852</v>
      </c>
    </row>
    <row r="282" spans="1:27" x14ac:dyDescent="0.2">
      <c r="A282" s="101" t="s">
        <v>853</v>
      </c>
      <c r="B282" s="100">
        <v>401154.22999999899</v>
      </c>
      <c r="C282" s="100">
        <v>472413.55</v>
      </c>
      <c r="D282" s="100">
        <v>571452.679999999</v>
      </c>
      <c r="E282" s="100">
        <v>501626.19</v>
      </c>
      <c r="F282" s="100">
        <v>442420.74999999901</v>
      </c>
      <c r="G282" s="100">
        <v>607604.49</v>
      </c>
      <c r="H282" s="100">
        <v>791507.34999999905</v>
      </c>
      <c r="I282" s="100">
        <v>638952.67000000004</v>
      </c>
      <c r="J282" s="100">
        <v>700131.12999999896</v>
      </c>
      <c r="K282" s="100">
        <v>546300.6</v>
      </c>
      <c r="L282" s="100">
        <v>733358.12999999896</v>
      </c>
      <c r="M282" s="100">
        <v>801723.4</v>
      </c>
      <c r="N282" s="100">
        <v>7208645.1699999897</v>
      </c>
      <c r="O282" s="100">
        <v>775985.82</v>
      </c>
      <c r="P282" s="100">
        <v>622591.09</v>
      </c>
      <c r="Q282" s="100">
        <v>651502.95999999903</v>
      </c>
      <c r="R282" s="100">
        <v>545332.28</v>
      </c>
      <c r="S282" s="100">
        <v>310037.78999999998</v>
      </c>
      <c r="T282" s="100">
        <v>646445.38999999897</v>
      </c>
      <c r="U282" s="100">
        <v>498654.68999999901</v>
      </c>
      <c r="V282" s="100">
        <v>579370.50999999896</v>
      </c>
      <c r="W282" s="100">
        <v>337760.35</v>
      </c>
      <c r="X282" s="100">
        <v>341583.21</v>
      </c>
      <c r="Y282" s="100">
        <v>500594.549999999</v>
      </c>
      <c r="Z282" s="100">
        <v>555952.44999999902</v>
      </c>
      <c r="AA282" s="296">
        <v>6365811.0899999896</v>
      </c>
    </row>
    <row r="283" spans="1:27" x14ac:dyDescent="0.2">
      <c r="A283" s="101" t="s">
        <v>854</v>
      </c>
      <c r="B283" s="100">
        <v>401154.22999999899</v>
      </c>
      <c r="C283" s="100">
        <v>472413.55</v>
      </c>
      <c r="D283" s="100">
        <v>571452.679999999</v>
      </c>
      <c r="E283" s="100">
        <v>501626.19</v>
      </c>
      <c r="F283" s="100">
        <v>442420.74999999901</v>
      </c>
      <c r="G283" s="100">
        <v>607604.49</v>
      </c>
      <c r="H283" s="100">
        <v>791507.34999999905</v>
      </c>
      <c r="I283" s="100">
        <v>638952.67000000004</v>
      </c>
      <c r="J283" s="100">
        <v>700131.12999999896</v>
      </c>
      <c r="K283" s="100">
        <v>546300.6</v>
      </c>
      <c r="L283" s="100">
        <v>733358.12999999896</v>
      </c>
      <c r="M283" s="100">
        <v>801723.4</v>
      </c>
      <c r="N283" s="100">
        <v>7208645.1699999897</v>
      </c>
      <c r="O283" s="100">
        <v>775985.82</v>
      </c>
      <c r="P283" s="100">
        <v>622591.09</v>
      </c>
      <c r="Q283" s="100">
        <v>651502.95999999903</v>
      </c>
      <c r="R283" s="100">
        <v>545332.28</v>
      </c>
      <c r="S283" s="100">
        <v>310037.78999999998</v>
      </c>
      <c r="T283" s="100">
        <v>646445.38999999897</v>
      </c>
      <c r="U283" s="100">
        <v>498654.68999999901</v>
      </c>
      <c r="V283" s="100">
        <v>579370.50999999896</v>
      </c>
      <c r="W283" s="100">
        <v>337760.35</v>
      </c>
      <c r="X283" s="100">
        <v>341583.21</v>
      </c>
      <c r="Y283" s="100">
        <v>500594.549999999</v>
      </c>
      <c r="Z283" s="100">
        <v>555952.44999999902</v>
      </c>
      <c r="AA283" s="296">
        <v>6365811.0899999896</v>
      </c>
    </row>
    <row r="284" spans="1:27" x14ac:dyDescent="0.2">
      <c r="A284" s="101" t="s">
        <v>855</v>
      </c>
    </row>
    <row r="285" spans="1:27" x14ac:dyDescent="0.2">
      <c r="A285" s="101" t="s">
        <v>856</v>
      </c>
      <c r="B285" s="100">
        <v>64856.619999999901</v>
      </c>
      <c r="C285" s="100">
        <v>249603.58999999901</v>
      </c>
      <c r="D285" s="100">
        <v>145103.18</v>
      </c>
      <c r="E285" s="100">
        <v>174578.28999999899</v>
      </c>
      <c r="F285" s="100">
        <v>135603.54</v>
      </c>
      <c r="G285" s="100">
        <v>137956.329999999</v>
      </c>
      <c r="H285" s="100">
        <v>173516.23</v>
      </c>
      <c r="I285" s="100">
        <v>141714.33999999901</v>
      </c>
      <c r="J285" s="100">
        <v>258238.36999999901</v>
      </c>
      <c r="K285" s="100">
        <v>137147.06999999899</v>
      </c>
      <c r="L285" s="100">
        <v>-1473387.64</v>
      </c>
      <c r="M285" s="100">
        <v>20395.37</v>
      </c>
      <c r="N285" s="100">
        <v>165325.29</v>
      </c>
      <c r="O285" s="100">
        <v>11330.73</v>
      </c>
      <c r="P285" s="100">
        <v>21166.8999999999</v>
      </c>
      <c r="Q285" s="100">
        <v>14140.959999999901</v>
      </c>
      <c r="R285" s="100">
        <v>14292.299999999899</v>
      </c>
      <c r="S285" s="100">
        <v>28673.49</v>
      </c>
      <c r="T285" s="100">
        <v>6613.23</v>
      </c>
      <c r="U285" s="100">
        <v>11478.49</v>
      </c>
      <c r="V285" s="100">
        <v>15089.57</v>
      </c>
      <c r="W285" s="100">
        <v>14682.54</v>
      </c>
      <c r="X285" s="100">
        <v>8816.11</v>
      </c>
      <c r="Y285" s="100">
        <v>12308.529999999901</v>
      </c>
      <c r="Z285" s="100">
        <v>16498.23</v>
      </c>
      <c r="AA285" s="296">
        <v>175091.08</v>
      </c>
    </row>
    <row r="286" spans="1:27" x14ac:dyDescent="0.2">
      <c r="A286" s="101" t="s">
        <v>857</v>
      </c>
      <c r="B286" s="100">
        <v>0</v>
      </c>
      <c r="C286" s="100">
        <v>0</v>
      </c>
      <c r="D286" s="100">
        <v>0</v>
      </c>
      <c r="E286" s="100">
        <v>0</v>
      </c>
      <c r="F286" s="100">
        <v>0</v>
      </c>
      <c r="G286" s="100">
        <v>0</v>
      </c>
      <c r="H286" s="100">
        <v>0</v>
      </c>
      <c r="I286" s="100">
        <v>0</v>
      </c>
      <c r="J286" s="100">
        <v>0</v>
      </c>
      <c r="K286" s="100">
        <v>0</v>
      </c>
      <c r="L286" s="100">
        <v>0</v>
      </c>
      <c r="M286" s="100">
        <v>0</v>
      </c>
      <c r="N286" s="100">
        <v>0</v>
      </c>
      <c r="O286" s="100">
        <v>860.79</v>
      </c>
      <c r="P286" s="100">
        <v>1818.4</v>
      </c>
      <c r="Q286" s="100">
        <v>-1818.4</v>
      </c>
      <c r="R286" s="100">
        <v>0</v>
      </c>
      <c r="S286" s="100">
        <v>0</v>
      </c>
      <c r="T286" s="100">
        <v>0</v>
      </c>
      <c r="U286" s="100">
        <v>925.16</v>
      </c>
      <c r="V286" s="100">
        <v>4333.2</v>
      </c>
      <c r="W286" s="100">
        <v>0</v>
      </c>
      <c r="X286" s="100">
        <v>0</v>
      </c>
      <c r="Y286" s="100">
        <v>0</v>
      </c>
      <c r="Z286" s="100">
        <v>41.129999999999903</v>
      </c>
      <c r="AA286" s="296">
        <v>6160.28</v>
      </c>
    </row>
    <row r="287" spans="1:27" x14ac:dyDescent="0.2">
      <c r="A287" s="101" t="s">
        <v>858</v>
      </c>
      <c r="B287" s="100">
        <v>64856.619999999901</v>
      </c>
      <c r="C287" s="100">
        <v>249603.58999999901</v>
      </c>
      <c r="D287" s="100">
        <v>145103.18</v>
      </c>
      <c r="E287" s="100">
        <v>174578.28999999899</v>
      </c>
      <c r="F287" s="100">
        <v>135603.54</v>
      </c>
      <c r="G287" s="100">
        <v>137956.329999999</v>
      </c>
      <c r="H287" s="100">
        <v>173516.23</v>
      </c>
      <c r="I287" s="100">
        <v>141714.33999999901</v>
      </c>
      <c r="J287" s="100">
        <v>258238.36999999901</v>
      </c>
      <c r="K287" s="100">
        <v>137147.06999999899</v>
      </c>
      <c r="L287" s="100">
        <v>-1473387.64</v>
      </c>
      <c r="M287" s="100">
        <v>20395.37</v>
      </c>
      <c r="N287" s="100">
        <v>165325.29</v>
      </c>
      <c r="O287" s="100">
        <v>12191.52</v>
      </c>
      <c r="P287" s="100">
        <v>22985.299999999901</v>
      </c>
      <c r="Q287" s="100">
        <v>12322.559999999899</v>
      </c>
      <c r="R287" s="100">
        <v>14292.299999999899</v>
      </c>
      <c r="S287" s="100">
        <v>28673.49</v>
      </c>
      <c r="T287" s="100">
        <v>6613.23</v>
      </c>
      <c r="U287" s="100">
        <v>12403.65</v>
      </c>
      <c r="V287" s="100">
        <v>19422.77</v>
      </c>
      <c r="W287" s="100">
        <v>14682.54</v>
      </c>
      <c r="X287" s="100">
        <v>8816.11</v>
      </c>
      <c r="Y287" s="100">
        <v>12308.529999999901</v>
      </c>
      <c r="Z287" s="100">
        <v>16539.359999999899</v>
      </c>
      <c r="AA287" s="296">
        <v>181251.36</v>
      </c>
    </row>
    <row r="288" spans="1:27" x14ac:dyDescent="0.2">
      <c r="A288" s="101" t="s">
        <v>859</v>
      </c>
    </row>
    <row r="289" spans="1:27" x14ac:dyDescent="0.2">
      <c r="A289" s="101" t="s">
        <v>860</v>
      </c>
      <c r="B289" s="100">
        <v>1189091.1599999999</v>
      </c>
      <c r="C289" s="100">
        <v>530425.81999999995</v>
      </c>
      <c r="D289" s="100">
        <v>829566.19</v>
      </c>
      <c r="E289" s="100">
        <v>930145.11</v>
      </c>
      <c r="F289" s="100">
        <v>982532.19</v>
      </c>
      <c r="G289" s="100">
        <v>811794.41</v>
      </c>
      <c r="H289" s="100">
        <v>653927.67000000004</v>
      </c>
      <c r="I289" s="100">
        <v>811702.99999999895</v>
      </c>
      <c r="J289" s="100">
        <v>870093.30999999901</v>
      </c>
      <c r="K289" s="100">
        <v>602647.32999999996</v>
      </c>
      <c r="L289" s="100">
        <v>1007267.37</v>
      </c>
      <c r="M289" s="100">
        <v>1198514.6899999899</v>
      </c>
      <c r="N289" s="100">
        <v>10417708.25</v>
      </c>
      <c r="O289" s="100">
        <v>815109.82999999903</v>
      </c>
      <c r="P289" s="100">
        <v>970039.82</v>
      </c>
      <c r="Q289" s="100">
        <v>594589.23</v>
      </c>
      <c r="R289" s="100">
        <v>885132.799999999</v>
      </c>
      <c r="S289" s="100">
        <v>336023.24999999901</v>
      </c>
      <c r="T289" s="100">
        <v>180357.02999999901</v>
      </c>
      <c r="U289" s="100">
        <v>-4224296.2499999898</v>
      </c>
      <c r="V289" s="100">
        <v>487041.03999999899</v>
      </c>
      <c r="W289" s="100">
        <v>-72881.790000000095</v>
      </c>
      <c r="X289" s="100">
        <v>1035929.78</v>
      </c>
      <c r="Y289" s="100">
        <v>10186.77</v>
      </c>
      <c r="Z289" s="100">
        <v>291174.87</v>
      </c>
      <c r="AA289" s="296">
        <v>1308406.3799999999</v>
      </c>
    </row>
    <row r="290" spans="1:27" x14ac:dyDescent="0.2">
      <c r="A290" s="101" t="s">
        <v>861</v>
      </c>
      <c r="B290" s="100">
        <v>1189091.1599999999</v>
      </c>
      <c r="C290" s="100">
        <v>530425.81999999995</v>
      </c>
      <c r="D290" s="100">
        <v>829566.19</v>
      </c>
      <c r="E290" s="100">
        <v>930145.11</v>
      </c>
      <c r="F290" s="100">
        <v>982532.19</v>
      </c>
      <c r="G290" s="100">
        <v>811794.41</v>
      </c>
      <c r="H290" s="100">
        <v>653927.67000000004</v>
      </c>
      <c r="I290" s="100">
        <v>811702.99999999895</v>
      </c>
      <c r="J290" s="100">
        <v>870093.30999999901</v>
      </c>
      <c r="K290" s="100">
        <v>602647.32999999996</v>
      </c>
      <c r="L290" s="100">
        <v>1007267.37</v>
      </c>
      <c r="M290" s="100">
        <v>1198514.6899999899</v>
      </c>
      <c r="N290" s="100">
        <v>10417708.25</v>
      </c>
      <c r="O290" s="100">
        <v>815109.82999999903</v>
      </c>
      <c r="P290" s="100">
        <v>970039.82</v>
      </c>
      <c r="Q290" s="100">
        <v>594589.23</v>
      </c>
      <c r="R290" s="100">
        <v>885132.799999999</v>
      </c>
      <c r="S290" s="100">
        <v>336023.24999999901</v>
      </c>
      <c r="T290" s="100">
        <v>180357.02999999901</v>
      </c>
      <c r="U290" s="100">
        <v>-4224296.2499999898</v>
      </c>
      <c r="V290" s="100">
        <v>487041.03999999899</v>
      </c>
      <c r="W290" s="100">
        <v>-72881.790000000095</v>
      </c>
      <c r="X290" s="100">
        <v>1035929.78</v>
      </c>
      <c r="Y290" s="100">
        <v>10186.77</v>
      </c>
      <c r="Z290" s="100">
        <v>291174.87</v>
      </c>
      <c r="AA290" s="296">
        <v>1308406.3799999999</v>
      </c>
    </row>
    <row r="291" spans="1:27" x14ac:dyDescent="0.2">
      <c r="A291" s="101" t="s">
        <v>862</v>
      </c>
    </row>
    <row r="292" spans="1:27" x14ac:dyDescent="0.2">
      <c r="A292" s="101" t="s">
        <v>863</v>
      </c>
      <c r="B292" s="100">
        <v>37957.8299999999</v>
      </c>
      <c r="C292" s="100">
        <v>128952.08999999901</v>
      </c>
      <c r="D292" s="100">
        <v>129445.84</v>
      </c>
      <c r="E292" s="100">
        <v>261340.87</v>
      </c>
      <c r="F292" s="100">
        <v>14792.71</v>
      </c>
      <c r="G292" s="100">
        <v>122155.04</v>
      </c>
      <c r="H292" s="100">
        <v>156784.59</v>
      </c>
      <c r="I292" s="100">
        <v>150940.01</v>
      </c>
      <c r="J292" s="100">
        <v>157818.21</v>
      </c>
      <c r="K292" s="100">
        <v>156275.26999999999</v>
      </c>
      <c r="L292" s="100">
        <v>156700.929999999</v>
      </c>
      <c r="M292" s="100">
        <v>961806.75</v>
      </c>
      <c r="N292" s="100">
        <v>2434970.1399999899</v>
      </c>
      <c r="O292" s="100">
        <v>150116.32999999999</v>
      </c>
      <c r="P292" s="100">
        <v>-97985.529999999897</v>
      </c>
      <c r="Q292" s="100">
        <v>133793.05999999901</v>
      </c>
      <c r="R292" s="100">
        <v>139640.60999999999</v>
      </c>
      <c r="S292" s="100">
        <v>165710.6</v>
      </c>
      <c r="T292" s="100">
        <v>166974.98000000001</v>
      </c>
      <c r="U292" s="100">
        <v>136746.56999999899</v>
      </c>
      <c r="V292" s="100">
        <v>136219.639999999</v>
      </c>
      <c r="W292" s="100">
        <v>137782.9</v>
      </c>
      <c r="X292" s="100">
        <v>152453.47</v>
      </c>
      <c r="Y292" s="100">
        <v>593365.03</v>
      </c>
      <c r="Z292" s="100">
        <v>256432.43</v>
      </c>
      <c r="AA292" s="296">
        <v>2071250.09</v>
      </c>
    </row>
    <row r="293" spans="1:27" x14ac:dyDescent="0.2">
      <c r="A293" s="101" t="s">
        <v>864</v>
      </c>
      <c r="B293" s="100">
        <v>37957.8299999999</v>
      </c>
      <c r="C293" s="100">
        <v>128952.08999999901</v>
      </c>
      <c r="D293" s="100">
        <v>129445.84</v>
      </c>
      <c r="E293" s="100">
        <v>261340.87</v>
      </c>
      <c r="F293" s="100">
        <v>14792.71</v>
      </c>
      <c r="G293" s="100">
        <v>122155.04</v>
      </c>
      <c r="H293" s="100">
        <v>156784.59</v>
      </c>
      <c r="I293" s="100">
        <v>150940.01</v>
      </c>
      <c r="J293" s="100">
        <v>157818.21</v>
      </c>
      <c r="K293" s="100">
        <v>156275.26999999999</v>
      </c>
      <c r="L293" s="100">
        <v>156700.929999999</v>
      </c>
      <c r="M293" s="100">
        <v>961806.75</v>
      </c>
      <c r="N293" s="100">
        <v>2434970.1399999899</v>
      </c>
      <c r="O293" s="100">
        <v>150116.32999999999</v>
      </c>
      <c r="P293" s="100">
        <v>-97985.529999999897</v>
      </c>
      <c r="Q293" s="100">
        <v>133793.05999999901</v>
      </c>
      <c r="R293" s="100">
        <v>139640.60999999999</v>
      </c>
      <c r="S293" s="100">
        <v>165710.6</v>
      </c>
      <c r="T293" s="100">
        <v>166974.98000000001</v>
      </c>
      <c r="U293" s="100">
        <v>136746.56999999899</v>
      </c>
      <c r="V293" s="100">
        <v>136219.639999999</v>
      </c>
      <c r="W293" s="100">
        <v>137782.9</v>
      </c>
      <c r="X293" s="100">
        <v>152453.47</v>
      </c>
      <c r="Y293" s="100">
        <v>593365.03</v>
      </c>
      <c r="Z293" s="100">
        <v>256432.43</v>
      </c>
      <c r="AA293" s="296">
        <v>2071250.09</v>
      </c>
    </row>
    <row r="294" spans="1:27" x14ac:dyDescent="0.2">
      <c r="A294" s="101" t="s">
        <v>865</v>
      </c>
    </row>
    <row r="295" spans="1:27" x14ac:dyDescent="0.2">
      <c r="A295" s="101" t="s">
        <v>866</v>
      </c>
      <c r="B295" s="100">
        <v>3239.03</v>
      </c>
      <c r="C295" s="100">
        <v>7727.0499999999902</v>
      </c>
      <c r="D295" s="100">
        <v>42286.6899999999</v>
      </c>
      <c r="E295" s="100">
        <v>-23862.199999999899</v>
      </c>
      <c r="F295" s="100">
        <v>42066.02</v>
      </c>
      <c r="G295" s="100">
        <v>40666.589999999997</v>
      </c>
      <c r="H295" s="100">
        <v>12526.709999999901</v>
      </c>
      <c r="I295" s="100">
        <v>16608.61</v>
      </c>
      <c r="J295" s="100">
        <v>56261.299999999901</v>
      </c>
      <c r="K295" s="100">
        <v>16687.73</v>
      </c>
      <c r="L295" s="100">
        <v>33681.25</v>
      </c>
      <c r="M295" s="100">
        <v>14379.73</v>
      </c>
      <c r="N295" s="100">
        <v>262268.50999999902</v>
      </c>
      <c r="O295" s="100">
        <v>48408.74</v>
      </c>
      <c r="P295" s="100">
        <v>468581.359999999</v>
      </c>
      <c r="Q295" s="100">
        <v>-383904.97</v>
      </c>
      <c r="R295" s="100">
        <v>-1173.3900000000001</v>
      </c>
      <c r="S295" s="100">
        <v>7768.99999999999</v>
      </c>
      <c r="T295" s="100">
        <v>21728.13</v>
      </c>
      <c r="U295" s="100">
        <v>10148.9</v>
      </c>
      <c r="V295" s="100">
        <v>2895.12</v>
      </c>
      <c r="W295" s="100">
        <v>18781.68</v>
      </c>
      <c r="X295" s="100">
        <v>1212.24</v>
      </c>
      <c r="Y295" s="100">
        <v>24139.15</v>
      </c>
      <c r="Z295" s="100">
        <v>142306.57</v>
      </c>
      <c r="AA295" s="296">
        <v>360892.52999999898</v>
      </c>
    </row>
    <row r="296" spans="1:27" x14ac:dyDescent="0.2">
      <c r="A296" s="101" t="s">
        <v>867</v>
      </c>
      <c r="B296" s="100">
        <v>3239.03</v>
      </c>
      <c r="C296" s="100">
        <v>7727.0499999999902</v>
      </c>
      <c r="D296" s="100">
        <v>42286.6899999999</v>
      </c>
      <c r="E296" s="100">
        <v>-23862.199999999899</v>
      </c>
      <c r="F296" s="100">
        <v>42066.02</v>
      </c>
      <c r="G296" s="100">
        <v>40666.589999999997</v>
      </c>
      <c r="H296" s="100">
        <v>12526.709999999901</v>
      </c>
      <c r="I296" s="100">
        <v>16608.61</v>
      </c>
      <c r="J296" s="100">
        <v>56261.299999999901</v>
      </c>
      <c r="K296" s="100">
        <v>16687.73</v>
      </c>
      <c r="L296" s="100">
        <v>33681.25</v>
      </c>
      <c r="M296" s="100">
        <v>14379.73</v>
      </c>
      <c r="N296" s="100">
        <v>262268.50999999902</v>
      </c>
      <c r="O296" s="100">
        <v>48408.74</v>
      </c>
      <c r="P296" s="100">
        <v>468581.359999999</v>
      </c>
      <c r="Q296" s="100">
        <v>-383904.97</v>
      </c>
      <c r="R296" s="100">
        <v>-1173.3900000000001</v>
      </c>
      <c r="S296" s="100">
        <v>7768.99999999999</v>
      </c>
      <c r="T296" s="100">
        <v>21728.13</v>
      </c>
      <c r="U296" s="100">
        <v>10148.9</v>
      </c>
      <c r="V296" s="100">
        <v>2895.12</v>
      </c>
      <c r="W296" s="100">
        <v>18781.68</v>
      </c>
      <c r="X296" s="100">
        <v>1212.24</v>
      </c>
      <c r="Y296" s="100">
        <v>24139.15</v>
      </c>
      <c r="Z296" s="100">
        <v>142306.57</v>
      </c>
      <c r="AA296" s="296">
        <v>360892.52999999898</v>
      </c>
    </row>
    <row r="297" spans="1:27" x14ac:dyDescent="0.2">
      <c r="A297" s="101" t="s">
        <v>868</v>
      </c>
      <c r="B297" s="100">
        <v>3362685.8499999898</v>
      </c>
      <c r="C297" s="100">
        <v>4243412.5999999903</v>
      </c>
      <c r="D297" s="100">
        <v>3723997.02999999</v>
      </c>
      <c r="E297" s="100">
        <v>4442663.6900000004</v>
      </c>
      <c r="F297" s="100">
        <v>3230023.18</v>
      </c>
      <c r="G297" s="100">
        <v>4811107.41</v>
      </c>
      <c r="H297" s="100">
        <v>4956591.3099999996</v>
      </c>
      <c r="I297" s="100">
        <v>5130946.8700000104</v>
      </c>
      <c r="J297" s="100">
        <v>5319115.1499999901</v>
      </c>
      <c r="K297" s="100">
        <v>5799386.6799999904</v>
      </c>
      <c r="L297" s="100">
        <v>4376162.99</v>
      </c>
      <c r="M297" s="100">
        <v>4555736.9800000004</v>
      </c>
      <c r="N297" s="100">
        <v>53951829.740000002</v>
      </c>
      <c r="O297" s="100">
        <v>4215174.6900000097</v>
      </c>
      <c r="P297" s="100">
        <v>4337666.8599999901</v>
      </c>
      <c r="Q297" s="100">
        <v>3376204.1999999899</v>
      </c>
      <c r="R297" s="100">
        <v>3693366.7899999898</v>
      </c>
      <c r="S297" s="100">
        <v>3814700.7</v>
      </c>
      <c r="T297" s="100">
        <v>4504422.05999998</v>
      </c>
      <c r="U297" s="100">
        <v>-1333226.3999999899</v>
      </c>
      <c r="V297" s="100">
        <v>5376569.1299999896</v>
      </c>
      <c r="W297" s="100">
        <v>5563401.8299999898</v>
      </c>
      <c r="X297" s="100">
        <v>3602457.01</v>
      </c>
      <c r="Y297" s="100">
        <v>-2075354.9</v>
      </c>
      <c r="Z297" s="100">
        <v>2647837.63</v>
      </c>
      <c r="AA297" s="296">
        <v>37723219.599999897</v>
      </c>
    </row>
    <row r="298" spans="1:27" x14ac:dyDescent="0.2">
      <c r="A298" s="101" t="s">
        <v>869</v>
      </c>
      <c r="B298" s="100">
        <v>6912316.02999999</v>
      </c>
      <c r="C298" s="100">
        <v>6771174.6599999899</v>
      </c>
      <c r="D298" s="100">
        <v>7549579.2599999905</v>
      </c>
      <c r="E298" s="100">
        <v>8606258.7400000002</v>
      </c>
      <c r="F298" s="100">
        <v>7875523.3899999997</v>
      </c>
      <c r="G298" s="100">
        <v>9665580.1699999999</v>
      </c>
      <c r="H298" s="100">
        <v>9741448.4100000001</v>
      </c>
      <c r="I298" s="100">
        <v>9064069.9300000109</v>
      </c>
      <c r="J298" s="100">
        <v>9628033.1099999901</v>
      </c>
      <c r="K298" s="100">
        <v>9325760.7599999998</v>
      </c>
      <c r="L298" s="100">
        <v>8741763.3599999994</v>
      </c>
      <c r="M298" s="100">
        <v>6619197.0599999996</v>
      </c>
      <c r="N298" s="100">
        <v>100500704.88</v>
      </c>
      <c r="O298" s="100">
        <v>8260001.5200000098</v>
      </c>
      <c r="P298" s="100">
        <v>8595227.7399999909</v>
      </c>
      <c r="Q298" s="100">
        <v>8268543.4299999904</v>
      </c>
      <c r="R298" s="100">
        <v>7694900.1599999899</v>
      </c>
      <c r="S298" s="100">
        <v>8381158.3699999899</v>
      </c>
      <c r="T298" s="100">
        <v>10478746.3199999</v>
      </c>
      <c r="U298" s="100">
        <v>2608793.62</v>
      </c>
      <c r="V298" s="100">
        <v>9503111.3099999893</v>
      </c>
      <c r="W298" s="100">
        <v>7819790.6699999897</v>
      </c>
      <c r="X298" s="100">
        <v>6900365.6399999997</v>
      </c>
      <c r="Y298" s="100">
        <v>3310802.71999999</v>
      </c>
      <c r="Z298" s="100">
        <v>3755383.96999999</v>
      </c>
      <c r="AA298" s="296">
        <v>85576825.469999894</v>
      </c>
    </row>
    <row r="299" spans="1:27" x14ac:dyDescent="0.2">
      <c r="A299" s="99" t="s">
        <v>870</v>
      </c>
    </row>
    <row r="300" spans="1:27" x14ac:dyDescent="0.2">
      <c r="A300" s="101" t="s">
        <v>871</v>
      </c>
      <c r="B300" s="100">
        <v>0</v>
      </c>
      <c r="C300" s="100">
        <v>0</v>
      </c>
      <c r="D300" s="100">
        <v>0</v>
      </c>
      <c r="E300" s="100">
        <v>0</v>
      </c>
      <c r="F300" s="100">
        <v>0</v>
      </c>
      <c r="G300" s="100">
        <v>0</v>
      </c>
      <c r="H300" s="100">
        <v>0</v>
      </c>
      <c r="I300" s="100">
        <v>0</v>
      </c>
      <c r="J300" s="100">
        <v>0</v>
      </c>
      <c r="K300" s="100">
        <v>0</v>
      </c>
      <c r="L300" s="100">
        <v>0</v>
      </c>
      <c r="M300" s="100">
        <v>0</v>
      </c>
      <c r="N300" s="100">
        <v>0</v>
      </c>
      <c r="O300" s="100">
        <v>0</v>
      </c>
      <c r="P300" s="100">
        <v>0</v>
      </c>
      <c r="Q300" s="100">
        <v>0</v>
      </c>
      <c r="R300" s="100">
        <v>0</v>
      </c>
      <c r="S300" s="100">
        <v>0</v>
      </c>
      <c r="T300" s="100">
        <v>0</v>
      </c>
      <c r="U300" s="100">
        <v>0</v>
      </c>
      <c r="V300" s="100">
        <v>0</v>
      </c>
      <c r="W300" s="100">
        <v>0</v>
      </c>
      <c r="X300" s="100">
        <v>0</v>
      </c>
      <c r="Y300" s="100">
        <v>0</v>
      </c>
      <c r="Z300" s="100">
        <v>0</v>
      </c>
      <c r="AA300" s="296">
        <v>0</v>
      </c>
    </row>
    <row r="301" spans="1:27" x14ac:dyDescent="0.2">
      <c r="A301" s="101" t="s">
        <v>872</v>
      </c>
      <c r="B301" s="100">
        <v>0</v>
      </c>
      <c r="C301" s="100">
        <v>0</v>
      </c>
      <c r="D301" s="100">
        <v>0</v>
      </c>
      <c r="E301" s="100">
        <v>0</v>
      </c>
      <c r="F301" s="100">
        <v>0</v>
      </c>
      <c r="G301" s="100">
        <v>0</v>
      </c>
      <c r="H301" s="100">
        <v>0</v>
      </c>
      <c r="I301" s="100">
        <v>0</v>
      </c>
      <c r="J301" s="100">
        <v>0</v>
      </c>
      <c r="K301" s="100">
        <v>0</v>
      </c>
      <c r="L301" s="100">
        <v>0</v>
      </c>
      <c r="M301" s="100">
        <v>0</v>
      </c>
      <c r="N301" s="100">
        <v>0</v>
      </c>
      <c r="O301" s="100">
        <v>0</v>
      </c>
      <c r="P301" s="100">
        <v>0</v>
      </c>
      <c r="Q301" s="100">
        <v>0</v>
      </c>
      <c r="R301" s="100">
        <v>0</v>
      </c>
      <c r="S301" s="100">
        <v>0</v>
      </c>
      <c r="T301" s="100">
        <v>0</v>
      </c>
      <c r="U301" s="100">
        <v>0</v>
      </c>
      <c r="V301" s="100">
        <v>0</v>
      </c>
      <c r="W301" s="100">
        <v>0</v>
      </c>
      <c r="X301" s="100">
        <v>0</v>
      </c>
      <c r="Y301" s="100">
        <v>0</v>
      </c>
      <c r="Z301" s="100">
        <v>0</v>
      </c>
      <c r="AA301" s="296">
        <v>0</v>
      </c>
    </row>
    <row r="302" spans="1:27" x14ac:dyDescent="0.2">
      <c r="A302" s="101" t="s">
        <v>873</v>
      </c>
      <c r="B302" s="100">
        <v>0</v>
      </c>
      <c r="C302" s="100">
        <v>0</v>
      </c>
      <c r="D302" s="100">
        <v>0</v>
      </c>
      <c r="E302" s="100">
        <v>0</v>
      </c>
      <c r="F302" s="100">
        <v>0</v>
      </c>
      <c r="G302" s="100">
        <v>0</v>
      </c>
      <c r="H302" s="100">
        <v>0</v>
      </c>
      <c r="I302" s="100">
        <v>0</v>
      </c>
      <c r="J302" s="100">
        <v>0</v>
      </c>
      <c r="K302" s="100">
        <v>0</v>
      </c>
      <c r="L302" s="100">
        <v>0</v>
      </c>
      <c r="M302" s="100">
        <v>0</v>
      </c>
      <c r="N302" s="100">
        <v>0</v>
      </c>
      <c r="O302" s="100">
        <v>0</v>
      </c>
      <c r="P302" s="100">
        <v>0</v>
      </c>
      <c r="Q302" s="100">
        <v>0</v>
      </c>
      <c r="R302" s="100">
        <v>0</v>
      </c>
      <c r="S302" s="100">
        <v>0</v>
      </c>
      <c r="T302" s="100">
        <v>0</v>
      </c>
      <c r="U302" s="100">
        <v>0</v>
      </c>
      <c r="V302" s="100">
        <v>0</v>
      </c>
      <c r="W302" s="100">
        <v>0</v>
      </c>
      <c r="X302" s="100">
        <v>0</v>
      </c>
      <c r="Y302" s="100">
        <v>0</v>
      </c>
      <c r="Z302" s="100">
        <v>0</v>
      </c>
      <c r="AA302" s="296">
        <v>0</v>
      </c>
    </row>
    <row r="303" spans="1:27" x14ac:dyDescent="0.2">
      <c r="A303" s="99" t="s">
        <v>874</v>
      </c>
    </row>
    <row r="304" spans="1:27" x14ac:dyDescent="0.2">
      <c r="A304" s="101" t="s">
        <v>875</v>
      </c>
    </row>
    <row r="305" spans="1:27" x14ac:dyDescent="0.2">
      <c r="A305" s="101" t="s">
        <v>876</v>
      </c>
      <c r="B305" s="100">
        <v>-4594.1299999999901</v>
      </c>
      <c r="C305" s="100">
        <v>11922.869999999901</v>
      </c>
      <c r="D305" s="100">
        <v>11643.4</v>
      </c>
      <c r="E305" s="100">
        <v>14174.93</v>
      </c>
      <c r="F305" s="100">
        <v>11351.06</v>
      </c>
      <c r="G305" s="100">
        <v>11788.32</v>
      </c>
      <c r="H305" s="100">
        <v>10259.66</v>
      </c>
      <c r="I305" s="100">
        <v>10228.61</v>
      </c>
      <c r="J305" s="100">
        <v>11332.34</v>
      </c>
      <c r="K305" s="100">
        <v>19491.52</v>
      </c>
      <c r="L305" s="100">
        <v>11689.21</v>
      </c>
      <c r="M305" s="100">
        <v>10622.73</v>
      </c>
      <c r="N305" s="100">
        <v>129910.52</v>
      </c>
      <c r="O305" s="100">
        <v>8439.83</v>
      </c>
      <c r="P305" s="100">
        <v>10877.77</v>
      </c>
      <c r="Q305" s="100">
        <v>11104.279999999901</v>
      </c>
      <c r="R305" s="100">
        <v>16539.310000000001</v>
      </c>
      <c r="S305" s="100">
        <v>15603.63</v>
      </c>
      <c r="T305" s="100">
        <v>22488.799999999999</v>
      </c>
      <c r="U305" s="100">
        <v>17922.55</v>
      </c>
      <c r="V305" s="100">
        <v>17307.05</v>
      </c>
      <c r="W305" s="100">
        <v>8317.4500000000007</v>
      </c>
      <c r="X305" s="100">
        <v>8737.84</v>
      </c>
      <c r="Y305" s="100">
        <v>24502.35</v>
      </c>
      <c r="Z305" s="100">
        <v>7920.3399999999901</v>
      </c>
      <c r="AA305" s="296">
        <v>169761.2</v>
      </c>
    </row>
    <row r="306" spans="1:27" x14ac:dyDescent="0.2">
      <c r="A306" s="101" t="s">
        <v>877</v>
      </c>
      <c r="B306" s="100">
        <v>-4594.1299999999901</v>
      </c>
      <c r="C306" s="100">
        <v>11922.869999999901</v>
      </c>
      <c r="D306" s="100">
        <v>11643.4</v>
      </c>
      <c r="E306" s="100">
        <v>14174.93</v>
      </c>
      <c r="F306" s="100">
        <v>11351.06</v>
      </c>
      <c r="G306" s="100">
        <v>11788.32</v>
      </c>
      <c r="H306" s="100">
        <v>10259.66</v>
      </c>
      <c r="I306" s="100">
        <v>10228.61</v>
      </c>
      <c r="J306" s="100">
        <v>11332.34</v>
      </c>
      <c r="K306" s="100">
        <v>19491.52</v>
      </c>
      <c r="L306" s="100">
        <v>11689.21</v>
      </c>
      <c r="M306" s="100">
        <v>10622.73</v>
      </c>
      <c r="N306" s="100">
        <v>129910.52</v>
      </c>
      <c r="O306" s="100">
        <v>8439.83</v>
      </c>
      <c r="P306" s="100">
        <v>10877.77</v>
      </c>
      <c r="Q306" s="100">
        <v>11104.279999999901</v>
      </c>
      <c r="R306" s="100">
        <v>16539.310000000001</v>
      </c>
      <c r="S306" s="100">
        <v>15603.63</v>
      </c>
      <c r="T306" s="100">
        <v>22488.799999999999</v>
      </c>
      <c r="U306" s="100">
        <v>17922.55</v>
      </c>
      <c r="V306" s="100">
        <v>17307.05</v>
      </c>
      <c r="W306" s="100">
        <v>8317.4500000000007</v>
      </c>
      <c r="X306" s="100">
        <v>8737.84</v>
      </c>
      <c r="Y306" s="100">
        <v>24502.35</v>
      </c>
      <c r="Z306" s="100">
        <v>7920.3399999999901</v>
      </c>
      <c r="AA306" s="296">
        <v>169761.2</v>
      </c>
    </row>
    <row r="307" spans="1:27" x14ac:dyDescent="0.2">
      <c r="A307" s="101" t="s">
        <v>878</v>
      </c>
    </row>
    <row r="308" spans="1:27" x14ac:dyDescent="0.2">
      <c r="A308" s="101" t="s">
        <v>879</v>
      </c>
      <c r="B308" s="100">
        <v>108131.9</v>
      </c>
      <c r="C308" s="100">
        <v>103369.61</v>
      </c>
      <c r="D308" s="100">
        <v>90357.84</v>
      </c>
      <c r="E308" s="100">
        <v>79858.509999999995</v>
      </c>
      <c r="F308" s="100">
        <v>92046.76</v>
      </c>
      <c r="G308" s="100">
        <v>83006.399999999907</v>
      </c>
      <c r="H308" s="100">
        <v>100825.73</v>
      </c>
      <c r="I308" s="100">
        <v>66100.8299999999</v>
      </c>
      <c r="J308" s="100">
        <v>76706.37</v>
      </c>
      <c r="K308" s="100">
        <v>74528.84</v>
      </c>
      <c r="L308" s="100">
        <v>84439.979999999894</v>
      </c>
      <c r="M308" s="100">
        <v>88509.08</v>
      </c>
      <c r="N308" s="100">
        <v>1047881.84999999</v>
      </c>
      <c r="O308" s="100">
        <v>71470.320000000007</v>
      </c>
      <c r="P308" s="100">
        <v>80168.73</v>
      </c>
      <c r="Q308" s="100">
        <v>72594.879999999903</v>
      </c>
      <c r="R308" s="100">
        <v>66610.12</v>
      </c>
      <c r="S308" s="100">
        <v>61772.77</v>
      </c>
      <c r="T308" s="100">
        <v>92441.989999999903</v>
      </c>
      <c r="U308" s="100">
        <v>64258.82</v>
      </c>
      <c r="V308" s="100">
        <v>73354.83</v>
      </c>
      <c r="W308" s="100">
        <v>63394.58</v>
      </c>
      <c r="X308" s="100">
        <v>58385.49</v>
      </c>
      <c r="Y308" s="100">
        <v>73162.8</v>
      </c>
      <c r="Z308" s="100">
        <v>91853.2</v>
      </c>
      <c r="AA308" s="296">
        <v>869468.53</v>
      </c>
    </row>
    <row r="309" spans="1:27" x14ac:dyDescent="0.2">
      <c r="A309" s="101" t="s">
        <v>880</v>
      </c>
      <c r="B309" s="100">
        <v>108131.9</v>
      </c>
      <c r="C309" s="100">
        <v>103369.61</v>
      </c>
      <c r="D309" s="100">
        <v>90357.84</v>
      </c>
      <c r="E309" s="100">
        <v>79858.509999999995</v>
      </c>
      <c r="F309" s="100">
        <v>92046.76</v>
      </c>
      <c r="G309" s="100">
        <v>83006.399999999907</v>
      </c>
      <c r="H309" s="100">
        <v>100825.73</v>
      </c>
      <c r="I309" s="100">
        <v>66100.8299999999</v>
      </c>
      <c r="J309" s="100">
        <v>76706.37</v>
      </c>
      <c r="K309" s="100">
        <v>74528.84</v>
      </c>
      <c r="L309" s="100">
        <v>84439.979999999894</v>
      </c>
      <c r="M309" s="100">
        <v>88509.08</v>
      </c>
      <c r="N309" s="100">
        <v>1047881.84999999</v>
      </c>
      <c r="O309" s="100">
        <v>71470.320000000007</v>
      </c>
      <c r="P309" s="100">
        <v>80168.73</v>
      </c>
      <c r="Q309" s="100">
        <v>72594.879999999903</v>
      </c>
      <c r="R309" s="100">
        <v>66610.12</v>
      </c>
      <c r="S309" s="100">
        <v>61772.77</v>
      </c>
      <c r="T309" s="100">
        <v>92441.989999999903</v>
      </c>
      <c r="U309" s="100">
        <v>64258.82</v>
      </c>
      <c r="V309" s="100">
        <v>73354.83</v>
      </c>
      <c r="W309" s="100">
        <v>63394.58</v>
      </c>
      <c r="X309" s="100">
        <v>58385.49</v>
      </c>
      <c r="Y309" s="100">
        <v>73162.8</v>
      </c>
      <c r="Z309" s="100">
        <v>91853.2</v>
      </c>
      <c r="AA309" s="296">
        <v>869468.53</v>
      </c>
    </row>
    <row r="310" spans="1:27" x14ac:dyDescent="0.2">
      <c r="A310" s="101" t="s">
        <v>881</v>
      </c>
    </row>
    <row r="311" spans="1:27" x14ac:dyDescent="0.2">
      <c r="A311" s="101" t="s">
        <v>882</v>
      </c>
      <c r="B311" s="100">
        <v>873670.62</v>
      </c>
      <c r="C311" s="100">
        <v>1181402.46999999</v>
      </c>
      <c r="D311" s="100">
        <v>820293.74000000104</v>
      </c>
      <c r="E311" s="100">
        <v>845567.1</v>
      </c>
      <c r="F311" s="100">
        <v>731802.23</v>
      </c>
      <c r="G311" s="100">
        <v>837306.14999999898</v>
      </c>
      <c r="H311" s="100">
        <v>1056150.9199999899</v>
      </c>
      <c r="I311" s="100">
        <v>1204761.6199999901</v>
      </c>
      <c r="J311" s="100">
        <v>1607538.63</v>
      </c>
      <c r="K311" s="100">
        <v>1727302.92</v>
      </c>
      <c r="L311" s="100">
        <v>1338372.70999999</v>
      </c>
      <c r="M311" s="100">
        <v>1506634.93</v>
      </c>
      <c r="N311" s="100">
        <v>13730804.039999999</v>
      </c>
      <c r="O311" s="100">
        <v>1522983.3299999901</v>
      </c>
      <c r="P311" s="100">
        <v>1435669.89</v>
      </c>
      <c r="Q311" s="100">
        <v>1514100.43</v>
      </c>
      <c r="R311" s="100">
        <v>1515022.85</v>
      </c>
      <c r="S311" s="100">
        <v>1779710.7</v>
      </c>
      <c r="T311" s="100">
        <v>1156328.6399999899</v>
      </c>
      <c r="U311" s="100">
        <v>1566436.7</v>
      </c>
      <c r="V311" s="100">
        <v>1283767.79999999</v>
      </c>
      <c r="W311" s="100">
        <v>2046427.85</v>
      </c>
      <c r="X311" s="100">
        <v>1468650.57</v>
      </c>
      <c r="Y311" s="100">
        <v>1221719.08</v>
      </c>
      <c r="Z311" s="100">
        <v>1217173.4199999899</v>
      </c>
      <c r="AA311" s="296">
        <v>17727991.260000002</v>
      </c>
    </row>
    <row r="312" spans="1:27" x14ac:dyDescent="0.2">
      <c r="A312" s="101" t="s">
        <v>883</v>
      </c>
      <c r="B312" s="100">
        <v>1242696.1000000001</v>
      </c>
      <c r="C312" s="100">
        <v>1406212.27</v>
      </c>
      <c r="D312" s="100">
        <v>1221169.73</v>
      </c>
      <c r="E312" s="100">
        <v>1362569.45999999</v>
      </c>
      <c r="F312" s="100">
        <v>1516572.98</v>
      </c>
      <c r="G312" s="100">
        <v>1283319.6299999999</v>
      </c>
      <c r="H312" s="100">
        <v>1469428.8299999901</v>
      </c>
      <c r="I312" s="100">
        <v>1548666.81</v>
      </c>
      <c r="J312" s="100">
        <v>1506940.03</v>
      </c>
      <c r="K312" s="100">
        <v>1517088.39</v>
      </c>
      <c r="L312" s="100">
        <v>1467812.29999999</v>
      </c>
      <c r="M312" s="100">
        <v>1604500.63</v>
      </c>
      <c r="N312" s="100">
        <v>17146977.16</v>
      </c>
      <c r="O312" s="100">
        <v>1495586.56</v>
      </c>
      <c r="P312" s="100">
        <v>1318511.01</v>
      </c>
      <c r="Q312" s="100">
        <v>1472222.14</v>
      </c>
      <c r="R312" s="100">
        <v>1188034.0699999901</v>
      </c>
      <c r="S312" s="100">
        <v>1169468.58</v>
      </c>
      <c r="T312" s="100">
        <v>1662762.66</v>
      </c>
      <c r="U312" s="100">
        <v>1271524.1299999999</v>
      </c>
      <c r="V312" s="100">
        <v>1449643.73</v>
      </c>
      <c r="W312" s="100">
        <v>1285159.3399999901</v>
      </c>
      <c r="X312" s="100">
        <v>1153691.0899999901</v>
      </c>
      <c r="Y312" s="100">
        <v>1373415.30999999</v>
      </c>
      <c r="Z312" s="100">
        <v>1469471.8199999901</v>
      </c>
      <c r="AA312" s="296">
        <v>16309490.439999901</v>
      </c>
    </row>
    <row r="313" spans="1:27" x14ac:dyDescent="0.2">
      <c r="A313" s="101" t="s">
        <v>884</v>
      </c>
      <c r="B313" s="100">
        <v>1593523.72</v>
      </c>
      <c r="C313" s="100">
        <v>472956.68</v>
      </c>
      <c r="D313" s="100">
        <v>633108.81999999902</v>
      </c>
      <c r="E313" s="100">
        <v>797798.21</v>
      </c>
      <c r="F313" s="100">
        <v>783949.6</v>
      </c>
      <c r="G313" s="100">
        <v>888567.31</v>
      </c>
      <c r="H313" s="100">
        <v>975181.26</v>
      </c>
      <c r="I313" s="100">
        <v>829373.82</v>
      </c>
      <c r="J313" s="100">
        <v>879851.61</v>
      </c>
      <c r="K313" s="100">
        <v>793139.28</v>
      </c>
      <c r="L313" s="100">
        <v>914452.34</v>
      </c>
      <c r="M313" s="100">
        <v>938478.90999999898</v>
      </c>
      <c r="N313" s="100">
        <v>10500381.560000001</v>
      </c>
      <c r="O313" s="100">
        <v>881103.89</v>
      </c>
      <c r="P313" s="100">
        <v>751115.77</v>
      </c>
      <c r="Q313" s="100">
        <v>753817.39</v>
      </c>
      <c r="R313" s="100">
        <v>739527.98999999894</v>
      </c>
      <c r="S313" s="100">
        <v>553314.64</v>
      </c>
      <c r="T313" s="100">
        <v>1117186.32</v>
      </c>
      <c r="U313" s="100">
        <v>717501.89</v>
      </c>
      <c r="V313" s="100">
        <v>806990.61</v>
      </c>
      <c r="W313" s="100">
        <v>698971.72</v>
      </c>
      <c r="X313" s="100">
        <v>734603.64999999898</v>
      </c>
      <c r="Y313" s="100">
        <v>760971.24</v>
      </c>
      <c r="Z313" s="100">
        <v>892305.09</v>
      </c>
      <c r="AA313" s="296">
        <v>9407410.1999999993</v>
      </c>
    </row>
    <row r="314" spans="1:27" x14ac:dyDescent="0.2">
      <c r="A314" s="101" t="s">
        <v>885</v>
      </c>
      <c r="B314" s="100">
        <v>0</v>
      </c>
      <c r="C314" s="100">
        <v>0</v>
      </c>
      <c r="D314" s="100">
        <v>0</v>
      </c>
      <c r="E314" s="100">
        <v>0</v>
      </c>
      <c r="F314" s="100">
        <v>0</v>
      </c>
      <c r="G314" s="100">
        <v>0</v>
      </c>
      <c r="H314" s="100">
        <v>0</v>
      </c>
      <c r="I314" s="100">
        <v>0</v>
      </c>
      <c r="J314" s="100">
        <v>0</v>
      </c>
      <c r="K314" s="100">
        <v>0</v>
      </c>
      <c r="L314" s="100">
        <v>0</v>
      </c>
      <c r="M314" s="100">
        <v>0</v>
      </c>
      <c r="N314" s="100">
        <v>0</v>
      </c>
      <c r="O314" s="100">
        <v>0</v>
      </c>
      <c r="P314" s="100">
        <v>0</v>
      </c>
      <c r="Q314" s="100">
        <v>0</v>
      </c>
      <c r="R314" s="100">
        <v>0</v>
      </c>
      <c r="S314" s="100">
        <v>0</v>
      </c>
      <c r="T314" s="100">
        <v>0</v>
      </c>
      <c r="U314" s="100">
        <v>0</v>
      </c>
      <c r="V314" s="100">
        <v>0</v>
      </c>
      <c r="W314" s="100">
        <v>0</v>
      </c>
      <c r="X314" s="100">
        <v>0</v>
      </c>
      <c r="Y314" s="100">
        <v>0</v>
      </c>
      <c r="Z314" s="100">
        <v>0</v>
      </c>
      <c r="AA314" s="296">
        <v>0</v>
      </c>
    </row>
    <row r="315" spans="1:27" x14ac:dyDescent="0.2">
      <c r="A315" s="101" t="s">
        <v>886</v>
      </c>
      <c r="B315" s="100">
        <v>504794.54</v>
      </c>
      <c r="C315" s="100">
        <v>561990.01</v>
      </c>
      <c r="D315" s="100">
        <v>1538962.65</v>
      </c>
      <c r="E315" s="100">
        <v>1087144.18</v>
      </c>
      <c r="F315" s="100">
        <v>1170579.42</v>
      </c>
      <c r="G315" s="100">
        <v>1183979.52999999</v>
      </c>
      <c r="H315" s="100">
        <v>1263390.97999999</v>
      </c>
      <c r="I315" s="100">
        <v>1192510.6499999899</v>
      </c>
      <c r="J315" s="100">
        <v>1247838.21</v>
      </c>
      <c r="K315" s="100">
        <v>1193312.71</v>
      </c>
      <c r="L315" s="100">
        <v>1259740.1299999901</v>
      </c>
      <c r="M315" s="100">
        <v>1327934.53</v>
      </c>
      <c r="N315" s="100">
        <v>13532177.539999999</v>
      </c>
      <c r="O315" s="100">
        <v>1290813.6199999901</v>
      </c>
      <c r="P315" s="100">
        <v>1151750.1299999999</v>
      </c>
      <c r="Q315" s="100">
        <v>1143875.8999999999</v>
      </c>
      <c r="R315" s="100">
        <v>1246921.53999999</v>
      </c>
      <c r="S315" s="100">
        <v>1695232.26999999</v>
      </c>
      <c r="T315" s="100">
        <v>758480.17</v>
      </c>
      <c r="U315" s="100">
        <v>1162763.27</v>
      </c>
      <c r="V315" s="100">
        <v>1253682.55</v>
      </c>
      <c r="W315" s="100">
        <v>1069458.1200000001</v>
      </c>
      <c r="X315" s="100">
        <v>1204333.95999999</v>
      </c>
      <c r="Y315" s="100">
        <v>1282307.96</v>
      </c>
      <c r="Z315" s="100">
        <v>1326130.1599999999</v>
      </c>
      <c r="AA315" s="296">
        <v>14585749.6499999</v>
      </c>
    </row>
    <row r="316" spans="1:27" x14ac:dyDescent="0.2">
      <c r="A316" s="101" t="s">
        <v>887</v>
      </c>
      <c r="B316" s="100">
        <v>46800.44</v>
      </c>
      <c r="C316" s="100">
        <v>42748.4399999999</v>
      </c>
      <c r="D316" s="100">
        <v>43474.02</v>
      </c>
      <c r="E316" s="100">
        <v>59720.74</v>
      </c>
      <c r="F316" s="100">
        <v>46704.52</v>
      </c>
      <c r="G316" s="100">
        <v>64760.9399999999</v>
      </c>
      <c r="H316" s="100">
        <v>54670</v>
      </c>
      <c r="I316" s="100">
        <v>47250.1</v>
      </c>
      <c r="J316" s="100">
        <v>49623.279999999897</v>
      </c>
      <c r="K316" s="100">
        <v>52558.539999999899</v>
      </c>
      <c r="L316" s="100">
        <v>47496.409999999902</v>
      </c>
      <c r="M316" s="100">
        <v>50261.46</v>
      </c>
      <c r="N316" s="100">
        <v>606068.89</v>
      </c>
      <c r="O316" s="100">
        <v>46394.05</v>
      </c>
      <c r="P316" s="100">
        <v>45130.89</v>
      </c>
      <c r="Q316" s="100">
        <v>48914.2</v>
      </c>
      <c r="R316" s="100">
        <v>168034.19</v>
      </c>
      <c r="S316" s="100">
        <v>-54946.91</v>
      </c>
      <c r="T316" s="100">
        <v>67002.5</v>
      </c>
      <c r="U316" s="100">
        <v>70614.8</v>
      </c>
      <c r="V316" s="100">
        <v>60157.9</v>
      </c>
      <c r="W316" s="100">
        <v>58833.52</v>
      </c>
      <c r="X316" s="100">
        <v>50635.92</v>
      </c>
      <c r="Y316" s="100">
        <v>59173.29</v>
      </c>
      <c r="Z316" s="100">
        <v>97034.62</v>
      </c>
      <c r="AA316" s="296">
        <v>716978.97</v>
      </c>
    </row>
    <row r="317" spans="1:27" x14ac:dyDescent="0.2">
      <c r="A317" s="101" t="s">
        <v>888</v>
      </c>
      <c r="B317" s="100">
        <v>0</v>
      </c>
      <c r="C317" s="100">
        <v>0</v>
      </c>
      <c r="D317" s="100">
        <v>0</v>
      </c>
      <c r="E317" s="100">
        <v>0</v>
      </c>
      <c r="F317" s="100">
        <v>0</v>
      </c>
      <c r="G317" s="100">
        <v>0</v>
      </c>
      <c r="H317" s="100">
        <v>0</v>
      </c>
      <c r="I317" s="100">
        <v>0</v>
      </c>
      <c r="J317" s="100">
        <v>0</v>
      </c>
      <c r="K317" s="100">
        <v>0</v>
      </c>
      <c r="L317" s="100">
        <v>0</v>
      </c>
      <c r="M317" s="100">
        <v>0</v>
      </c>
      <c r="N317" s="100">
        <v>0</v>
      </c>
      <c r="O317" s="100">
        <v>0</v>
      </c>
      <c r="P317" s="100">
        <v>0</v>
      </c>
      <c r="Q317" s="100">
        <v>0</v>
      </c>
      <c r="R317" s="100">
        <v>0</v>
      </c>
      <c r="S317" s="100">
        <v>0</v>
      </c>
      <c r="T317" s="100">
        <v>0</v>
      </c>
      <c r="U317" s="100">
        <v>0</v>
      </c>
      <c r="V317" s="100">
        <v>0</v>
      </c>
      <c r="W317" s="100">
        <v>0</v>
      </c>
      <c r="X317" s="100">
        <v>0</v>
      </c>
      <c r="Y317" s="100">
        <v>0</v>
      </c>
      <c r="Z317" s="100">
        <v>0</v>
      </c>
      <c r="AA317" s="296">
        <v>0</v>
      </c>
    </row>
    <row r="318" spans="1:27" x14ac:dyDescent="0.2">
      <c r="A318" s="101" t="s">
        <v>889</v>
      </c>
      <c r="B318" s="100">
        <v>4261485.42</v>
      </c>
      <c r="C318" s="100">
        <v>3665309.87</v>
      </c>
      <c r="D318" s="100">
        <v>4257008.96</v>
      </c>
      <c r="E318" s="100">
        <v>4152799.69</v>
      </c>
      <c r="F318" s="100">
        <v>4249608.75</v>
      </c>
      <c r="G318" s="100">
        <v>4257933.5599999996</v>
      </c>
      <c r="H318" s="100">
        <v>4818821.98999999</v>
      </c>
      <c r="I318" s="100">
        <v>4822563</v>
      </c>
      <c r="J318" s="100">
        <v>5291791.76</v>
      </c>
      <c r="K318" s="100">
        <v>5283401.84</v>
      </c>
      <c r="L318" s="100">
        <v>5027873.8899999904</v>
      </c>
      <c r="M318" s="100">
        <v>5427810.46</v>
      </c>
      <c r="N318" s="100">
        <v>55516409.189999998</v>
      </c>
      <c r="O318" s="100">
        <v>5236881.45</v>
      </c>
      <c r="P318" s="100">
        <v>4702177.6900000004</v>
      </c>
      <c r="Q318" s="100">
        <v>4932930.0599999996</v>
      </c>
      <c r="R318" s="100">
        <v>4857540.6399999997</v>
      </c>
      <c r="S318" s="100">
        <v>5142779.28</v>
      </c>
      <c r="T318" s="100">
        <v>4761760.2899999898</v>
      </c>
      <c r="U318" s="100">
        <v>4788840.79</v>
      </c>
      <c r="V318" s="100">
        <v>4854242.59</v>
      </c>
      <c r="W318" s="100">
        <v>5158850.55</v>
      </c>
      <c r="X318" s="100">
        <v>4611915.1899999902</v>
      </c>
      <c r="Y318" s="100">
        <v>4697586.88</v>
      </c>
      <c r="Z318" s="100">
        <v>5002115.1099999901</v>
      </c>
      <c r="AA318" s="296">
        <v>58747620.520000003</v>
      </c>
    </row>
    <row r="319" spans="1:27" x14ac:dyDescent="0.2">
      <c r="A319" s="101" t="s">
        <v>890</v>
      </c>
    </row>
    <row r="320" spans="1:27" x14ac:dyDescent="0.2">
      <c r="A320" s="101" t="s">
        <v>891</v>
      </c>
      <c r="B320" s="100">
        <v>-27388.22</v>
      </c>
      <c r="C320" s="100">
        <v>2231436.3399999901</v>
      </c>
      <c r="D320" s="100">
        <v>5736383.8600000003</v>
      </c>
      <c r="E320" s="100">
        <v>1842996.38</v>
      </c>
      <c r="F320" s="100">
        <v>1585643.5799999901</v>
      </c>
      <c r="G320" s="100">
        <v>2073509.97999999</v>
      </c>
      <c r="H320" s="100">
        <v>2171169.04</v>
      </c>
      <c r="I320" s="100">
        <v>3626650.95</v>
      </c>
      <c r="J320" s="100">
        <v>8766222.7899999991</v>
      </c>
      <c r="K320" s="100">
        <v>6897163.79</v>
      </c>
      <c r="L320" s="100">
        <v>5472922.8099999996</v>
      </c>
      <c r="M320" s="100">
        <v>13299170.359999999</v>
      </c>
      <c r="N320" s="100">
        <v>53675881.659999996</v>
      </c>
      <c r="O320" s="100">
        <v>4090008.97</v>
      </c>
      <c r="P320" s="100">
        <v>3844380.8399999901</v>
      </c>
      <c r="Q320" s="100">
        <v>-3499825.52</v>
      </c>
      <c r="R320" s="100">
        <v>3064149.9</v>
      </c>
      <c r="S320" s="100">
        <v>3156457.0199999898</v>
      </c>
      <c r="T320" s="100">
        <v>1960610.63</v>
      </c>
      <c r="U320" s="100">
        <v>2445102.2599999998</v>
      </c>
      <c r="V320" s="100">
        <v>2329245.1800000002</v>
      </c>
      <c r="W320" s="100">
        <v>5625083.21</v>
      </c>
      <c r="X320" s="100">
        <v>5092274.1100000003</v>
      </c>
      <c r="Y320" s="100">
        <v>3998453.14</v>
      </c>
      <c r="Z320" s="100">
        <v>475275.33</v>
      </c>
      <c r="AA320" s="296">
        <v>32581215.07</v>
      </c>
    </row>
    <row r="321" spans="1:27" x14ac:dyDescent="0.2">
      <c r="A321" s="101" t="s">
        <v>892</v>
      </c>
      <c r="B321" s="100">
        <v>641</v>
      </c>
      <c r="C321" s="100">
        <v>48018.81</v>
      </c>
      <c r="D321" s="100">
        <v>89658.359999999899</v>
      </c>
      <c r="E321" s="100">
        <v>156110.57</v>
      </c>
      <c r="F321" s="100">
        <v>25459.45</v>
      </c>
      <c r="G321" s="100">
        <v>33143.0799999999</v>
      </c>
      <c r="H321" s="100">
        <v>138474.26999999999</v>
      </c>
      <c r="I321" s="100">
        <v>-50343.09</v>
      </c>
      <c r="J321" s="100">
        <v>65977.08</v>
      </c>
      <c r="K321" s="100">
        <v>121954.26</v>
      </c>
      <c r="L321" s="100">
        <v>110449.04</v>
      </c>
      <c r="M321" s="100">
        <v>5486.53</v>
      </c>
      <c r="N321" s="100">
        <v>745029.35999999905</v>
      </c>
      <c r="O321" s="100">
        <v>101732.709999999</v>
      </c>
      <c r="P321" s="100">
        <v>122127.7</v>
      </c>
      <c r="Q321" s="100">
        <v>104158.52</v>
      </c>
      <c r="R321" s="100">
        <v>62868.249999999898</v>
      </c>
      <c r="S321" s="100">
        <v>95590.61</v>
      </c>
      <c r="T321" s="100">
        <v>86431.360000000001</v>
      </c>
      <c r="U321" s="100">
        <v>-28970.809999999899</v>
      </c>
      <c r="V321" s="100">
        <v>74342.13</v>
      </c>
      <c r="W321" s="100">
        <v>52430.64</v>
      </c>
      <c r="X321" s="100">
        <v>65197.289999999899</v>
      </c>
      <c r="Y321" s="100">
        <v>123137.64</v>
      </c>
      <c r="Z321" s="100">
        <v>166711.72999999899</v>
      </c>
      <c r="AA321" s="296">
        <v>1025757.77</v>
      </c>
    </row>
    <row r="322" spans="1:27" x14ac:dyDescent="0.2">
      <c r="A322" s="101" t="s">
        <v>893</v>
      </c>
      <c r="B322" s="100">
        <v>-26747.219999999899</v>
      </c>
      <c r="C322" s="100">
        <v>2279455.1499999901</v>
      </c>
      <c r="D322" s="100">
        <v>5826042.2199999997</v>
      </c>
      <c r="E322" s="100">
        <v>1999106.95</v>
      </c>
      <c r="F322" s="100">
        <v>1611103.02999999</v>
      </c>
      <c r="G322" s="100">
        <v>2106653.0599999898</v>
      </c>
      <c r="H322" s="100">
        <v>2309643.31</v>
      </c>
      <c r="I322" s="100">
        <v>3576307.86</v>
      </c>
      <c r="J322" s="100">
        <v>8832199.8699999992</v>
      </c>
      <c r="K322" s="100">
        <v>7019118.0499999998</v>
      </c>
      <c r="L322" s="100">
        <v>5583371.8499999996</v>
      </c>
      <c r="M322" s="100">
        <v>13304656.890000001</v>
      </c>
      <c r="N322" s="100">
        <v>54420911.020000003</v>
      </c>
      <c r="O322" s="100">
        <v>4191741.68</v>
      </c>
      <c r="P322" s="100">
        <v>3966508.5399999898</v>
      </c>
      <c r="Q322" s="100">
        <v>-3395667</v>
      </c>
      <c r="R322" s="100">
        <v>3127018.15</v>
      </c>
      <c r="S322" s="100">
        <v>3252047.6299999901</v>
      </c>
      <c r="T322" s="100">
        <v>2047041.99</v>
      </c>
      <c r="U322" s="100">
        <v>2416131.4500000002</v>
      </c>
      <c r="V322" s="100">
        <v>2403587.31</v>
      </c>
      <c r="W322" s="100">
        <v>5677513.8499999996</v>
      </c>
      <c r="X322" s="100">
        <v>5157471.4000000004</v>
      </c>
      <c r="Y322" s="100">
        <v>4121590.78</v>
      </c>
      <c r="Z322" s="100">
        <v>641987.06000000006</v>
      </c>
      <c r="AA322" s="296">
        <v>33606972.839999899</v>
      </c>
    </row>
    <row r="323" spans="1:27" x14ac:dyDescent="0.2">
      <c r="A323" s="101" t="s">
        <v>894</v>
      </c>
    </row>
    <row r="324" spans="1:27" x14ac:dyDescent="0.2">
      <c r="A324" s="101" t="s">
        <v>895</v>
      </c>
      <c r="B324" s="100">
        <v>220.39999999999901</v>
      </c>
      <c r="C324" s="100">
        <v>638.69000000000005</v>
      </c>
      <c r="D324" s="100">
        <v>410.91</v>
      </c>
      <c r="E324" s="100">
        <v>243.04999999999899</v>
      </c>
      <c r="F324" s="100">
        <v>1123.4000000000001</v>
      </c>
      <c r="G324" s="100">
        <v>114.88999999999901</v>
      </c>
      <c r="H324" s="100">
        <v>448.76</v>
      </c>
      <c r="I324" s="100">
        <v>0</v>
      </c>
      <c r="J324" s="100">
        <v>1204.69</v>
      </c>
      <c r="K324" s="100">
        <v>306.13</v>
      </c>
      <c r="L324" s="100">
        <v>10478.59</v>
      </c>
      <c r="M324" s="100">
        <v>720.9</v>
      </c>
      <c r="N324" s="100">
        <v>15910.41</v>
      </c>
      <c r="O324" s="100">
        <v>0</v>
      </c>
      <c r="P324" s="100">
        <v>146.97999999999999</v>
      </c>
      <c r="Q324" s="100">
        <v>0</v>
      </c>
      <c r="R324" s="100">
        <v>154.12</v>
      </c>
      <c r="S324" s="100">
        <v>0</v>
      </c>
      <c r="T324" s="100">
        <v>0</v>
      </c>
      <c r="U324" s="100">
        <v>730.14</v>
      </c>
      <c r="V324" s="100">
        <v>265.92</v>
      </c>
      <c r="W324" s="100">
        <v>0</v>
      </c>
      <c r="X324" s="100">
        <v>780.99</v>
      </c>
      <c r="Y324" s="100">
        <v>352.56</v>
      </c>
      <c r="Z324" s="100">
        <v>458.969999999999</v>
      </c>
      <c r="AA324" s="296">
        <v>2889.68</v>
      </c>
    </row>
    <row r="325" spans="1:27" x14ac:dyDescent="0.2">
      <c r="A325" s="101" t="s">
        <v>896</v>
      </c>
      <c r="B325" s="100">
        <v>220.39999999999901</v>
      </c>
      <c r="C325" s="100">
        <v>638.69000000000005</v>
      </c>
      <c r="D325" s="100">
        <v>410.91</v>
      </c>
      <c r="E325" s="100">
        <v>243.04999999999899</v>
      </c>
      <c r="F325" s="100">
        <v>1123.4000000000001</v>
      </c>
      <c r="G325" s="100">
        <v>114.88999999999901</v>
      </c>
      <c r="H325" s="100">
        <v>448.76</v>
      </c>
      <c r="I325" s="100">
        <v>0</v>
      </c>
      <c r="J325" s="100">
        <v>1204.69</v>
      </c>
      <c r="K325" s="100">
        <v>306.13</v>
      </c>
      <c r="L325" s="100">
        <v>10478.59</v>
      </c>
      <c r="M325" s="100">
        <v>720.9</v>
      </c>
      <c r="N325" s="100">
        <v>15910.41</v>
      </c>
      <c r="O325" s="100">
        <v>0</v>
      </c>
      <c r="P325" s="100">
        <v>146.97999999999999</v>
      </c>
      <c r="Q325" s="100">
        <v>0</v>
      </c>
      <c r="R325" s="100">
        <v>154.12</v>
      </c>
      <c r="S325" s="100">
        <v>0</v>
      </c>
      <c r="T325" s="100">
        <v>0</v>
      </c>
      <c r="U325" s="100">
        <v>730.14</v>
      </c>
      <c r="V325" s="100">
        <v>265.92</v>
      </c>
      <c r="W325" s="100">
        <v>0</v>
      </c>
      <c r="X325" s="100">
        <v>780.99</v>
      </c>
      <c r="Y325" s="100">
        <v>352.56</v>
      </c>
      <c r="Z325" s="100">
        <v>458.969999999999</v>
      </c>
      <c r="AA325" s="296">
        <v>2889.68</v>
      </c>
    </row>
    <row r="326" spans="1:27" x14ac:dyDescent="0.2">
      <c r="A326" s="101" t="s">
        <v>897</v>
      </c>
      <c r="B326" s="100">
        <v>4338496.37</v>
      </c>
      <c r="C326" s="100">
        <v>6060696.1899999902</v>
      </c>
      <c r="D326" s="100">
        <v>10185463.33</v>
      </c>
      <c r="E326" s="100">
        <v>6246183.1299999999</v>
      </c>
      <c r="F326" s="100">
        <v>5965233</v>
      </c>
      <c r="G326" s="100">
        <v>6459496.2299999902</v>
      </c>
      <c r="H326" s="100">
        <v>7239999.4499999899</v>
      </c>
      <c r="I326" s="100">
        <v>8475200.3000000007</v>
      </c>
      <c r="J326" s="100">
        <v>14213235.029999999</v>
      </c>
      <c r="K326" s="100">
        <v>12396846.380000001</v>
      </c>
      <c r="L326" s="100">
        <v>10717853.52</v>
      </c>
      <c r="M326" s="100">
        <v>18832320.059999999</v>
      </c>
      <c r="N326" s="100">
        <v>111131022.98999999</v>
      </c>
      <c r="O326" s="100">
        <v>9508533.2799999993</v>
      </c>
      <c r="P326" s="100">
        <v>8759879.7099999897</v>
      </c>
      <c r="Q326" s="100">
        <v>1620962.22</v>
      </c>
      <c r="R326" s="100">
        <v>8067862.3399999896</v>
      </c>
      <c r="S326" s="100">
        <v>8472203.3099999893</v>
      </c>
      <c r="T326" s="100">
        <v>6923733.0699999901</v>
      </c>
      <c r="U326" s="100">
        <v>7287883.75</v>
      </c>
      <c r="V326" s="100">
        <v>7348757.7000000002</v>
      </c>
      <c r="W326" s="100">
        <v>10908076.43</v>
      </c>
      <c r="X326" s="100">
        <v>9837290.9100000001</v>
      </c>
      <c r="Y326" s="100">
        <v>8917195.3699999992</v>
      </c>
      <c r="Z326" s="100">
        <v>5744334.6799999997</v>
      </c>
      <c r="AA326" s="296">
        <v>93396712.769999996</v>
      </c>
    </row>
    <row r="327" spans="1:27" x14ac:dyDescent="0.2">
      <c r="A327" s="99" t="s">
        <v>898</v>
      </c>
    </row>
    <row r="328" spans="1:27" x14ac:dyDescent="0.2">
      <c r="A328" s="101" t="s">
        <v>899</v>
      </c>
    </row>
    <row r="329" spans="1:27" x14ac:dyDescent="0.2">
      <c r="A329" s="101" t="s">
        <v>900</v>
      </c>
      <c r="B329" s="100">
        <v>0</v>
      </c>
      <c r="C329" s="100">
        <v>0</v>
      </c>
      <c r="D329" s="100">
        <v>0</v>
      </c>
      <c r="E329" s="100">
        <v>0</v>
      </c>
      <c r="F329" s="100">
        <v>0</v>
      </c>
      <c r="G329" s="100">
        <v>0</v>
      </c>
      <c r="H329" s="100">
        <v>0</v>
      </c>
      <c r="I329" s="100">
        <v>0</v>
      </c>
      <c r="J329" s="100">
        <v>0</v>
      </c>
      <c r="K329" s="100">
        <v>0</v>
      </c>
      <c r="L329" s="100">
        <v>0</v>
      </c>
      <c r="M329" s="100">
        <v>0</v>
      </c>
      <c r="N329" s="100">
        <v>0</v>
      </c>
      <c r="O329" s="100">
        <v>0</v>
      </c>
      <c r="P329" s="100">
        <v>0</v>
      </c>
      <c r="Q329" s="100">
        <v>0</v>
      </c>
      <c r="R329" s="100">
        <v>0</v>
      </c>
      <c r="S329" s="100">
        <v>0</v>
      </c>
      <c r="T329" s="100">
        <v>0</v>
      </c>
      <c r="U329" s="100">
        <v>0</v>
      </c>
      <c r="V329" s="100">
        <v>0</v>
      </c>
      <c r="W329" s="100">
        <v>0</v>
      </c>
      <c r="X329" s="100">
        <v>0</v>
      </c>
      <c r="Y329" s="100">
        <v>0</v>
      </c>
      <c r="Z329" s="100">
        <v>0</v>
      </c>
      <c r="AA329" s="296">
        <v>0</v>
      </c>
    </row>
    <row r="330" spans="1:27" x14ac:dyDescent="0.2">
      <c r="A330" s="101" t="s">
        <v>901</v>
      </c>
      <c r="B330" s="100">
        <v>0</v>
      </c>
      <c r="C330" s="100">
        <v>0</v>
      </c>
      <c r="D330" s="100">
        <v>0</v>
      </c>
      <c r="E330" s="100">
        <v>0</v>
      </c>
      <c r="F330" s="100">
        <v>0</v>
      </c>
      <c r="G330" s="100">
        <v>0</v>
      </c>
      <c r="H330" s="100">
        <v>0</v>
      </c>
      <c r="I330" s="100">
        <v>0</v>
      </c>
      <c r="J330" s="100">
        <v>0</v>
      </c>
      <c r="K330" s="100">
        <v>0</v>
      </c>
      <c r="L330" s="100">
        <v>0</v>
      </c>
      <c r="M330" s="100">
        <v>0</v>
      </c>
      <c r="N330" s="100">
        <v>0</v>
      </c>
      <c r="O330" s="100">
        <v>0</v>
      </c>
      <c r="P330" s="100">
        <v>0</v>
      </c>
      <c r="Q330" s="100">
        <v>0</v>
      </c>
      <c r="R330" s="100">
        <v>0</v>
      </c>
      <c r="S330" s="100">
        <v>0</v>
      </c>
      <c r="T330" s="100">
        <v>0</v>
      </c>
      <c r="U330" s="100">
        <v>0</v>
      </c>
      <c r="V330" s="100">
        <v>0</v>
      </c>
      <c r="W330" s="100">
        <v>0</v>
      </c>
      <c r="X330" s="100">
        <v>0</v>
      </c>
      <c r="Y330" s="100">
        <v>0</v>
      </c>
      <c r="Z330" s="100">
        <v>0</v>
      </c>
      <c r="AA330" s="296">
        <v>0</v>
      </c>
    </row>
    <row r="331" spans="1:27" x14ac:dyDescent="0.2">
      <c r="A331" s="101" t="s">
        <v>902</v>
      </c>
    </row>
    <row r="332" spans="1:27" x14ac:dyDescent="0.2">
      <c r="A332" s="101" t="s">
        <v>903</v>
      </c>
      <c r="B332" s="100">
        <v>0</v>
      </c>
      <c r="C332" s="100">
        <v>0</v>
      </c>
      <c r="D332" s="100">
        <v>0</v>
      </c>
      <c r="E332" s="100">
        <v>0</v>
      </c>
      <c r="F332" s="100">
        <v>0</v>
      </c>
      <c r="G332" s="100">
        <v>0</v>
      </c>
      <c r="H332" s="100">
        <v>0</v>
      </c>
      <c r="I332" s="100">
        <v>0</v>
      </c>
      <c r="J332" s="100">
        <v>0</v>
      </c>
      <c r="K332" s="100">
        <v>0</v>
      </c>
      <c r="L332" s="100">
        <v>0</v>
      </c>
      <c r="M332" s="100">
        <v>0</v>
      </c>
      <c r="N332" s="100">
        <v>0</v>
      </c>
      <c r="O332" s="100">
        <v>0</v>
      </c>
      <c r="P332" s="100">
        <v>0</v>
      </c>
      <c r="Q332" s="100">
        <v>0</v>
      </c>
      <c r="R332" s="100">
        <v>0</v>
      </c>
      <c r="S332" s="100">
        <v>0</v>
      </c>
      <c r="T332" s="100">
        <v>0</v>
      </c>
      <c r="U332" s="100">
        <v>0</v>
      </c>
      <c r="V332" s="100">
        <v>0</v>
      </c>
      <c r="W332" s="100">
        <v>0</v>
      </c>
      <c r="X332" s="100">
        <v>0</v>
      </c>
      <c r="Y332" s="100">
        <v>0</v>
      </c>
      <c r="Z332" s="100">
        <v>0</v>
      </c>
      <c r="AA332" s="296">
        <v>0</v>
      </c>
    </row>
    <row r="333" spans="1:27" x14ac:dyDescent="0.2">
      <c r="A333" s="101" t="s">
        <v>904</v>
      </c>
      <c r="B333" s="100">
        <v>0</v>
      </c>
      <c r="C333" s="100">
        <v>0</v>
      </c>
      <c r="D333" s="100">
        <v>0</v>
      </c>
      <c r="E333" s="100">
        <v>0</v>
      </c>
      <c r="F333" s="100">
        <v>0</v>
      </c>
      <c r="G333" s="100">
        <v>0</v>
      </c>
      <c r="H333" s="100">
        <v>0</v>
      </c>
      <c r="I333" s="100">
        <v>0</v>
      </c>
      <c r="J333" s="100">
        <v>0</v>
      </c>
      <c r="K333" s="100">
        <v>0</v>
      </c>
      <c r="L333" s="100">
        <v>0</v>
      </c>
      <c r="M333" s="100">
        <v>0</v>
      </c>
      <c r="N333" s="100">
        <v>0</v>
      </c>
      <c r="O333" s="100">
        <v>0</v>
      </c>
      <c r="P333" s="100">
        <v>0</v>
      </c>
      <c r="Q333" s="100">
        <v>0</v>
      </c>
      <c r="R333" s="100">
        <v>0</v>
      </c>
      <c r="S333" s="100">
        <v>0</v>
      </c>
      <c r="T333" s="100">
        <v>0</v>
      </c>
      <c r="U333" s="100">
        <v>0</v>
      </c>
      <c r="V333" s="100">
        <v>0</v>
      </c>
      <c r="W333" s="100">
        <v>0</v>
      </c>
      <c r="X333" s="100">
        <v>0</v>
      </c>
      <c r="Y333" s="100">
        <v>0</v>
      </c>
      <c r="Z333" s="100">
        <v>0</v>
      </c>
      <c r="AA333" s="296">
        <v>0</v>
      </c>
    </row>
    <row r="334" spans="1:27" x14ac:dyDescent="0.2">
      <c r="A334" s="101" t="s">
        <v>905</v>
      </c>
      <c r="B334" s="100">
        <v>0</v>
      </c>
      <c r="C334" s="100">
        <v>0</v>
      </c>
      <c r="D334" s="100">
        <v>0</v>
      </c>
      <c r="E334" s="100">
        <v>0</v>
      </c>
      <c r="F334" s="100">
        <v>1000</v>
      </c>
      <c r="G334" s="100">
        <v>0</v>
      </c>
      <c r="H334" s="100">
        <v>0</v>
      </c>
      <c r="I334" s="100">
        <v>0</v>
      </c>
      <c r="J334" s="100">
        <v>0</v>
      </c>
      <c r="K334" s="100">
        <v>0</v>
      </c>
      <c r="L334" s="100">
        <v>0</v>
      </c>
      <c r="M334" s="100">
        <v>0</v>
      </c>
      <c r="N334" s="100">
        <v>1000</v>
      </c>
      <c r="O334" s="100">
        <v>0</v>
      </c>
      <c r="P334" s="100">
        <v>0</v>
      </c>
      <c r="Q334" s="100">
        <v>0</v>
      </c>
      <c r="R334" s="100">
        <v>0</v>
      </c>
      <c r="S334" s="100">
        <v>0</v>
      </c>
      <c r="T334" s="100">
        <v>0</v>
      </c>
      <c r="U334" s="100">
        <v>0</v>
      </c>
      <c r="V334" s="100">
        <v>0</v>
      </c>
      <c r="W334" s="100">
        <v>0</v>
      </c>
      <c r="X334" s="100">
        <v>0</v>
      </c>
      <c r="Y334" s="100">
        <v>0</v>
      </c>
      <c r="Z334" s="100">
        <v>1625</v>
      </c>
      <c r="AA334" s="296">
        <v>1625</v>
      </c>
    </row>
    <row r="335" spans="1:27" x14ac:dyDescent="0.2">
      <c r="A335" s="101" t="s">
        <v>906</v>
      </c>
      <c r="B335" s="100">
        <v>0</v>
      </c>
      <c r="C335" s="100">
        <v>0</v>
      </c>
      <c r="D335" s="100">
        <v>0</v>
      </c>
      <c r="E335" s="100">
        <v>0</v>
      </c>
      <c r="F335" s="100">
        <v>0</v>
      </c>
      <c r="G335" s="100">
        <v>0</v>
      </c>
      <c r="H335" s="100">
        <v>0</v>
      </c>
      <c r="I335" s="100">
        <v>0</v>
      </c>
      <c r="J335" s="100">
        <v>0</v>
      </c>
      <c r="K335" s="100">
        <v>0</v>
      </c>
      <c r="L335" s="100">
        <v>0</v>
      </c>
      <c r="M335" s="100">
        <v>0</v>
      </c>
      <c r="N335" s="100">
        <v>0</v>
      </c>
      <c r="O335" s="100">
        <v>0</v>
      </c>
      <c r="P335" s="100">
        <v>0</v>
      </c>
      <c r="Q335" s="100">
        <v>0</v>
      </c>
      <c r="R335" s="100">
        <v>0</v>
      </c>
      <c r="S335" s="100">
        <v>0</v>
      </c>
      <c r="T335" s="100">
        <v>0</v>
      </c>
      <c r="U335" s="100">
        <v>0</v>
      </c>
      <c r="V335" s="100">
        <v>0</v>
      </c>
      <c r="W335" s="100">
        <v>0</v>
      </c>
      <c r="X335" s="100">
        <v>0</v>
      </c>
      <c r="Y335" s="100">
        <v>0</v>
      </c>
      <c r="Z335" s="100">
        <v>0</v>
      </c>
      <c r="AA335" s="296">
        <v>0</v>
      </c>
    </row>
    <row r="336" spans="1:27" x14ac:dyDescent="0.2">
      <c r="A336" s="101" t="s">
        <v>907</v>
      </c>
      <c r="B336" s="100">
        <v>0</v>
      </c>
      <c r="C336" s="100">
        <v>0</v>
      </c>
      <c r="D336" s="100">
        <v>0</v>
      </c>
      <c r="E336" s="100">
        <v>0</v>
      </c>
      <c r="F336" s="100">
        <v>1000</v>
      </c>
      <c r="G336" s="100">
        <v>0</v>
      </c>
      <c r="H336" s="100">
        <v>0</v>
      </c>
      <c r="I336" s="100">
        <v>0</v>
      </c>
      <c r="J336" s="100">
        <v>0</v>
      </c>
      <c r="K336" s="100">
        <v>0</v>
      </c>
      <c r="L336" s="100">
        <v>0</v>
      </c>
      <c r="M336" s="100">
        <v>0</v>
      </c>
      <c r="N336" s="100">
        <v>1000</v>
      </c>
      <c r="O336" s="100">
        <v>0</v>
      </c>
      <c r="P336" s="100">
        <v>0</v>
      </c>
      <c r="Q336" s="100">
        <v>0</v>
      </c>
      <c r="R336" s="100">
        <v>0</v>
      </c>
      <c r="S336" s="100">
        <v>0</v>
      </c>
      <c r="T336" s="100">
        <v>0</v>
      </c>
      <c r="U336" s="100">
        <v>0</v>
      </c>
      <c r="V336" s="100">
        <v>0</v>
      </c>
      <c r="W336" s="100">
        <v>0</v>
      </c>
      <c r="X336" s="100">
        <v>0</v>
      </c>
      <c r="Y336" s="100">
        <v>0</v>
      </c>
      <c r="Z336" s="100">
        <v>1625</v>
      </c>
      <c r="AA336" s="296">
        <v>1625</v>
      </c>
    </row>
    <row r="337" spans="1:27" x14ac:dyDescent="0.2">
      <c r="A337" s="101" t="s">
        <v>908</v>
      </c>
    </row>
    <row r="338" spans="1:27" x14ac:dyDescent="0.2">
      <c r="A338" s="101" t="s">
        <v>909</v>
      </c>
      <c r="B338" s="100">
        <v>202.94</v>
      </c>
      <c r="C338" s="100">
        <v>32361.179999999898</v>
      </c>
      <c r="D338" s="100">
        <v>41432.71</v>
      </c>
      <c r="E338" s="100">
        <v>0</v>
      </c>
      <c r="F338" s="100">
        <v>0</v>
      </c>
      <c r="G338" s="100">
        <v>0</v>
      </c>
      <c r="H338" s="100">
        <v>35143.49</v>
      </c>
      <c r="I338" s="100">
        <v>0</v>
      </c>
      <c r="J338" s="100">
        <v>0</v>
      </c>
      <c r="K338" s="100">
        <v>0</v>
      </c>
      <c r="L338" s="100">
        <v>35139.129999999997</v>
      </c>
      <c r="M338" s="100">
        <v>0</v>
      </c>
      <c r="N338" s="100">
        <v>144279.45000000001</v>
      </c>
      <c r="O338" s="100">
        <v>33103.14</v>
      </c>
      <c r="P338" s="100">
        <v>34369.72</v>
      </c>
      <c r="Q338" s="100">
        <v>33975.599999999999</v>
      </c>
      <c r="R338" s="100">
        <v>18308.900000000001</v>
      </c>
      <c r="S338" s="100">
        <v>104.07999999999601</v>
      </c>
      <c r="T338" s="100">
        <v>6.14</v>
      </c>
      <c r="U338" s="100">
        <v>35088.239999999998</v>
      </c>
      <c r="V338" s="100">
        <v>4058.3099999999899</v>
      </c>
      <c r="W338" s="100">
        <v>6118.02</v>
      </c>
      <c r="X338" s="100">
        <v>3083.93</v>
      </c>
      <c r="Y338" s="100">
        <v>32962.54</v>
      </c>
      <c r="Z338" s="100">
        <v>0</v>
      </c>
      <c r="AA338" s="296">
        <v>201178.62</v>
      </c>
    </row>
    <row r="339" spans="1:27" x14ac:dyDescent="0.2">
      <c r="A339" s="101" t="s">
        <v>910</v>
      </c>
      <c r="B339" s="100">
        <v>202.94</v>
      </c>
      <c r="C339" s="100">
        <v>32361.179999999898</v>
      </c>
      <c r="D339" s="100">
        <v>41432.71</v>
      </c>
      <c r="E339" s="100">
        <v>0</v>
      </c>
      <c r="F339" s="100">
        <v>0</v>
      </c>
      <c r="G339" s="100">
        <v>0</v>
      </c>
      <c r="H339" s="100">
        <v>35143.49</v>
      </c>
      <c r="I339" s="100">
        <v>0</v>
      </c>
      <c r="J339" s="100">
        <v>0</v>
      </c>
      <c r="K339" s="100">
        <v>0</v>
      </c>
      <c r="L339" s="100">
        <v>35139.129999999997</v>
      </c>
      <c r="M339" s="100">
        <v>0</v>
      </c>
      <c r="N339" s="100">
        <v>144279.45000000001</v>
      </c>
      <c r="O339" s="100">
        <v>33103.14</v>
      </c>
      <c r="P339" s="100">
        <v>34369.72</v>
      </c>
      <c r="Q339" s="100">
        <v>33975.599999999999</v>
      </c>
      <c r="R339" s="100">
        <v>18308.900000000001</v>
      </c>
      <c r="S339" s="100">
        <v>104.07999999999601</v>
      </c>
      <c r="T339" s="100">
        <v>6.14</v>
      </c>
      <c r="U339" s="100">
        <v>35088.239999999998</v>
      </c>
      <c r="V339" s="100">
        <v>4058.3099999999899</v>
      </c>
      <c r="W339" s="100">
        <v>6118.02</v>
      </c>
      <c r="X339" s="100">
        <v>3083.93</v>
      </c>
      <c r="Y339" s="100">
        <v>32962.54</v>
      </c>
      <c r="Z339" s="100">
        <v>0</v>
      </c>
      <c r="AA339" s="296">
        <v>201178.62</v>
      </c>
    </row>
    <row r="340" spans="1:27" x14ac:dyDescent="0.2">
      <c r="A340" s="101" t="s">
        <v>911</v>
      </c>
    </row>
    <row r="341" spans="1:27" x14ac:dyDescent="0.2">
      <c r="A341" s="101" t="s">
        <v>912</v>
      </c>
      <c r="B341" s="100">
        <v>25.64</v>
      </c>
      <c r="C341" s="100">
        <v>60703.63</v>
      </c>
      <c r="D341" s="100">
        <v>29460.61</v>
      </c>
      <c r="E341" s="100">
        <v>61396.36</v>
      </c>
      <c r="F341" s="100">
        <v>65.599999999999994</v>
      </c>
      <c r="G341" s="100">
        <v>896.73</v>
      </c>
      <c r="H341" s="100">
        <v>51118.789999999899</v>
      </c>
      <c r="I341" s="100">
        <v>26483.31</v>
      </c>
      <c r="J341" s="100">
        <v>8558.76</v>
      </c>
      <c r="K341" s="100">
        <v>54252.38</v>
      </c>
      <c r="L341" s="100">
        <v>35914.559999999998</v>
      </c>
      <c r="M341" s="100">
        <v>50927.55</v>
      </c>
      <c r="N341" s="100">
        <v>379803.92</v>
      </c>
      <c r="O341" s="100">
        <v>313400.7</v>
      </c>
      <c r="P341" s="100">
        <v>1128593.25</v>
      </c>
      <c r="Q341" s="100">
        <v>1319110.1599999999</v>
      </c>
      <c r="R341" s="100">
        <v>1161756.00999999</v>
      </c>
      <c r="S341" s="100">
        <v>1131204.42</v>
      </c>
      <c r="T341" s="100">
        <v>1350632.29</v>
      </c>
      <c r="U341" s="100">
        <v>1083630.44</v>
      </c>
      <c r="V341" s="100">
        <v>1145422.78</v>
      </c>
      <c r="W341" s="100">
        <v>846458.14999999898</v>
      </c>
      <c r="X341" s="100">
        <v>1159982.9199999899</v>
      </c>
      <c r="Y341" s="100">
        <v>992323.65</v>
      </c>
      <c r="Z341" s="100">
        <v>1076670.6099999901</v>
      </c>
      <c r="AA341" s="296">
        <v>12709185.380000001</v>
      </c>
    </row>
    <row r="342" spans="1:27" x14ac:dyDescent="0.2">
      <c r="A342" s="101" t="s">
        <v>913</v>
      </c>
      <c r="B342" s="100">
        <v>116925.689999999</v>
      </c>
      <c r="C342" s="100">
        <v>148562.84</v>
      </c>
      <c r="D342" s="100">
        <v>217751.179999999</v>
      </c>
      <c r="E342" s="100">
        <v>120940.99</v>
      </c>
      <c r="F342" s="100">
        <v>209506.72</v>
      </c>
      <c r="G342" s="100">
        <v>258189.71</v>
      </c>
      <c r="H342" s="100">
        <v>50442.78</v>
      </c>
      <c r="I342" s="100">
        <v>269732.22999999899</v>
      </c>
      <c r="J342" s="100">
        <v>167922.19</v>
      </c>
      <c r="K342" s="100">
        <v>293040.66999999899</v>
      </c>
      <c r="L342" s="100">
        <v>173191.79</v>
      </c>
      <c r="M342" s="100">
        <v>178338.5</v>
      </c>
      <c r="N342" s="100">
        <v>2204545.29</v>
      </c>
      <c r="O342" s="100">
        <v>291611.32</v>
      </c>
      <c r="P342" s="100">
        <v>127334.48</v>
      </c>
      <c r="Q342" s="100">
        <v>242032.80999999901</v>
      </c>
      <c r="R342" s="100">
        <v>398171.34999999899</v>
      </c>
      <c r="S342" s="100">
        <v>516466.29</v>
      </c>
      <c r="T342" s="100">
        <v>176645.3</v>
      </c>
      <c r="U342" s="100">
        <v>259569.09</v>
      </c>
      <c r="V342" s="100">
        <v>-224839.47</v>
      </c>
      <c r="W342" s="100">
        <v>617237.39999999898</v>
      </c>
      <c r="X342" s="100">
        <v>264622.18</v>
      </c>
      <c r="Y342" s="100">
        <v>231278.19999999899</v>
      </c>
      <c r="Z342" s="100">
        <v>316464.89</v>
      </c>
      <c r="AA342" s="296">
        <v>3216593.84</v>
      </c>
    </row>
    <row r="343" spans="1:27" x14ac:dyDescent="0.2">
      <c r="A343" s="101" t="s">
        <v>914</v>
      </c>
      <c r="B343" s="100">
        <v>116951.329999999</v>
      </c>
      <c r="C343" s="100">
        <v>209266.47</v>
      </c>
      <c r="D343" s="100">
        <v>247211.78999999899</v>
      </c>
      <c r="E343" s="100">
        <v>182337.35</v>
      </c>
      <c r="F343" s="100">
        <v>209572.31999999899</v>
      </c>
      <c r="G343" s="100">
        <v>259086.44</v>
      </c>
      <c r="H343" s="100">
        <v>101561.57</v>
      </c>
      <c r="I343" s="100">
        <v>296215.53999999899</v>
      </c>
      <c r="J343" s="100">
        <v>176480.95</v>
      </c>
      <c r="K343" s="100">
        <v>347293.049999999</v>
      </c>
      <c r="L343" s="100">
        <v>209106.35</v>
      </c>
      <c r="M343" s="100">
        <v>229266.05</v>
      </c>
      <c r="N343" s="100">
        <v>2584349.21</v>
      </c>
      <c r="O343" s="100">
        <v>605012.02</v>
      </c>
      <c r="P343" s="100">
        <v>1255927.73</v>
      </c>
      <c r="Q343" s="100">
        <v>1561142.97</v>
      </c>
      <c r="R343" s="100">
        <v>1559927.3599999901</v>
      </c>
      <c r="S343" s="100">
        <v>1647670.71</v>
      </c>
      <c r="T343" s="100">
        <v>1527277.59</v>
      </c>
      <c r="U343" s="100">
        <v>1343199.53</v>
      </c>
      <c r="V343" s="100">
        <v>920583.31</v>
      </c>
      <c r="W343" s="100">
        <v>1463695.54999999</v>
      </c>
      <c r="X343" s="100">
        <v>1424605.0999999901</v>
      </c>
      <c r="Y343" s="100">
        <v>1223601.8500000001</v>
      </c>
      <c r="Z343" s="100">
        <v>1393135.49999999</v>
      </c>
      <c r="AA343" s="296">
        <v>15925779.220000001</v>
      </c>
    </row>
    <row r="344" spans="1:27" x14ac:dyDescent="0.2">
      <c r="A344" s="101" t="s">
        <v>915</v>
      </c>
      <c r="B344" s="100">
        <v>117154.269999999</v>
      </c>
      <c r="C344" s="100">
        <v>241627.65</v>
      </c>
      <c r="D344" s="100">
        <v>288644.5</v>
      </c>
      <c r="E344" s="100">
        <v>182337.35</v>
      </c>
      <c r="F344" s="100">
        <v>210572.31999999899</v>
      </c>
      <c r="G344" s="100">
        <v>259086.44</v>
      </c>
      <c r="H344" s="100">
        <v>136705.06</v>
      </c>
      <c r="I344" s="100">
        <v>296215.53999999899</v>
      </c>
      <c r="J344" s="100">
        <v>176480.95</v>
      </c>
      <c r="K344" s="100">
        <v>347293.049999999</v>
      </c>
      <c r="L344" s="100">
        <v>244245.48</v>
      </c>
      <c r="M344" s="100">
        <v>229266.05</v>
      </c>
      <c r="N344" s="100">
        <v>2729628.66</v>
      </c>
      <c r="O344" s="100">
        <v>638115.16</v>
      </c>
      <c r="P344" s="100">
        <v>1290297.45</v>
      </c>
      <c r="Q344" s="100">
        <v>1595118.57</v>
      </c>
      <c r="R344" s="100">
        <v>1578236.25999999</v>
      </c>
      <c r="S344" s="100">
        <v>1647774.79</v>
      </c>
      <c r="T344" s="100">
        <v>1527283.73</v>
      </c>
      <c r="U344" s="100">
        <v>1378287.77</v>
      </c>
      <c r="V344" s="100">
        <v>924641.62</v>
      </c>
      <c r="W344" s="100">
        <v>1469813.5699999901</v>
      </c>
      <c r="X344" s="100">
        <v>1427689.02999999</v>
      </c>
      <c r="Y344" s="100">
        <v>1256564.3899999999</v>
      </c>
      <c r="Z344" s="100">
        <v>1394760.49999999</v>
      </c>
      <c r="AA344" s="296">
        <v>16128582.84</v>
      </c>
    </row>
    <row r="345" spans="1:27" x14ac:dyDescent="0.2">
      <c r="A345" s="99" t="s">
        <v>916</v>
      </c>
    </row>
    <row r="346" spans="1:27" x14ac:dyDescent="0.2">
      <c r="A346" s="101" t="s">
        <v>917</v>
      </c>
    </row>
    <row r="347" spans="1:27" x14ac:dyDescent="0.2">
      <c r="A347" s="101" t="s">
        <v>918</v>
      </c>
      <c r="B347" s="100">
        <v>0</v>
      </c>
      <c r="C347" s="100">
        <v>0</v>
      </c>
      <c r="D347" s="100">
        <v>0</v>
      </c>
      <c r="E347" s="100">
        <v>0</v>
      </c>
      <c r="F347" s="100">
        <v>0</v>
      </c>
      <c r="G347" s="100">
        <v>0</v>
      </c>
      <c r="H347" s="100">
        <v>0</v>
      </c>
      <c r="I347" s="100">
        <v>0</v>
      </c>
      <c r="J347" s="100">
        <v>0</v>
      </c>
      <c r="K347" s="100">
        <v>0</v>
      </c>
      <c r="L347" s="100">
        <v>0</v>
      </c>
      <c r="M347" s="100">
        <v>0</v>
      </c>
      <c r="N347" s="100">
        <v>0</v>
      </c>
      <c r="O347" s="100">
        <v>0</v>
      </c>
      <c r="P347" s="100">
        <v>0</v>
      </c>
      <c r="Q347" s="100">
        <v>0</v>
      </c>
      <c r="R347" s="100">
        <v>0</v>
      </c>
      <c r="S347" s="100">
        <v>0</v>
      </c>
      <c r="T347" s="100">
        <v>0</v>
      </c>
      <c r="U347" s="100">
        <v>0</v>
      </c>
      <c r="V347" s="100">
        <v>0</v>
      </c>
      <c r="W347" s="100">
        <v>8.77</v>
      </c>
      <c r="X347" s="100">
        <v>0</v>
      </c>
      <c r="Y347" s="100">
        <v>0</v>
      </c>
      <c r="Z347" s="100">
        <v>0</v>
      </c>
      <c r="AA347" s="296">
        <v>8.77</v>
      </c>
    </row>
    <row r="348" spans="1:27" x14ac:dyDescent="0.2">
      <c r="A348" s="101" t="s">
        <v>919</v>
      </c>
      <c r="B348" s="100">
        <v>0</v>
      </c>
      <c r="C348" s="100">
        <v>0</v>
      </c>
      <c r="D348" s="100">
        <v>0</v>
      </c>
      <c r="E348" s="100">
        <v>0</v>
      </c>
      <c r="F348" s="100">
        <v>0</v>
      </c>
      <c r="G348" s="100">
        <v>0</v>
      </c>
      <c r="H348" s="100">
        <v>0</v>
      </c>
      <c r="I348" s="100">
        <v>0</v>
      </c>
      <c r="J348" s="100">
        <v>0</v>
      </c>
      <c r="K348" s="100">
        <v>0</v>
      </c>
      <c r="L348" s="100">
        <v>0</v>
      </c>
      <c r="M348" s="100">
        <v>0</v>
      </c>
      <c r="N348" s="100">
        <v>0</v>
      </c>
      <c r="O348" s="100">
        <v>0</v>
      </c>
      <c r="P348" s="100">
        <v>0</v>
      </c>
      <c r="Q348" s="100">
        <v>0</v>
      </c>
      <c r="R348" s="100">
        <v>0</v>
      </c>
      <c r="S348" s="100">
        <v>0</v>
      </c>
      <c r="T348" s="100">
        <v>0</v>
      </c>
      <c r="U348" s="100">
        <v>0</v>
      </c>
      <c r="V348" s="100">
        <v>0</v>
      </c>
      <c r="W348" s="100">
        <v>8.77</v>
      </c>
      <c r="X348" s="100">
        <v>0</v>
      </c>
      <c r="Y348" s="100">
        <v>0</v>
      </c>
      <c r="Z348" s="100">
        <v>0</v>
      </c>
      <c r="AA348" s="296">
        <v>8.77</v>
      </c>
    </row>
    <row r="349" spans="1:27" x14ac:dyDescent="0.2">
      <c r="A349" s="101" t="s">
        <v>920</v>
      </c>
    </row>
    <row r="350" spans="1:27" x14ac:dyDescent="0.2">
      <c r="A350" s="101" t="s">
        <v>921</v>
      </c>
      <c r="B350" s="100">
        <v>1067435.69</v>
      </c>
      <c r="C350" s="100">
        <v>1106295.9199999899</v>
      </c>
      <c r="D350" s="100">
        <v>1061918.73</v>
      </c>
      <c r="E350" s="100">
        <v>1020888.97</v>
      </c>
      <c r="F350" s="100">
        <v>950884.67</v>
      </c>
      <c r="G350" s="100">
        <v>1105285.23999999</v>
      </c>
      <c r="H350" s="100">
        <v>1097803.46999999</v>
      </c>
      <c r="I350" s="100">
        <v>1445555.00999999</v>
      </c>
      <c r="J350" s="100">
        <v>1090258.0900000001</v>
      </c>
      <c r="K350" s="100">
        <v>1173781.22</v>
      </c>
      <c r="L350" s="100">
        <v>1161765.81</v>
      </c>
      <c r="M350" s="100">
        <v>1602953.94</v>
      </c>
      <c r="N350" s="100">
        <v>13884826.76</v>
      </c>
      <c r="O350" s="100">
        <v>514630.58999999898</v>
      </c>
      <c r="P350" s="100">
        <v>257555.69</v>
      </c>
      <c r="Q350" s="100">
        <v>316799.34999999998</v>
      </c>
      <c r="R350" s="100">
        <v>250451.84999999899</v>
      </c>
      <c r="S350" s="100">
        <v>415554.77</v>
      </c>
      <c r="T350" s="100">
        <v>901446.60999999905</v>
      </c>
      <c r="U350" s="100">
        <v>617182.16999999899</v>
      </c>
      <c r="V350" s="100">
        <v>204921.12999999899</v>
      </c>
      <c r="W350" s="100">
        <v>276628.73</v>
      </c>
      <c r="X350" s="100">
        <v>962098.15999999898</v>
      </c>
      <c r="Y350" s="100">
        <v>844381.4</v>
      </c>
      <c r="Z350" s="100">
        <v>1117710.42</v>
      </c>
      <c r="AA350" s="296">
        <v>6679360.8700000001</v>
      </c>
    </row>
    <row r="351" spans="1:27" x14ac:dyDescent="0.2">
      <c r="A351" s="101" t="s">
        <v>922</v>
      </c>
      <c r="B351" s="100">
        <v>0</v>
      </c>
      <c r="C351" s="100">
        <v>0</v>
      </c>
      <c r="D351" s="100">
        <v>0</v>
      </c>
      <c r="E351" s="100">
        <v>0</v>
      </c>
      <c r="F351" s="100">
        <v>0</v>
      </c>
      <c r="G351" s="100">
        <v>0</v>
      </c>
      <c r="H351" s="100">
        <v>0</v>
      </c>
      <c r="I351" s="100">
        <v>0</v>
      </c>
      <c r="J351" s="100">
        <v>0</v>
      </c>
      <c r="K351" s="100">
        <v>0</v>
      </c>
      <c r="L351" s="100">
        <v>0</v>
      </c>
      <c r="M351" s="100">
        <v>0</v>
      </c>
      <c r="N351" s="100">
        <v>0</v>
      </c>
      <c r="O351" s="100">
        <v>0</v>
      </c>
      <c r="P351" s="100">
        <v>0</v>
      </c>
      <c r="Q351" s="100">
        <v>0</v>
      </c>
      <c r="R351" s="100">
        <v>0</v>
      </c>
      <c r="S351" s="100">
        <v>0</v>
      </c>
      <c r="T351" s="100">
        <v>0</v>
      </c>
      <c r="U351" s="100">
        <v>0</v>
      </c>
      <c r="V351" s="100">
        <v>0</v>
      </c>
      <c r="W351" s="100">
        <v>0</v>
      </c>
      <c r="X351" s="100">
        <v>0</v>
      </c>
      <c r="Y351" s="100">
        <v>0</v>
      </c>
      <c r="Z351" s="100">
        <v>0</v>
      </c>
      <c r="AA351" s="296">
        <v>0</v>
      </c>
    </row>
    <row r="352" spans="1:27" x14ac:dyDescent="0.2">
      <c r="A352" s="101" t="s">
        <v>923</v>
      </c>
      <c r="B352" s="100">
        <v>0</v>
      </c>
      <c r="C352" s="100">
        <v>0</v>
      </c>
      <c r="D352" s="100">
        <v>0</v>
      </c>
      <c r="E352" s="100">
        <v>0</v>
      </c>
      <c r="F352" s="100">
        <v>0</v>
      </c>
      <c r="G352" s="100">
        <v>0</v>
      </c>
      <c r="H352" s="100">
        <v>0</v>
      </c>
      <c r="I352" s="100">
        <v>0</v>
      </c>
      <c r="J352" s="100">
        <v>0</v>
      </c>
      <c r="K352" s="100">
        <v>0</v>
      </c>
      <c r="L352" s="100">
        <v>0</v>
      </c>
      <c r="M352" s="100">
        <v>0</v>
      </c>
      <c r="N352" s="100">
        <v>0</v>
      </c>
      <c r="O352" s="100">
        <v>0</v>
      </c>
      <c r="P352" s="100">
        <v>0</v>
      </c>
      <c r="Q352" s="100">
        <v>0</v>
      </c>
      <c r="R352" s="100">
        <v>0</v>
      </c>
      <c r="S352" s="100">
        <v>0</v>
      </c>
      <c r="T352" s="100">
        <v>0</v>
      </c>
      <c r="U352" s="100">
        <v>0</v>
      </c>
      <c r="V352" s="100">
        <v>0</v>
      </c>
      <c r="W352" s="100">
        <v>0</v>
      </c>
      <c r="X352" s="100">
        <v>0</v>
      </c>
      <c r="Y352" s="100">
        <v>0</v>
      </c>
      <c r="Z352" s="100">
        <v>0</v>
      </c>
      <c r="AA352" s="296">
        <v>0</v>
      </c>
    </row>
    <row r="353" spans="1:27" x14ac:dyDescent="0.2">
      <c r="A353" s="101" t="s">
        <v>924</v>
      </c>
      <c r="B353" s="100">
        <v>0</v>
      </c>
      <c r="C353" s="100">
        <v>0</v>
      </c>
      <c r="D353" s="100">
        <v>0</v>
      </c>
      <c r="E353" s="100">
        <v>0</v>
      </c>
      <c r="F353" s="100">
        <v>0</v>
      </c>
      <c r="G353" s="100">
        <v>0</v>
      </c>
      <c r="H353" s="100">
        <v>0</v>
      </c>
      <c r="I353" s="100">
        <v>0</v>
      </c>
      <c r="J353" s="100">
        <v>0</v>
      </c>
      <c r="K353" s="100">
        <v>0</v>
      </c>
      <c r="L353" s="100">
        <v>0</v>
      </c>
      <c r="M353" s="100">
        <v>0</v>
      </c>
      <c r="N353" s="100">
        <v>0</v>
      </c>
      <c r="O353" s="100">
        <v>0</v>
      </c>
      <c r="P353" s="100">
        <v>0</v>
      </c>
      <c r="Q353" s="100">
        <v>0</v>
      </c>
      <c r="R353" s="100">
        <v>0</v>
      </c>
      <c r="S353" s="100">
        <v>0</v>
      </c>
      <c r="T353" s="100">
        <v>0</v>
      </c>
      <c r="U353" s="100">
        <v>0</v>
      </c>
      <c r="V353" s="100">
        <v>0</v>
      </c>
      <c r="W353" s="100">
        <v>0</v>
      </c>
      <c r="X353" s="100">
        <v>0</v>
      </c>
      <c r="Y353" s="100">
        <v>0</v>
      </c>
      <c r="Z353" s="100">
        <v>0</v>
      </c>
      <c r="AA353" s="296">
        <v>0</v>
      </c>
    </row>
    <row r="354" spans="1:27" x14ac:dyDescent="0.2">
      <c r="A354" s="101" t="s">
        <v>925</v>
      </c>
      <c r="B354" s="100">
        <v>0</v>
      </c>
      <c r="C354" s="100">
        <v>0</v>
      </c>
      <c r="D354" s="100">
        <v>0</v>
      </c>
      <c r="E354" s="100">
        <v>0</v>
      </c>
      <c r="F354" s="100">
        <v>0</v>
      </c>
      <c r="G354" s="100">
        <v>0</v>
      </c>
      <c r="H354" s="100">
        <v>0</v>
      </c>
      <c r="I354" s="100">
        <v>0</v>
      </c>
      <c r="J354" s="100">
        <v>0</v>
      </c>
      <c r="K354" s="100">
        <v>0</v>
      </c>
      <c r="L354" s="100">
        <v>0</v>
      </c>
      <c r="M354" s="100">
        <v>0</v>
      </c>
      <c r="N354" s="100">
        <v>0</v>
      </c>
      <c r="O354" s="100">
        <v>0</v>
      </c>
      <c r="P354" s="100">
        <v>0</v>
      </c>
      <c r="Q354" s="100">
        <v>0</v>
      </c>
      <c r="R354" s="100">
        <v>0</v>
      </c>
      <c r="S354" s="100">
        <v>0</v>
      </c>
      <c r="T354" s="100">
        <v>0</v>
      </c>
      <c r="U354" s="100">
        <v>87727.56</v>
      </c>
      <c r="V354" s="100">
        <v>1042.0999999999999</v>
      </c>
      <c r="W354" s="100">
        <v>11722.71</v>
      </c>
      <c r="X354" s="100">
        <v>5463.4</v>
      </c>
      <c r="Y354" s="100">
        <v>6504.57</v>
      </c>
      <c r="Z354" s="100">
        <v>5929.29</v>
      </c>
      <c r="AA354" s="296">
        <v>118389.629999999</v>
      </c>
    </row>
    <row r="355" spans="1:27" x14ac:dyDescent="0.2">
      <c r="A355" s="101" t="s">
        <v>926</v>
      </c>
      <c r="B355" s="100">
        <v>1067435.69</v>
      </c>
      <c r="C355" s="100">
        <v>1106295.9199999899</v>
      </c>
      <c r="D355" s="100">
        <v>1061918.73</v>
      </c>
      <c r="E355" s="100">
        <v>1020888.97</v>
      </c>
      <c r="F355" s="100">
        <v>950884.67</v>
      </c>
      <c r="G355" s="100">
        <v>1105285.23999999</v>
      </c>
      <c r="H355" s="100">
        <v>1097803.46999999</v>
      </c>
      <c r="I355" s="100">
        <v>1445555.00999999</v>
      </c>
      <c r="J355" s="100">
        <v>1090258.0900000001</v>
      </c>
      <c r="K355" s="100">
        <v>1173781.22</v>
      </c>
      <c r="L355" s="100">
        <v>1161765.81</v>
      </c>
      <c r="M355" s="100">
        <v>1602953.94</v>
      </c>
      <c r="N355" s="100">
        <v>13884826.76</v>
      </c>
      <c r="O355" s="100">
        <v>514630.58999999898</v>
      </c>
      <c r="P355" s="100">
        <v>257555.69</v>
      </c>
      <c r="Q355" s="100">
        <v>316799.34999999998</v>
      </c>
      <c r="R355" s="100">
        <v>250451.84999999899</v>
      </c>
      <c r="S355" s="100">
        <v>415554.77</v>
      </c>
      <c r="T355" s="100">
        <v>901446.60999999905</v>
      </c>
      <c r="U355" s="100">
        <v>704909.73</v>
      </c>
      <c r="V355" s="100">
        <v>205963.22999999899</v>
      </c>
      <c r="W355" s="100">
        <v>288351.44</v>
      </c>
      <c r="X355" s="100">
        <v>967561.55999999901</v>
      </c>
      <c r="Y355" s="100">
        <v>850885.97</v>
      </c>
      <c r="Z355" s="100">
        <v>1123639.71</v>
      </c>
      <c r="AA355" s="296">
        <v>6797750.5</v>
      </c>
    </row>
    <row r="356" spans="1:27" x14ac:dyDescent="0.2">
      <c r="A356" s="101" t="s">
        <v>927</v>
      </c>
    </row>
    <row r="357" spans="1:27" x14ac:dyDescent="0.2">
      <c r="A357" s="101" t="s">
        <v>928</v>
      </c>
      <c r="B357" s="100">
        <v>454.32</v>
      </c>
      <c r="C357" s="100">
        <v>9333.08</v>
      </c>
      <c r="D357" s="100">
        <v>19309.41</v>
      </c>
      <c r="E357" s="100">
        <v>4697.8900000000003</v>
      </c>
      <c r="F357" s="100">
        <v>1484</v>
      </c>
      <c r="G357" s="100">
        <v>16515.11</v>
      </c>
      <c r="H357" s="100">
        <v>12022.15</v>
      </c>
      <c r="I357" s="100">
        <v>2598.7399999999998</v>
      </c>
      <c r="J357" s="100">
        <v>540.5</v>
      </c>
      <c r="K357" s="100">
        <v>46160.31</v>
      </c>
      <c r="L357" s="100">
        <v>22552.92</v>
      </c>
      <c r="M357" s="100">
        <v>55068.73</v>
      </c>
      <c r="N357" s="100">
        <v>190737.16</v>
      </c>
      <c r="O357" s="100">
        <v>27771.62</v>
      </c>
      <c r="P357" s="100">
        <v>16590.32</v>
      </c>
      <c r="Q357" s="100">
        <v>11522.91</v>
      </c>
      <c r="R357" s="100">
        <v>13664.85</v>
      </c>
      <c r="S357" s="100">
        <v>18111.09</v>
      </c>
      <c r="T357" s="100">
        <v>13918.18</v>
      </c>
      <c r="U357" s="100">
        <v>14715.5999999999</v>
      </c>
      <c r="V357" s="100">
        <v>13603.45</v>
      </c>
      <c r="W357" s="100">
        <v>19491.82</v>
      </c>
      <c r="X357" s="100">
        <v>22535.62</v>
      </c>
      <c r="Y357" s="100">
        <v>18118.82</v>
      </c>
      <c r="Z357" s="100">
        <v>42332.86</v>
      </c>
      <c r="AA357" s="296">
        <v>232377.139999999</v>
      </c>
    </row>
    <row r="358" spans="1:27" x14ac:dyDescent="0.2">
      <c r="A358" s="101" t="s">
        <v>929</v>
      </c>
      <c r="B358" s="100">
        <v>454.32</v>
      </c>
      <c r="C358" s="100">
        <v>9333.08</v>
      </c>
      <c r="D358" s="100">
        <v>19309.41</v>
      </c>
      <c r="E358" s="100">
        <v>4697.8900000000003</v>
      </c>
      <c r="F358" s="100">
        <v>1484</v>
      </c>
      <c r="G358" s="100">
        <v>16515.11</v>
      </c>
      <c r="H358" s="100">
        <v>12022.15</v>
      </c>
      <c r="I358" s="100">
        <v>2598.7399999999998</v>
      </c>
      <c r="J358" s="100">
        <v>540.5</v>
      </c>
      <c r="K358" s="100">
        <v>46160.31</v>
      </c>
      <c r="L358" s="100">
        <v>22552.92</v>
      </c>
      <c r="M358" s="100">
        <v>55068.73</v>
      </c>
      <c r="N358" s="100">
        <v>190737.16</v>
      </c>
      <c r="O358" s="100">
        <v>27771.62</v>
      </c>
      <c r="P358" s="100">
        <v>16590.32</v>
      </c>
      <c r="Q358" s="100">
        <v>11522.91</v>
      </c>
      <c r="R358" s="100">
        <v>13664.85</v>
      </c>
      <c r="S358" s="100">
        <v>18111.09</v>
      </c>
      <c r="T358" s="100">
        <v>13918.18</v>
      </c>
      <c r="U358" s="100">
        <v>14715.5999999999</v>
      </c>
      <c r="V358" s="100">
        <v>13603.45</v>
      </c>
      <c r="W358" s="100">
        <v>19491.82</v>
      </c>
      <c r="X358" s="100">
        <v>22535.62</v>
      </c>
      <c r="Y358" s="100">
        <v>18118.82</v>
      </c>
      <c r="Z358" s="100">
        <v>42332.86</v>
      </c>
      <c r="AA358" s="296">
        <v>232377.139999999</v>
      </c>
    </row>
    <row r="359" spans="1:27" x14ac:dyDescent="0.2">
      <c r="A359" s="101" t="s">
        <v>930</v>
      </c>
    </row>
    <row r="360" spans="1:27" x14ac:dyDescent="0.2">
      <c r="A360" s="101" t="s">
        <v>931</v>
      </c>
      <c r="B360" s="100">
        <v>99.69</v>
      </c>
      <c r="C360" s="100">
        <v>526.9</v>
      </c>
      <c r="D360" s="100">
        <v>12685.06</v>
      </c>
      <c r="E360" s="100">
        <v>16139.18</v>
      </c>
      <c r="F360" s="100">
        <v>15361.73</v>
      </c>
      <c r="G360" s="100">
        <v>2359.8399999999901</v>
      </c>
      <c r="H360" s="100">
        <v>2133.9</v>
      </c>
      <c r="I360" s="100">
        <v>6322.74</v>
      </c>
      <c r="J360" s="100">
        <v>2300.9499999999998</v>
      </c>
      <c r="K360" s="100">
        <v>13134.02</v>
      </c>
      <c r="L360" s="100">
        <v>7579.79</v>
      </c>
      <c r="M360" s="100">
        <v>5606.66</v>
      </c>
      <c r="N360" s="100">
        <v>84250.46</v>
      </c>
      <c r="O360" s="100">
        <v>15756.34</v>
      </c>
      <c r="P360" s="100">
        <v>2705.46</v>
      </c>
      <c r="Q360" s="100">
        <v>8577.81</v>
      </c>
      <c r="R360" s="100">
        <v>34879.83</v>
      </c>
      <c r="S360" s="100">
        <v>175470.55999999901</v>
      </c>
      <c r="T360" s="100">
        <v>1341.09</v>
      </c>
      <c r="U360" s="100">
        <v>14564.1</v>
      </c>
      <c r="V360" s="100">
        <v>1478.33</v>
      </c>
      <c r="W360" s="100">
        <v>16484.029999999901</v>
      </c>
      <c r="X360" s="100">
        <v>16225.28</v>
      </c>
      <c r="Y360" s="100">
        <v>5616.6</v>
      </c>
      <c r="Z360" s="100">
        <v>10742.369999999901</v>
      </c>
      <c r="AA360" s="296">
        <v>303841.8</v>
      </c>
    </row>
    <row r="361" spans="1:27" x14ac:dyDescent="0.2">
      <c r="A361" s="101" t="s">
        <v>932</v>
      </c>
      <c r="B361" s="100">
        <v>99.69</v>
      </c>
      <c r="C361" s="100">
        <v>526.9</v>
      </c>
      <c r="D361" s="100">
        <v>12685.06</v>
      </c>
      <c r="E361" s="100">
        <v>16139.18</v>
      </c>
      <c r="F361" s="100">
        <v>15361.73</v>
      </c>
      <c r="G361" s="100">
        <v>2359.8399999999901</v>
      </c>
      <c r="H361" s="100">
        <v>2133.9</v>
      </c>
      <c r="I361" s="100">
        <v>6322.74</v>
      </c>
      <c r="J361" s="100">
        <v>2300.9499999999998</v>
      </c>
      <c r="K361" s="100">
        <v>13134.02</v>
      </c>
      <c r="L361" s="100">
        <v>7579.79</v>
      </c>
      <c r="M361" s="100">
        <v>5606.66</v>
      </c>
      <c r="N361" s="100">
        <v>84250.46</v>
      </c>
      <c r="O361" s="100">
        <v>15756.34</v>
      </c>
      <c r="P361" s="100">
        <v>2705.46</v>
      </c>
      <c r="Q361" s="100">
        <v>8577.81</v>
      </c>
      <c r="R361" s="100">
        <v>34879.83</v>
      </c>
      <c r="S361" s="100">
        <v>175470.55999999901</v>
      </c>
      <c r="T361" s="100">
        <v>1341.09</v>
      </c>
      <c r="U361" s="100">
        <v>14564.1</v>
      </c>
      <c r="V361" s="100">
        <v>1478.33</v>
      </c>
      <c r="W361" s="100">
        <v>16484.029999999901</v>
      </c>
      <c r="X361" s="100">
        <v>16225.28</v>
      </c>
      <c r="Y361" s="100">
        <v>5616.6</v>
      </c>
      <c r="Z361" s="100">
        <v>10742.369999999901</v>
      </c>
      <c r="AA361" s="296">
        <v>303841.8</v>
      </c>
    </row>
    <row r="362" spans="1:27" x14ac:dyDescent="0.2">
      <c r="A362" s="101" t="s">
        <v>933</v>
      </c>
      <c r="B362" s="100">
        <v>1067989.7</v>
      </c>
      <c r="C362" s="100">
        <v>1116155.8999999899</v>
      </c>
      <c r="D362" s="100">
        <v>1093913.2</v>
      </c>
      <c r="E362" s="100">
        <v>1041726.04</v>
      </c>
      <c r="F362" s="100">
        <v>967730.4</v>
      </c>
      <c r="G362" s="100">
        <v>1124160.19</v>
      </c>
      <c r="H362" s="100">
        <v>1111959.51999999</v>
      </c>
      <c r="I362" s="100">
        <v>1454476.48999999</v>
      </c>
      <c r="J362" s="100">
        <v>1093099.54</v>
      </c>
      <c r="K362" s="100">
        <v>1233075.55</v>
      </c>
      <c r="L362" s="100">
        <v>1191898.52</v>
      </c>
      <c r="M362" s="100">
        <v>1663629.33</v>
      </c>
      <c r="N362" s="100">
        <v>14159814.380000001</v>
      </c>
      <c r="O362" s="100">
        <v>558158.55000000005</v>
      </c>
      <c r="P362" s="100">
        <v>276851.46999999997</v>
      </c>
      <c r="Q362" s="100">
        <v>336900.07</v>
      </c>
      <c r="R362" s="100">
        <v>298996.52999999898</v>
      </c>
      <c r="S362" s="100">
        <v>609136.42000000004</v>
      </c>
      <c r="T362" s="100">
        <v>916705.87999999896</v>
      </c>
      <c r="U362" s="100">
        <v>734189.43</v>
      </c>
      <c r="V362" s="100">
        <v>221045.00999999899</v>
      </c>
      <c r="W362" s="100">
        <v>324336.06</v>
      </c>
      <c r="X362" s="100">
        <v>1006322.45999999</v>
      </c>
      <c r="Y362" s="100">
        <v>874621.38999999897</v>
      </c>
      <c r="Z362" s="100">
        <v>1176714.94</v>
      </c>
      <c r="AA362" s="296">
        <v>7333978.2099999897</v>
      </c>
    </row>
    <row r="363" spans="1:27" x14ac:dyDescent="0.2">
      <c r="A363" s="101" t="s">
        <v>934</v>
      </c>
    </row>
    <row r="364" spans="1:27" x14ac:dyDescent="0.2">
      <c r="A364" s="101" t="s">
        <v>935</v>
      </c>
      <c r="B364" s="100">
        <v>0</v>
      </c>
      <c r="C364" s="100">
        <v>0</v>
      </c>
      <c r="D364" s="100">
        <v>0</v>
      </c>
      <c r="E364" s="100">
        <v>0</v>
      </c>
      <c r="F364" s="100">
        <v>0</v>
      </c>
      <c r="G364" s="100">
        <v>0</v>
      </c>
      <c r="H364" s="100">
        <v>0</v>
      </c>
      <c r="I364" s="100">
        <v>0</v>
      </c>
      <c r="J364" s="100">
        <v>0</v>
      </c>
      <c r="K364" s="100">
        <v>0</v>
      </c>
      <c r="L364" s="100">
        <v>0</v>
      </c>
      <c r="M364" s="100">
        <v>0</v>
      </c>
      <c r="N364" s="100">
        <v>0</v>
      </c>
      <c r="O364" s="100">
        <v>0</v>
      </c>
      <c r="P364" s="100">
        <v>0</v>
      </c>
      <c r="Q364" s="100">
        <v>0</v>
      </c>
      <c r="R364" s="100">
        <v>0</v>
      </c>
      <c r="S364" s="100">
        <v>0</v>
      </c>
      <c r="T364" s="100">
        <v>0</v>
      </c>
      <c r="U364" s="100">
        <v>0</v>
      </c>
      <c r="V364" s="100">
        <v>0</v>
      </c>
      <c r="W364" s="100">
        <v>0</v>
      </c>
      <c r="X364" s="100">
        <v>0</v>
      </c>
      <c r="Y364" s="100">
        <v>0</v>
      </c>
      <c r="Z364" s="100">
        <v>0</v>
      </c>
      <c r="AA364" s="296">
        <v>0</v>
      </c>
    </row>
    <row r="365" spans="1:27" x14ac:dyDescent="0.2">
      <c r="A365" s="101" t="s">
        <v>936</v>
      </c>
    </row>
    <row r="366" spans="1:27" x14ac:dyDescent="0.2">
      <c r="A366" s="101" t="s">
        <v>937</v>
      </c>
    </row>
    <row r="367" spans="1:27" x14ac:dyDescent="0.2">
      <c r="A367" s="101" t="s">
        <v>938</v>
      </c>
      <c r="B367" s="100">
        <v>5201724.7</v>
      </c>
      <c r="C367" s="100">
        <v>5118898.5</v>
      </c>
      <c r="D367" s="100">
        <v>10851394.1299999</v>
      </c>
      <c r="E367" s="100">
        <v>5438690.1100000003</v>
      </c>
      <c r="F367" s="100">
        <v>5913891.71</v>
      </c>
      <c r="G367" s="100">
        <v>7709722.1299999999</v>
      </c>
      <c r="H367" s="100">
        <v>5914638.46</v>
      </c>
      <c r="I367" s="100">
        <v>5646759.5999999996</v>
      </c>
      <c r="J367" s="100">
        <v>3365795.95</v>
      </c>
      <c r="K367" s="100">
        <v>3231562.11</v>
      </c>
      <c r="L367" s="100">
        <v>6301962.8099999903</v>
      </c>
      <c r="M367" s="100">
        <v>12308519.4799999</v>
      </c>
      <c r="N367" s="100">
        <v>77003559.689999998</v>
      </c>
      <c r="O367" s="100">
        <v>5198746.91</v>
      </c>
      <c r="P367" s="100">
        <v>5048033.45</v>
      </c>
      <c r="Q367" s="100">
        <v>7518331.6499999901</v>
      </c>
      <c r="R367" s="100">
        <v>5767816.3600000003</v>
      </c>
      <c r="S367" s="100">
        <v>5349977.2099999897</v>
      </c>
      <c r="T367" s="100">
        <v>1473812.02</v>
      </c>
      <c r="U367" s="100">
        <v>3718793.21</v>
      </c>
      <c r="V367" s="100">
        <v>5571010.3899999997</v>
      </c>
      <c r="W367" s="100">
        <v>6591334.9299999997</v>
      </c>
      <c r="X367" s="100">
        <v>5275955.1100000003</v>
      </c>
      <c r="Y367" s="100">
        <v>6431413.1599999899</v>
      </c>
      <c r="Z367" s="100">
        <v>19556043.629999999</v>
      </c>
      <c r="AA367" s="296">
        <v>77501268.030000001</v>
      </c>
    </row>
    <row r="368" spans="1:27" x14ac:dyDescent="0.2">
      <c r="A368" s="101" t="s">
        <v>939</v>
      </c>
      <c r="B368" s="100">
        <v>0</v>
      </c>
      <c r="C368" s="100">
        <v>0</v>
      </c>
      <c r="D368" s="100">
        <v>0</v>
      </c>
      <c r="E368" s="100">
        <v>0</v>
      </c>
      <c r="F368" s="100">
        <v>0</v>
      </c>
      <c r="G368" s="100">
        <v>0</v>
      </c>
      <c r="H368" s="100">
        <v>0</v>
      </c>
      <c r="I368" s="100">
        <v>0</v>
      </c>
      <c r="J368" s="100">
        <v>0</v>
      </c>
      <c r="K368" s="100">
        <v>0</v>
      </c>
      <c r="L368" s="100">
        <v>0</v>
      </c>
      <c r="M368" s="100">
        <v>0</v>
      </c>
      <c r="N368" s="100">
        <v>0</v>
      </c>
      <c r="O368" s="100">
        <v>0</v>
      </c>
      <c r="P368" s="100">
        <v>0</v>
      </c>
      <c r="Q368" s="100">
        <v>0</v>
      </c>
      <c r="R368" s="100">
        <v>0</v>
      </c>
      <c r="S368" s="100">
        <v>0</v>
      </c>
      <c r="T368" s="100">
        <v>0</v>
      </c>
      <c r="U368" s="100">
        <v>0</v>
      </c>
      <c r="V368" s="100">
        <v>0</v>
      </c>
      <c r="W368" s="100">
        <v>0</v>
      </c>
      <c r="X368" s="100">
        <v>0</v>
      </c>
      <c r="Y368" s="100">
        <v>0</v>
      </c>
      <c r="Z368" s="100">
        <v>0</v>
      </c>
      <c r="AA368" s="296">
        <v>0</v>
      </c>
    </row>
    <row r="369" spans="1:27" x14ac:dyDescent="0.2">
      <c r="A369" s="101" t="s">
        <v>940</v>
      </c>
      <c r="B369" s="100">
        <v>0</v>
      </c>
      <c r="C369" s="100">
        <v>0</v>
      </c>
      <c r="D369" s="100">
        <v>0</v>
      </c>
      <c r="E369" s="100">
        <v>0</v>
      </c>
      <c r="F369" s="100">
        <v>0</v>
      </c>
      <c r="G369" s="100">
        <v>0</v>
      </c>
      <c r="H369" s="100">
        <v>0</v>
      </c>
      <c r="I369" s="100">
        <v>0</v>
      </c>
      <c r="J369" s="100">
        <v>0</v>
      </c>
      <c r="K369" s="100">
        <v>0</v>
      </c>
      <c r="L369" s="100">
        <v>0</v>
      </c>
      <c r="M369" s="100">
        <v>0</v>
      </c>
      <c r="N369" s="100">
        <v>0</v>
      </c>
      <c r="O369" s="100">
        <v>0</v>
      </c>
      <c r="P369" s="100">
        <v>0</v>
      </c>
      <c r="Q369" s="100">
        <v>0</v>
      </c>
      <c r="R369" s="100">
        <v>0</v>
      </c>
      <c r="S369" s="100">
        <v>0</v>
      </c>
      <c r="T369" s="100">
        <v>49.65</v>
      </c>
      <c r="U369" s="100">
        <v>0</v>
      </c>
      <c r="V369" s="100">
        <v>250</v>
      </c>
      <c r="W369" s="100">
        <v>0</v>
      </c>
      <c r="X369" s="100">
        <v>110.74</v>
      </c>
      <c r="Y369" s="100">
        <v>109.61</v>
      </c>
      <c r="Z369" s="100">
        <v>261.02</v>
      </c>
      <c r="AA369" s="296">
        <v>781.02</v>
      </c>
    </row>
    <row r="370" spans="1:27" x14ac:dyDescent="0.2">
      <c r="A370" s="101" t="s">
        <v>941</v>
      </c>
      <c r="B370" s="100">
        <v>31.77</v>
      </c>
      <c r="C370" s="100">
        <v>124.179999999999</v>
      </c>
      <c r="D370" s="100">
        <v>0</v>
      </c>
      <c r="E370" s="100">
        <v>730.75</v>
      </c>
      <c r="F370" s="100">
        <v>0</v>
      </c>
      <c r="G370" s="100">
        <v>351.85</v>
      </c>
      <c r="H370" s="100">
        <v>265.08</v>
      </c>
      <c r="I370" s="100">
        <v>43.12</v>
      </c>
      <c r="J370" s="100">
        <v>0</v>
      </c>
      <c r="K370" s="100">
        <v>756.44</v>
      </c>
      <c r="L370" s="100">
        <v>125.39</v>
      </c>
      <c r="M370" s="100">
        <v>186.81</v>
      </c>
      <c r="N370" s="100">
        <v>2615.39</v>
      </c>
      <c r="O370" s="100">
        <v>145.57999999999899</v>
      </c>
      <c r="P370" s="100">
        <v>245.29999999999899</v>
      </c>
      <c r="Q370" s="100">
        <v>253.78</v>
      </c>
      <c r="R370" s="100">
        <v>1825.46999999999</v>
      </c>
      <c r="S370" s="100">
        <v>184.21</v>
      </c>
      <c r="T370" s="100">
        <v>523.37999999999897</v>
      </c>
      <c r="U370" s="100">
        <v>66.569999999999993</v>
      </c>
      <c r="V370" s="100">
        <v>304.64999999999998</v>
      </c>
      <c r="W370" s="100">
        <v>0</v>
      </c>
      <c r="X370" s="100">
        <v>39.25</v>
      </c>
      <c r="Y370" s="100">
        <v>179.2</v>
      </c>
      <c r="Z370" s="100">
        <v>52.999999999999901</v>
      </c>
      <c r="AA370" s="296">
        <v>3820.39</v>
      </c>
    </row>
    <row r="371" spans="1:27" x14ac:dyDescent="0.2">
      <c r="A371" s="101" t="s">
        <v>942</v>
      </c>
      <c r="B371" s="100">
        <v>0</v>
      </c>
      <c r="C371" s="100">
        <v>0</v>
      </c>
      <c r="D371" s="100">
        <v>0</v>
      </c>
      <c r="E371" s="100">
        <v>0</v>
      </c>
      <c r="F371" s="100">
        <v>0</v>
      </c>
      <c r="G371" s="100">
        <v>0</v>
      </c>
      <c r="H371" s="100">
        <v>0</v>
      </c>
      <c r="I371" s="100">
        <v>0</v>
      </c>
      <c r="J371" s="100">
        <v>0</v>
      </c>
      <c r="K371" s="100">
        <v>0</v>
      </c>
      <c r="L371" s="100">
        <v>0</v>
      </c>
      <c r="M371" s="100">
        <v>0</v>
      </c>
      <c r="N371" s="100">
        <v>0</v>
      </c>
      <c r="O371" s="100">
        <v>0</v>
      </c>
      <c r="P371" s="100">
        <v>0</v>
      </c>
      <c r="Q371" s="100">
        <v>0</v>
      </c>
      <c r="R371" s="100">
        <v>0</v>
      </c>
      <c r="S371" s="100">
        <v>0</v>
      </c>
      <c r="T371" s="100">
        <v>0</v>
      </c>
      <c r="U371" s="100">
        <v>0</v>
      </c>
      <c r="V371" s="100">
        <v>0</v>
      </c>
      <c r="W371" s="100">
        <v>0</v>
      </c>
      <c r="X371" s="100">
        <v>0</v>
      </c>
      <c r="Y371" s="100">
        <v>0</v>
      </c>
      <c r="Z371" s="100">
        <v>0</v>
      </c>
      <c r="AA371" s="296">
        <v>0</v>
      </c>
    </row>
    <row r="372" spans="1:27" x14ac:dyDescent="0.2">
      <c r="A372" s="101" t="s">
        <v>943</v>
      </c>
      <c r="B372" s="100">
        <v>0</v>
      </c>
      <c r="C372" s="100">
        <v>0</v>
      </c>
      <c r="D372" s="100">
        <v>0</v>
      </c>
      <c r="E372" s="100">
        <v>0</v>
      </c>
      <c r="F372" s="100">
        <v>0</v>
      </c>
      <c r="G372" s="100">
        <v>0</v>
      </c>
      <c r="H372" s="100">
        <v>0</v>
      </c>
      <c r="I372" s="100">
        <v>0</v>
      </c>
      <c r="J372" s="100">
        <v>0</v>
      </c>
      <c r="K372" s="100">
        <v>0</v>
      </c>
      <c r="L372" s="100">
        <v>0</v>
      </c>
      <c r="M372" s="100">
        <v>0</v>
      </c>
      <c r="N372" s="100">
        <v>0</v>
      </c>
      <c r="O372" s="100">
        <v>0</v>
      </c>
      <c r="P372" s="100">
        <v>0</v>
      </c>
      <c r="Q372" s="100">
        <v>0</v>
      </c>
      <c r="R372" s="100">
        <v>0</v>
      </c>
      <c r="S372" s="100">
        <v>0</v>
      </c>
      <c r="T372" s="100">
        <v>0</v>
      </c>
      <c r="U372" s="100">
        <v>0</v>
      </c>
      <c r="V372" s="100">
        <v>0</v>
      </c>
      <c r="W372" s="100">
        <v>0</v>
      </c>
      <c r="X372" s="100">
        <v>0</v>
      </c>
      <c r="Y372" s="100">
        <v>0</v>
      </c>
      <c r="Z372" s="100">
        <v>0</v>
      </c>
      <c r="AA372" s="296">
        <v>0</v>
      </c>
    </row>
    <row r="373" spans="1:27" x14ac:dyDescent="0.2">
      <c r="A373" s="101" t="s">
        <v>944</v>
      </c>
      <c r="B373" s="100">
        <v>5201756.47</v>
      </c>
      <c r="C373" s="100">
        <v>5119022.68</v>
      </c>
      <c r="D373" s="100">
        <v>10851394.1299999</v>
      </c>
      <c r="E373" s="100">
        <v>5439420.8600000003</v>
      </c>
      <c r="F373" s="100">
        <v>5913891.71</v>
      </c>
      <c r="G373" s="100">
        <v>7710073.9800000004</v>
      </c>
      <c r="H373" s="100">
        <v>5914903.54</v>
      </c>
      <c r="I373" s="100">
        <v>5646802.7199999997</v>
      </c>
      <c r="J373" s="100">
        <v>3365795.95</v>
      </c>
      <c r="K373" s="100">
        <v>3232318.55</v>
      </c>
      <c r="L373" s="100">
        <v>6302088.1999999899</v>
      </c>
      <c r="M373" s="100">
        <v>12308706.2899999</v>
      </c>
      <c r="N373" s="100">
        <v>77006175.079999998</v>
      </c>
      <c r="O373" s="100">
        <v>5198892.49</v>
      </c>
      <c r="P373" s="100">
        <v>5048278.75</v>
      </c>
      <c r="Q373" s="100">
        <v>7518585.4299999904</v>
      </c>
      <c r="R373" s="100">
        <v>5769641.8300000001</v>
      </c>
      <c r="S373" s="100">
        <v>5350161.4199999897</v>
      </c>
      <c r="T373" s="100">
        <v>1474385.05</v>
      </c>
      <c r="U373" s="100">
        <v>3718859.78</v>
      </c>
      <c r="V373" s="100">
        <v>5571565.04</v>
      </c>
      <c r="W373" s="100">
        <v>6591334.9299999997</v>
      </c>
      <c r="X373" s="100">
        <v>5276105.0999999996</v>
      </c>
      <c r="Y373" s="100">
        <v>6431701.9699999904</v>
      </c>
      <c r="Z373" s="100">
        <v>19556357.649999999</v>
      </c>
      <c r="AA373" s="296">
        <v>77505869.439999998</v>
      </c>
    </row>
    <row r="374" spans="1:27" x14ac:dyDescent="0.2">
      <c r="A374" s="101" t="s">
        <v>945</v>
      </c>
    </row>
    <row r="375" spans="1:27" x14ac:dyDescent="0.2">
      <c r="A375" s="101" t="s">
        <v>946</v>
      </c>
      <c r="B375" s="100">
        <v>0</v>
      </c>
      <c r="C375" s="100">
        <v>9</v>
      </c>
      <c r="D375" s="100">
        <v>0</v>
      </c>
      <c r="E375" s="100">
        <v>48.66</v>
      </c>
      <c r="F375" s="100">
        <v>0</v>
      </c>
      <c r="G375" s="100">
        <v>0</v>
      </c>
      <c r="H375" s="100">
        <v>0</v>
      </c>
      <c r="I375" s="100">
        <v>9</v>
      </c>
      <c r="J375" s="100">
        <v>27</v>
      </c>
      <c r="K375" s="100">
        <v>0</v>
      </c>
      <c r="L375" s="100">
        <v>53.24</v>
      </c>
      <c r="M375" s="100">
        <v>36</v>
      </c>
      <c r="N375" s="100">
        <v>182.9</v>
      </c>
      <c r="O375" s="100">
        <v>0</v>
      </c>
      <c r="P375" s="100">
        <v>0</v>
      </c>
      <c r="Q375" s="100">
        <v>40.659999999999997</v>
      </c>
      <c r="R375" s="100">
        <v>0</v>
      </c>
      <c r="S375" s="100">
        <v>0</v>
      </c>
      <c r="T375" s="100">
        <v>0</v>
      </c>
      <c r="U375" s="100">
        <v>0</v>
      </c>
      <c r="V375" s="100">
        <v>30.73</v>
      </c>
      <c r="W375" s="100">
        <v>0</v>
      </c>
      <c r="X375" s="100">
        <v>0</v>
      </c>
      <c r="Y375" s="100">
        <v>18.440000000000001</v>
      </c>
      <c r="Z375" s="100">
        <v>0</v>
      </c>
      <c r="AA375" s="296">
        <v>89.83</v>
      </c>
    </row>
    <row r="376" spans="1:27" x14ac:dyDescent="0.2">
      <c r="A376" s="101" t="s">
        <v>947</v>
      </c>
      <c r="B376" s="100">
        <v>624096.21</v>
      </c>
      <c r="C376" s="100">
        <v>302364</v>
      </c>
      <c r="D376" s="100">
        <v>59744.17</v>
      </c>
      <c r="E376" s="100">
        <v>411082.80999999901</v>
      </c>
      <c r="F376" s="100">
        <v>103125.109999999</v>
      </c>
      <c r="G376" s="100">
        <v>260190.46999999901</v>
      </c>
      <c r="H376" s="100">
        <v>293679.13</v>
      </c>
      <c r="I376" s="100">
        <v>221856.99999999901</v>
      </c>
      <c r="J376" s="100">
        <v>465860.50999999902</v>
      </c>
      <c r="K376" s="100">
        <v>403529.05</v>
      </c>
      <c r="L376" s="100">
        <v>-367264.35</v>
      </c>
      <c r="M376" s="100">
        <v>-339189.53999999899</v>
      </c>
      <c r="N376" s="100">
        <v>2439074.5699999998</v>
      </c>
      <c r="O376" s="100">
        <v>521287.64999999898</v>
      </c>
      <c r="P376" s="100">
        <v>369867.76</v>
      </c>
      <c r="Q376" s="100">
        <v>527088.29</v>
      </c>
      <c r="R376" s="100">
        <v>330692.90999999898</v>
      </c>
      <c r="S376" s="100">
        <v>-141310.01999999999</v>
      </c>
      <c r="T376" s="100">
        <v>-48577.35</v>
      </c>
      <c r="U376" s="100">
        <v>82253.41</v>
      </c>
      <c r="V376" s="100">
        <v>202408.88</v>
      </c>
      <c r="W376" s="100">
        <v>195027.19</v>
      </c>
      <c r="X376" s="100">
        <v>98186.6</v>
      </c>
      <c r="Y376" s="100">
        <v>-38669.620000000003</v>
      </c>
      <c r="Z376" s="100">
        <v>-372679.01999999897</v>
      </c>
      <c r="AA376" s="296">
        <v>1725576.68</v>
      </c>
    </row>
    <row r="377" spans="1:27" x14ac:dyDescent="0.2">
      <c r="A377" s="101" t="s">
        <v>948</v>
      </c>
      <c r="B377" s="100">
        <v>0</v>
      </c>
      <c r="C377" s="100">
        <v>0</v>
      </c>
      <c r="D377" s="100">
        <v>0</v>
      </c>
      <c r="E377" s="100">
        <v>0</v>
      </c>
      <c r="F377" s="100">
        <v>0</v>
      </c>
      <c r="G377" s="100">
        <v>0</v>
      </c>
      <c r="H377" s="100">
        <v>0</v>
      </c>
      <c r="I377" s="100">
        <v>0</v>
      </c>
      <c r="J377" s="100">
        <v>0</v>
      </c>
      <c r="K377" s="100">
        <v>0</v>
      </c>
      <c r="L377" s="100">
        <v>0</v>
      </c>
      <c r="M377" s="100">
        <v>0</v>
      </c>
      <c r="N377" s="100">
        <v>0</v>
      </c>
      <c r="O377" s="100">
        <v>0</v>
      </c>
      <c r="P377" s="100">
        <v>0</v>
      </c>
      <c r="Q377" s="100">
        <v>0</v>
      </c>
      <c r="R377" s="100">
        <v>0</v>
      </c>
      <c r="S377" s="100">
        <v>0</v>
      </c>
      <c r="T377" s="100">
        <v>0</v>
      </c>
      <c r="U377" s="100">
        <v>0</v>
      </c>
      <c r="V377" s="100">
        <v>0</v>
      </c>
      <c r="W377" s="100">
        <v>0</v>
      </c>
      <c r="X377" s="100">
        <v>0</v>
      </c>
      <c r="Y377" s="100">
        <v>0</v>
      </c>
      <c r="Z377" s="100">
        <v>0</v>
      </c>
      <c r="AA377" s="296">
        <v>0</v>
      </c>
    </row>
    <row r="378" spans="1:27" x14ac:dyDescent="0.2">
      <c r="A378" s="101" t="s">
        <v>949</v>
      </c>
      <c r="B378" s="100">
        <v>1.35</v>
      </c>
      <c r="C378" s="100">
        <v>8.01</v>
      </c>
      <c r="D378" s="100">
        <v>1.35</v>
      </c>
      <c r="E378" s="100">
        <v>42.64</v>
      </c>
      <c r="F378" s="100">
        <v>8.01</v>
      </c>
      <c r="G378" s="100">
        <v>8.01</v>
      </c>
      <c r="H378" s="100">
        <v>0</v>
      </c>
      <c r="I378" s="100">
        <v>12.36</v>
      </c>
      <c r="J378" s="100">
        <v>1.35</v>
      </c>
      <c r="K378" s="100">
        <v>1.35</v>
      </c>
      <c r="L378" s="100">
        <v>1.35</v>
      </c>
      <c r="M378" s="100">
        <v>1.35</v>
      </c>
      <c r="N378" s="100">
        <v>87.13</v>
      </c>
      <c r="O378" s="100">
        <v>1.33</v>
      </c>
      <c r="P378" s="100">
        <v>5.12</v>
      </c>
      <c r="Q378" s="100">
        <v>1.33</v>
      </c>
      <c r="R378" s="100">
        <v>1.33</v>
      </c>
      <c r="S378" s="100">
        <v>1.33</v>
      </c>
      <c r="T378" s="100">
        <v>1.33</v>
      </c>
      <c r="U378" s="100">
        <v>1.33</v>
      </c>
      <c r="V378" s="100">
        <v>1.33</v>
      </c>
      <c r="W378" s="100">
        <v>3.9799999999999902</v>
      </c>
      <c r="X378" s="100">
        <v>20.889999999999901</v>
      </c>
      <c r="Y378" s="100">
        <v>1.33</v>
      </c>
      <c r="Z378" s="100">
        <v>1.50999999999999</v>
      </c>
      <c r="AA378" s="296">
        <v>42.139999999999901</v>
      </c>
    </row>
    <row r="379" spans="1:27" x14ac:dyDescent="0.2">
      <c r="A379" s="101" t="s">
        <v>950</v>
      </c>
      <c r="B379" s="100">
        <v>0</v>
      </c>
      <c r="C379" s="100">
        <v>0</v>
      </c>
      <c r="D379" s="100">
        <v>0</v>
      </c>
      <c r="E379" s="100">
        <v>0</v>
      </c>
      <c r="F379" s="100">
        <v>0</v>
      </c>
      <c r="G379" s="100">
        <v>0</v>
      </c>
      <c r="H379" s="100">
        <v>0</v>
      </c>
      <c r="I379" s="100">
        <v>0</v>
      </c>
      <c r="J379" s="100">
        <v>0</v>
      </c>
      <c r="K379" s="100">
        <v>0</v>
      </c>
      <c r="L379" s="100">
        <v>0</v>
      </c>
      <c r="M379" s="100">
        <v>0</v>
      </c>
      <c r="N379" s="100">
        <v>0</v>
      </c>
      <c r="O379" s="100">
        <v>0</v>
      </c>
      <c r="P379" s="100">
        <v>0</v>
      </c>
      <c r="Q379" s="100">
        <v>0</v>
      </c>
      <c r="R379" s="100">
        <v>0</v>
      </c>
      <c r="S379" s="100">
        <v>0</v>
      </c>
      <c r="T379" s="100">
        <v>0</v>
      </c>
      <c r="U379" s="100">
        <v>0</v>
      </c>
      <c r="V379" s="100">
        <v>0</v>
      </c>
      <c r="W379" s="100">
        <v>0</v>
      </c>
      <c r="X379" s="100">
        <v>0</v>
      </c>
      <c r="Y379" s="100">
        <v>0</v>
      </c>
      <c r="Z379" s="100">
        <v>0</v>
      </c>
      <c r="AA379" s="296">
        <v>0</v>
      </c>
    </row>
    <row r="380" spans="1:27" x14ac:dyDescent="0.2">
      <c r="A380" s="101" t="s">
        <v>951</v>
      </c>
      <c r="B380" s="100">
        <v>406362.87999999902</v>
      </c>
      <c r="C380" s="100">
        <v>149332.85999999999</v>
      </c>
      <c r="D380" s="100">
        <v>547579.32999999903</v>
      </c>
      <c r="E380" s="100">
        <v>581216.72</v>
      </c>
      <c r="F380" s="100">
        <v>515686.59999999899</v>
      </c>
      <c r="G380" s="100">
        <v>235763.12</v>
      </c>
      <c r="H380" s="100">
        <v>592004.64</v>
      </c>
      <c r="I380" s="100">
        <v>432668.72</v>
      </c>
      <c r="J380" s="100">
        <v>459970.859999999</v>
      </c>
      <c r="K380" s="100">
        <v>450986.76</v>
      </c>
      <c r="L380" s="100">
        <v>309779.32</v>
      </c>
      <c r="M380" s="100">
        <v>1460904.06</v>
      </c>
      <c r="N380" s="100">
        <v>6142255.8700000001</v>
      </c>
      <c r="O380" s="100">
        <v>187869.329999999</v>
      </c>
      <c r="P380" s="100">
        <v>480699.23</v>
      </c>
      <c r="Q380" s="100">
        <v>494407.87</v>
      </c>
      <c r="R380" s="100">
        <v>512294.70999999897</v>
      </c>
      <c r="S380" s="100">
        <v>198139.74999999901</v>
      </c>
      <c r="T380" s="100">
        <v>-51167.5100000003</v>
      </c>
      <c r="U380" s="100">
        <v>934860.99999999895</v>
      </c>
      <c r="V380" s="100">
        <v>390927.68</v>
      </c>
      <c r="W380" s="100">
        <v>133214.25999999899</v>
      </c>
      <c r="X380" s="100">
        <v>639281.82999999903</v>
      </c>
      <c r="Y380" s="100">
        <v>-13372.0899999997</v>
      </c>
      <c r="Z380" s="100">
        <v>659948.24</v>
      </c>
      <c r="AA380" s="296">
        <v>4567104.3</v>
      </c>
    </row>
    <row r="381" spans="1:27" x14ac:dyDescent="0.2">
      <c r="A381" s="101" t="s">
        <v>952</v>
      </c>
      <c r="B381" s="100">
        <v>12.45</v>
      </c>
      <c r="C381" s="100">
        <v>22.18</v>
      </c>
      <c r="D381" s="100">
        <v>31.66</v>
      </c>
      <c r="E381" s="100">
        <v>44.6099999999999</v>
      </c>
      <c r="F381" s="100">
        <v>11.9399999999999</v>
      </c>
      <c r="G381" s="100">
        <v>11.9399999999999</v>
      </c>
      <c r="H381" s="100">
        <v>13.25</v>
      </c>
      <c r="I381" s="100">
        <v>36.54</v>
      </c>
      <c r="J381" s="100">
        <v>26.29</v>
      </c>
      <c r="K381" s="100">
        <v>139.05000000000001</v>
      </c>
      <c r="L381" s="100">
        <v>155.94999999999899</v>
      </c>
      <c r="M381" s="100">
        <v>16.229999999999901</v>
      </c>
      <c r="N381" s="100">
        <v>522.08999999999901</v>
      </c>
      <c r="O381" s="100">
        <v>1.26999999999999</v>
      </c>
      <c r="P381" s="100">
        <v>65.5</v>
      </c>
      <c r="Q381" s="100">
        <v>18.119999999999902</v>
      </c>
      <c r="R381" s="100">
        <v>50.389999999999901</v>
      </c>
      <c r="S381" s="100">
        <v>140.03</v>
      </c>
      <c r="T381" s="100">
        <v>310.42</v>
      </c>
      <c r="U381" s="100">
        <v>33.24</v>
      </c>
      <c r="V381" s="100">
        <v>6.54</v>
      </c>
      <c r="W381" s="100">
        <v>3.8099999999999898</v>
      </c>
      <c r="X381" s="100">
        <v>70.989999999999895</v>
      </c>
      <c r="Y381" s="100">
        <v>381.14</v>
      </c>
      <c r="Z381" s="100">
        <v>47.969999999999899</v>
      </c>
      <c r="AA381" s="296">
        <v>1129.42</v>
      </c>
    </row>
    <row r="382" spans="1:27" x14ac:dyDescent="0.2">
      <c r="A382" s="101" t="s">
        <v>953</v>
      </c>
      <c r="B382" s="100">
        <v>135680.07999999999</v>
      </c>
      <c r="C382" s="100">
        <v>273821.93</v>
      </c>
      <c r="D382" s="100">
        <v>181975.75</v>
      </c>
      <c r="E382" s="100">
        <v>96413.119999999893</v>
      </c>
      <c r="F382" s="100">
        <v>625267.41999999899</v>
      </c>
      <c r="G382" s="100">
        <v>211525.61999999901</v>
      </c>
      <c r="H382" s="100">
        <v>341445.22</v>
      </c>
      <c r="I382" s="100">
        <v>160951.149999999</v>
      </c>
      <c r="J382" s="100">
        <v>171409.22999999899</v>
      </c>
      <c r="K382" s="100">
        <v>250176.739999999</v>
      </c>
      <c r="L382" s="100">
        <v>390054.48</v>
      </c>
      <c r="M382" s="100">
        <v>713033.49</v>
      </c>
      <c r="N382" s="100">
        <v>3551754.23</v>
      </c>
      <c r="O382" s="100">
        <v>192093.68999999901</v>
      </c>
      <c r="P382" s="100">
        <v>245837.54</v>
      </c>
      <c r="Q382" s="100">
        <v>193202.26</v>
      </c>
      <c r="R382" s="100">
        <v>156619.87</v>
      </c>
      <c r="S382" s="100">
        <v>211568.83999999901</v>
      </c>
      <c r="T382" s="100">
        <v>1176735.3</v>
      </c>
      <c r="U382" s="100">
        <v>-709871.74999999895</v>
      </c>
      <c r="V382" s="100">
        <v>137200.269999999</v>
      </c>
      <c r="W382" s="100">
        <v>275808.84999999899</v>
      </c>
      <c r="X382" s="100">
        <v>-31965.68</v>
      </c>
      <c r="Y382" s="100">
        <v>500990.86</v>
      </c>
      <c r="Z382" s="100">
        <v>256290.33</v>
      </c>
      <c r="AA382" s="296">
        <v>2604510.38</v>
      </c>
    </row>
    <row r="383" spans="1:27" x14ac:dyDescent="0.2">
      <c r="A383" s="101" t="s">
        <v>954</v>
      </c>
      <c r="B383" s="100">
        <v>367144.239999999</v>
      </c>
      <c r="C383" s="100">
        <v>376408.41999999899</v>
      </c>
      <c r="D383" s="100">
        <v>391254.12999999902</v>
      </c>
      <c r="E383" s="100">
        <v>354659.96999999898</v>
      </c>
      <c r="F383" s="100">
        <v>354884.01999999897</v>
      </c>
      <c r="G383" s="100">
        <v>367916.41999999899</v>
      </c>
      <c r="H383" s="100">
        <v>298176.59999999998</v>
      </c>
      <c r="I383" s="100">
        <v>279186.78000000003</v>
      </c>
      <c r="J383" s="100">
        <v>297320.08999999898</v>
      </c>
      <c r="K383" s="100">
        <v>297747.55</v>
      </c>
      <c r="L383" s="100">
        <v>302437.75</v>
      </c>
      <c r="M383" s="100">
        <v>331985.33</v>
      </c>
      <c r="N383" s="100">
        <v>4019121.29999999</v>
      </c>
      <c r="O383" s="100">
        <v>287672.62</v>
      </c>
      <c r="P383" s="100">
        <v>280434.87</v>
      </c>
      <c r="Q383" s="100">
        <v>306128.56</v>
      </c>
      <c r="R383" s="100">
        <v>248452.79</v>
      </c>
      <c r="S383" s="100">
        <v>192466.81</v>
      </c>
      <c r="T383" s="100">
        <v>451305.43</v>
      </c>
      <c r="U383" s="100">
        <v>332296.15999999997</v>
      </c>
      <c r="V383" s="100">
        <v>429325.46</v>
      </c>
      <c r="W383" s="100">
        <v>441793.86</v>
      </c>
      <c r="X383" s="100">
        <v>457539.51999999897</v>
      </c>
      <c r="Y383" s="100">
        <v>409260.42</v>
      </c>
      <c r="Z383" s="100">
        <v>440014.25999999902</v>
      </c>
      <c r="AA383" s="296">
        <v>4276690.76</v>
      </c>
    </row>
    <row r="384" spans="1:27" x14ac:dyDescent="0.2">
      <c r="A384" s="101" t="s">
        <v>955</v>
      </c>
      <c r="B384" s="100">
        <v>-72426.58</v>
      </c>
      <c r="C384" s="100">
        <v>-83788.899999999907</v>
      </c>
      <c r="D384" s="100">
        <v>-90210</v>
      </c>
      <c r="E384" s="100">
        <v>-80779.64</v>
      </c>
      <c r="F384" s="100">
        <v>-77002.53</v>
      </c>
      <c r="G384" s="100">
        <v>-89750.719999999899</v>
      </c>
      <c r="H384" s="100">
        <v>-89977.62</v>
      </c>
      <c r="I384" s="100">
        <v>-104894.3</v>
      </c>
      <c r="J384" s="100">
        <v>-90273.65</v>
      </c>
      <c r="K384" s="100">
        <v>-97748.889999999898</v>
      </c>
      <c r="L384" s="100">
        <v>-100787.33</v>
      </c>
      <c r="M384" s="100">
        <v>-91801.66</v>
      </c>
      <c r="N384" s="100">
        <v>-1069441.82</v>
      </c>
      <c r="O384" s="100">
        <v>-148184.12</v>
      </c>
      <c r="P384" s="100">
        <v>-96361.76</v>
      </c>
      <c r="Q384" s="100">
        <v>-89877.87</v>
      </c>
      <c r="R384" s="100">
        <v>-93677.48</v>
      </c>
      <c r="S384" s="100">
        <v>-99284.769999999902</v>
      </c>
      <c r="T384" s="100">
        <v>-97405.01</v>
      </c>
      <c r="U384" s="100">
        <v>-298450.75999999902</v>
      </c>
      <c r="V384" s="100">
        <v>-101467.69</v>
      </c>
      <c r="W384" s="100">
        <v>-94196.6</v>
      </c>
      <c r="X384" s="100">
        <v>-112345.76</v>
      </c>
      <c r="Y384" s="100">
        <v>-105879.319999999</v>
      </c>
      <c r="Z384" s="100">
        <v>-113697.52</v>
      </c>
      <c r="AA384" s="296">
        <v>-1450828.66</v>
      </c>
    </row>
    <row r="385" spans="1:27" x14ac:dyDescent="0.2">
      <c r="A385" s="101" t="s">
        <v>956</v>
      </c>
      <c r="B385" s="100">
        <v>0</v>
      </c>
      <c r="C385" s="100">
        <v>0</v>
      </c>
      <c r="D385" s="100">
        <v>0</v>
      </c>
      <c r="E385" s="100">
        <v>0</v>
      </c>
      <c r="F385" s="100">
        <v>0</v>
      </c>
      <c r="G385" s="100">
        <v>0</v>
      </c>
      <c r="H385" s="100">
        <v>0</v>
      </c>
      <c r="I385" s="100">
        <v>0</v>
      </c>
      <c r="J385" s="100">
        <v>0</v>
      </c>
      <c r="K385" s="100">
        <v>0</v>
      </c>
      <c r="L385" s="100">
        <v>0</v>
      </c>
      <c r="M385" s="100">
        <v>0</v>
      </c>
      <c r="N385" s="100">
        <v>0</v>
      </c>
      <c r="O385" s="100">
        <v>0</v>
      </c>
      <c r="P385" s="100">
        <v>0</v>
      </c>
      <c r="Q385" s="100">
        <v>0</v>
      </c>
      <c r="R385" s="100">
        <v>0</v>
      </c>
      <c r="S385" s="100">
        <v>0</v>
      </c>
      <c r="T385" s="100">
        <v>0</v>
      </c>
      <c r="U385" s="100">
        <v>0</v>
      </c>
      <c r="V385" s="100">
        <v>0</v>
      </c>
      <c r="W385" s="100">
        <v>0</v>
      </c>
      <c r="X385" s="100">
        <v>0</v>
      </c>
      <c r="Y385" s="100">
        <v>0</v>
      </c>
      <c r="Z385" s="100">
        <v>0</v>
      </c>
      <c r="AA385" s="296">
        <v>0</v>
      </c>
    </row>
    <row r="386" spans="1:27" x14ac:dyDescent="0.2">
      <c r="A386" s="101" t="s">
        <v>957</v>
      </c>
      <c r="B386" s="100">
        <v>0</v>
      </c>
      <c r="C386" s="100">
        <v>0</v>
      </c>
      <c r="D386" s="100">
        <v>0</v>
      </c>
      <c r="E386" s="100">
        <v>0</v>
      </c>
      <c r="F386" s="100">
        <v>0</v>
      </c>
      <c r="G386" s="100">
        <v>0</v>
      </c>
      <c r="H386" s="100">
        <v>0</v>
      </c>
      <c r="I386" s="100">
        <v>0</v>
      </c>
      <c r="J386" s="100">
        <v>0</v>
      </c>
      <c r="K386" s="100">
        <v>0</v>
      </c>
      <c r="L386" s="100">
        <v>0</v>
      </c>
      <c r="M386" s="100">
        <v>0</v>
      </c>
      <c r="N386" s="100">
        <v>0</v>
      </c>
      <c r="O386" s="100">
        <v>0</v>
      </c>
      <c r="P386" s="100">
        <v>0</v>
      </c>
      <c r="Q386" s="100">
        <v>0</v>
      </c>
      <c r="R386" s="100">
        <v>0</v>
      </c>
      <c r="S386" s="100">
        <v>0</v>
      </c>
      <c r="T386" s="100">
        <v>0</v>
      </c>
      <c r="U386" s="100">
        <v>0</v>
      </c>
      <c r="V386" s="100">
        <v>0</v>
      </c>
      <c r="W386" s="100">
        <v>0</v>
      </c>
      <c r="X386" s="100">
        <v>0</v>
      </c>
      <c r="Y386" s="100">
        <v>0</v>
      </c>
      <c r="Z386" s="100">
        <v>0</v>
      </c>
      <c r="AA386" s="296">
        <v>0</v>
      </c>
    </row>
    <row r="387" spans="1:27" x14ac:dyDescent="0.2">
      <c r="A387" s="101" t="s">
        <v>958</v>
      </c>
      <c r="B387" s="100">
        <v>2642888.5299999998</v>
      </c>
      <c r="C387" s="100">
        <v>2651822.52999999</v>
      </c>
      <c r="D387" s="100">
        <v>3097097.86</v>
      </c>
      <c r="E387" s="100">
        <v>2732004.46</v>
      </c>
      <c r="F387" s="100">
        <v>3190491</v>
      </c>
      <c r="G387" s="100">
        <v>2758245.45</v>
      </c>
      <c r="H387" s="100">
        <v>2826611.1</v>
      </c>
      <c r="I387" s="100">
        <v>2975475.93</v>
      </c>
      <c r="J387" s="100">
        <v>3202425.35</v>
      </c>
      <c r="K387" s="100">
        <v>3284905.08</v>
      </c>
      <c r="L387" s="100">
        <v>3058960.34</v>
      </c>
      <c r="M387" s="100">
        <v>3230571.79</v>
      </c>
      <c r="N387" s="100">
        <v>35651499.420000002</v>
      </c>
      <c r="O387" s="100">
        <v>2804039.49</v>
      </c>
      <c r="P387" s="100">
        <v>2679579.3399999901</v>
      </c>
      <c r="Q387" s="100">
        <v>2653869.66</v>
      </c>
      <c r="R387" s="100">
        <v>3697489.19</v>
      </c>
      <c r="S387" s="100">
        <v>3493971.73</v>
      </c>
      <c r="T387" s="100">
        <v>3209292.32</v>
      </c>
      <c r="U387" s="100">
        <v>3246719.05</v>
      </c>
      <c r="V387" s="100">
        <v>3119623.58</v>
      </c>
      <c r="W387" s="100">
        <v>3397362.76</v>
      </c>
      <c r="X387" s="100">
        <v>3052290.47</v>
      </c>
      <c r="Y387" s="100">
        <v>3129196.19</v>
      </c>
      <c r="Z387" s="100">
        <v>3906002.89</v>
      </c>
      <c r="AA387" s="296">
        <v>38389436.670000002</v>
      </c>
    </row>
    <row r="388" spans="1:27" x14ac:dyDescent="0.2">
      <c r="A388" s="101" t="s">
        <v>959</v>
      </c>
      <c r="B388" s="100">
        <v>4103759.1599999899</v>
      </c>
      <c r="C388" s="100">
        <v>3670000.02999999</v>
      </c>
      <c r="D388" s="100">
        <v>4187474.2499999902</v>
      </c>
      <c r="E388" s="100">
        <v>4094733.35</v>
      </c>
      <c r="F388" s="100">
        <v>4712471.5699999901</v>
      </c>
      <c r="G388" s="100">
        <v>3743910.31</v>
      </c>
      <c r="H388" s="100">
        <v>4261952.32</v>
      </c>
      <c r="I388" s="100">
        <v>3965303.18</v>
      </c>
      <c r="J388" s="100">
        <v>4506767.02999999</v>
      </c>
      <c r="K388" s="100">
        <v>4589736.6900000004</v>
      </c>
      <c r="L388" s="100">
        <v>3593390.7499999902</v>
      </c>
      <c r="M388" s="100">
        <v>5305557.05</v>
      </c>
      <c r="N388" s="100">
        <v>50735055.689999901</v>
      </c>
      <c r="O388" s="100">
        <v>3844781.26</v>
      </c>
      <c r="P388" s="100">
        <v>3960127.5999999898</v>
      </c>
      <c r="Q388" s="100">
        <v>4084878.88</v>
      </c>
      <c r="R388" s="100">
        <v>4851923.7099999897</v>
      </c>
      <c r="S388" s="100">
        <v>3855693.7</v>
      </c>
      <c r="T388" s="100">
        <v>4640494.93</v>
      </c>
      <c r="U388" s="100">
        <v>3587841.68</v>
      </c>
      <c r="V388" s="100">
        <v>4178056.78</v>
      </c>
      <c r="W388" s="100">
        <v>4349018.1100000003</v>
      </c>
      <c r="X388" s="100">
        <v>4103078.8599999901</v>
      </c>
      <c r="Y388" s="100">
        <v>3881927.35</v>
      </c>
      <c r="Z388" s="100">
        <v>4775928.66</v>
      </c>
      <c r="AA388" s="296">
        <v>50113751.520000003</v>
      </c>
    </row>
    <row r="389" spans="1:27" x14ac:dyDescent="0.2">
      <c r="A389" s="101" t="s">
        <v>960</v>
      </c>
    </row>
    <row r="390" spans="1:27" x14ac:dyDescent="0.2">
      <c r="A390" s="101" t="s">
        <v>961</v>
      </c>
      <c r="B390" s="100">
        <v>0</v>
      </c>
      <c r="C390" s="100">
        <v>4516.7</v>
      </c>
      <c r="D390" s="100">
        <v>329.47</v>
      </c>
      <c r="E390" s="100">
        <v>1709.45</v>
      </c>
      <c r="F390" s="100">
        <v>5394.51</v>
      </c>
      <c r="G390" s="100">
        <v>3558.33</v>
      </c>
      <c r="H390" s="100">
        <v>3565.04</v>
      </c>
      <c r="I390" s="100">
        <v>3626.68</v>
      </c>
      <c r="J390" s="100">
        <v>3659.7599999999902</v>
      </c>
      <c r="K390" s="100">
        <v>3596.18</v>
      </c>
      <c r="L390" s="100">
        <v>3678.58</v>
      </c>
      <c r="M390" s="100">
        <v>4360.45</v>
      </c>
      <c r="N390" s="100">
        <v>37995.15</v>
      </c>
      <c r="O390" s="100">
        <v>3493.27</v>
      </c>
      <c r="P390" s="100">
        <v>3513.23</v>
      </c>
      <c r="Q390" s="100">
        <v>3808.1</v>
      </c>
      <c r="R390" s="100">
        <v>3795.91</v>
      </c>
      <c r="S390" s="100">
        <v>3786.67</v>
      </c>
      <c r="T390" s="100">
        <v>3752.49</v>
      </c>
      <c r="U390" s="100">
        <v>3677.07</v>
      </c>
      <c r="V390" s="100">
        <v>3622.09</v>
      </c>
      <c r="W390" s="100">
        <v>3718.33</v>
      </c>
      <c r="X390" s="100">
        <v>3644.68</v>
      </c>
      <c r="Y390" s="100">
        <v>3617</v>
      </c>
      <c r="Z390" s="100">
        <v>4903.9699999999903</v>
      </c>
      <c r="AA390" s="296">
        <v>45332.81</v>
      </c>
    </row>
    <row r="391" spans="1:27" x14ac:dyDescent="0.2">
      <c r="A391" s="101" t="s">
        <v>962</v>
      </c>
      <c r="B391" s="100">
        <v>0</v>
      </c>
      <c r="C391" s="100">
        <v>0</v>
      </c>
      <c r="D391" s="100">
        <v>0</v>
      </c>
      <c r="E391" s="100">
        <v>0</v>
      </c>
      <c r="F391" s="100">
        <v>0</v>
      </c>
      <c r="G391" s="100">
        <v>0</v>
      </c>
      <c r="H391" s="100">
        <v>0</v>
      </c>
      <c r="I391" s="100">
        <v>0</v>
      </c>
      <c r="J391" s="100">
        <v>0</v>
      </c>
      <c r="K391" s="100">
        <v>0</v>
      </c>
      <c r="L391" s="100">
        <v>0</v>
      </c>
      <c r="M391" s="100">
        <v>0</v>
      </c>
      <c r="N391" s="100">
        <v>0</v>
      </c>
      <c r="O391" s="100">
        <v>0</v>
      </c>
      <c r="P391" s="100">
        <v>0</v>
      </c>
      <c r="Q391" s="100">
        <v>0</v>
      </c>
      <c r="R391" s="100">
        <v>0</v>
      </c>
      <c r="S391" s="100">
        <v>0</v>
      </c>
      <c r="T391" s="100">
        <v>0</v>
      </c>
      <c r="U391" s="100">
        <v>0</v>
      </c>
      <c r="V391" s="100">
        <v>0</v>
      </c>
      <c r="W391" s="100">
        <v>0</v>
      </c>
      <c r="X391" s="100">
        <v>0</v>
      </c>
      <c r="Y391" s="100">
        <v>0</v>
      </c>
      <c r="Z391" s="100">
        <v>0</v>
      </c>
      <c r="AA391" s="296">
        <v>0</v>
      </c>
    </row>
    <row r="392" spans="1:27" x14ac:dyDescent="0.2">
      <c r="A392" s="101" t="s">
        <v>963</v>
      </c>
      <c r="B392" s="100">
        <v>0</v>
      </c>
      <c r="C392" s="100">
        <v>0</v>
      </c>
      <c r="D392" s="100">
        <v>0</v>
      </c>
      <c r="E392" s="100">
        <v>0</v>
      </c>
      <c r="F392" s="100">
        <v>0</v>
      </c>
      <c r="G392" s="100">
        <v>0</v>
      </c>
      <c r="H392" s="100">
        <v>0</v>
      </c>
      <c r="I392" s="100">
        <v>0</v>
      </c>
      <c r="J392" s="100">
        <v>0</v>
      </c>
      <c r="K392" s="100">
        <v>0</v>
      </c>
      <c r="L392" s="100">
        <v>0</v>
      </c>
      <c r="M392" s="100">
        <v>0</v>
      </c>
      <c r="N392" s="100">
        <v>0</v>
      </c>
      <c r="O392" s="100">
        <v>0</v>
      </c>
      <c r="P392" s="100">
        <v>0</v>
      </c>
      <c r="Q392" s="100">
        <v>0</v>
      </c>
      <c r="R392" s="100">
        <v>0</v>
      </c>
      <c r="S392" s="100">
        <v>0</v>
      </c>
      <c r="T392" s="100">
        <v>0</v>
      </c>
      <c r="U392" s="100">
        <v>0</v>
      </c>
      <c r="V392" s="100">
        <v>0</v>
      </c>
      <c r="W392" s="100">
        <v>0</v>
      </c>
      <c r="X392" s="100">
        <v>0</v>
      </c>
      <c r="Y392" s="100">
        <v>0</v>
      </c>
      <c r="Z392" s="100">
        <v>0</v>
      </c>
      <c r="AA392" s="296">
        <v>0</v>
      </c>
    </row>
    <row r="393" spans="1:27" x14ac:dyDescent="0.2">
      <c r="A393" s="101" t="s">
        <v>964</v>
      </c>
      <c r="B393" s="100">
        <v>0</v>
      </c>
      <c r="C393" s="100">
        <v>4516.7</v>
      </c>
      <c r="D393" s="100">
        <v>329.47</v>
      </c>
      <c r="E393" s="100">
        <v>1709.45</v>
      </c>
      <c r="F393" s="100">
        <v>5394.51</v>
      </c>
      <c r="G393" s="100">
        <v>3558.33</v>
      </c>
      <c r="H393" s="100">
        <v>3565.04</v>
      </c>
      <c r="I393" s="100">
        <v>3626.68</v>
      </c>
      <c r="J393" s="100">
        <v>3659.7599999999902</v>
      </c>
      <c r="K393" s="100">
        <v>3596.18</v>
      </c>
      <c r="L393" s="100">
        <v>3678.58</v>
      </c>
      <c r="M393" s="100">
        <v>4360.45</v>
      </c>
      <c r="N393" s="100">
        <v>37995.15</v>
      </c>
      <c r="O393" s="100">
        <v>3493.27</v>
      </c>
      <c r="P393" s="100">
        <v>3513.23</v>
      </c>
      <c r="Q393" s="100">
        <v>3808.1</v>
      </c>
      <c r="R393" s="100">
        <v>3795.91</v>
      </c>
      <c r="S393" s="100">
        <v>3786.67</v>
      </c>
      <c r="T393" s="100">
        <v>3752.49</v>
      </c>
      <c r="U393" s="100">
        <v>3677.07</v>
      </c>
      <c r="V393" s="100">
        <v>3622.09</v>
      </c>
      <c r="W393" s="100">
        <v>3718.33</v>
      </c>
      <c r="X393" s="100">
        <v>3644.68</v>
      </c>
      <c r="Y393" s="100">
        <v>3617</v>
      </c>
      <c r="Z393" s="100">
        <v>4903.9699999999903</v>
      </c>
      <c r="AA393" s="296">
        <v>45332.81</v>
      </c>
    </row>
    <row r="394" spans="1:27" x14ac:dyDescent="0.2">
      <c r="A394" s="101" t="s">
        <v>965</v>
      </c>
    </row>
    <row r="395" spans="1:27" x14ac:dyDescent="0.2">
      <c r="A395" s="101" t="s">
        <v>966</v>
      </c>
      <c r="B395" s="100">
        <v>1639081.28</v>
      </c>
      <c r="C395" s="100">
        <v>2067066.05</v>
      </c>
      <c r="D395" s="100">
        <v>2701641.23999999</v>
      </c>
      <c r="E395" s="100">
        <v>1930236.80999999</v>
      </c>
      <c r="F395" s="100">
        <v>2365825.6499999901</v>
      </c>
      <c r="G395" s="100">
        <v>3356812.11</v>
      </c>
      <c r="H395" s="100">
        <v>3194181.75</v>
      </c>
      <c r="I395" s="100">
        <v>1853432.96</v>
      </c>
      <c r="J395" s="100">
        <v>1583077.79</v>
      </c>
      <c r="K395" s="100">
        <v>3141197.1299999901</v>
      </c>
      <c r="L395" s="100">
        <v>2255031.1199999899</v>
      </c>
      <c r="M395" s="100">
        <v>6593551.8899999997</v>
      </c>
      <c r="N395" s="100">
        <v>32681135.780000001</v>
      </c>
      <c r="O395" s="100">
        <v>1934317.56</v>
      </c>
      <c r="P395" s="100">
        <v>1711070.97999999</v>
      </c>
      <c r="Q395" s="100">
        <v>1090332.1799999899</v>
      </c>
      <c r="R395" s="100">
        <v>1658952.82</v>
      </c>
      <c r="S395" s="100">
        <v>2331164.8299999898</v>
      </c>
      <c r="T395" s="100">
        <v>1992895.99999999</v>
      </c>
      <c r="U395" s="100">
        <v>1461779.64</v>
      </c>
      <c r="V395" s="100">
        <v>1663695.1299999901</v>
      </c>
      <c r="W395" s="100">
        <v>1568210.1299999901</v>
      </c>
      <c r="X395" s="100">
        <v>2066153.24999999</v>
      </c>
      <c r="Y395" s="100">
        <v>1945409.57</v>
      </c>
      <c r="Z395" s="100">
        <v>11381724.329999899</v>
      </c>
      <c r="AA395" s="296">
        <v>30805706.419999901</v>
      </c>
    </row>
    <row r="396" spans="1:27" x14ac:dyDescent="0.2">
      <c r="A396" s="101" t="s">
        <v>967</v>
      </c>
      <c r="B396" s="100">
        <v>0</v>
      </c>
      <c r="C396" s="100">
        <v>0</v>
      </c>
      <c r="D396" s="100">
        <v>0</v>
      </c>
      <c r="E396" s="100">
        <v>0</v>
      </c>
      <c r="F396" s="100">
        <v>0</v>
      </c>
      <c r="G396" s="100">
        <v>0</v>
      </c>
      <c r="H396" s="100">
        <v>0</v>
      </c>
      <c r="I396" s="100">
        <v>0</v>
      </c>
      <c r="J396" s="100">
        <v>0</v>
      </c>
      <c r="K396" s="100">
        <v>0</v>
      </c>
      <c r="L396" s="100">
        <v>0</v>
      </c>
      <c r="M396" s="100">
        <v>0</v>
      </c>
      <c r="N396" s="100">
        <v>0</v>
      </c>
      <c r="O396" s="100">
        <v>0</v>
      </c>
      <c r="P396" s="100">
        <v>0</v>
      </c>
      <c r="Q396" s="100">
        <v>0</v>
      </c>
      <c r="R396" s="100">
        <v>0</v>
      </c>
      <c r="S396" s="100">
        <v>0</v>
      </c>
      <c r="T396" s="100">
        <v>0</v>
      </c>
      <c r="U396" s="100">
        <v>0</v>
      </c>
      <c r="V396" s="100">
        <v>0</v>
      </c>
      <c r="W396" s="100">
        <v>0</v>
      </c>
      <c r="X396" s="100">
        <v>0</v>
      </c>
      <c r="Y396" s="100">
        <v>0</v>
      </c>
      <c r="Z396" s="100">
        <v>0</v>
      </c>
      <c r="AA396" s="296">
        <v>0</v>
      </c>
    </row>
    <row r="397" spans="1:27" x14ac:dyDescent="0.2">
      <c r="A397" s="101" t="s">
        <v>968</v>
      </c>
      <c r="B397" s="100">
        <v>136937.34</v>
      </c>
      <c r="C397" s="100">
        <v>112020.29</v>
      </c>
      <c r="D397" s="100">
        <v>259955.14</v>
      </c>
      <c r="E397" s="100">
        <v>237997.85</v>
      </c>
      <c r="F397" s="100">
        <v>78454.22</v>
      </c>
      <c r="G397" s="100">
        <v>95358.069999999905</v>
      </c>
      <c r="H397" s="100">
        <v>91315.56</v>
      </c>
      <c r="I397" s="100">
        <v>50508.25</v>
      </c>
      <c r="J397" s="100">
        <v>106657.51</v>
      </c>
      <c r="K397" s="100">
        <v>12290.36</v>
      </c>
      <c r="L397" s="100">
        <v>58164.279999999897</v>
      </c>
      <c r="M397" s="100">
        <v>80628.019999999902</v>
      </c>
      <c r="N397" s="100">
        <v>1320286.8899999999</v>
      </c>
      <c r="O397" s="100">
        <v>112469.78</v>
      </c>
      <c r="P397" s="100">
        <v>84702.55</v>
      </c>
      <c r="Q397" s="100">
        <v>411829.85</v>
      </c>
      <c r="R397" s="100">
        <v>113979.88</v>
      </c>
      <c r="S397" s="100">
        <v>85524.109999999899</v>
      </c>
      <c r="T397" s="100">
        <v>112335.709999999</v>
      </c>
      <c r="U397" s="100">
        <v>115806.34</v>
      </c>
      <c r="V397" s="100">
        <v>78016.509999999995</v>
      </c>
      <c r="W397" s="100">
        <v>202629.96</v>
      </c>
      <c r="X397" s="100">
        <v>74891.97</v>
      </c>
      <c r="Y397" s="100">
        <v>131148.06</v>
      </c>
      <c r="Z397" s="100">
        <v>158326.19</v>
      </c>
      <c r="AA397" s="296">
        <v>1681660.9099999899</v>
      </c>
    </row>
    <row r="398" spans="1:27" x14ac:dyDescent="0.2">
      <c r="A398" s="101" t="s">
        <v>969</v>
      </c>
      <c r="B398" s="100">
        <v>1776018.62</v>
      </c>
      <c r="C398" s="100">
        <v>2179086.34</v>
      </c>
      <c r="D398" s="100">
        <v>2961596.3799999901</v>
      </c>
      <c r="E398" s="100">
        <v>2168234.6599999899</v>
      </c>
      <c r="F398" s="100">
        <v>2444279.8699999899</v>
      </c>
      <c r="G398" s="100">
        <v>3452170.18</v>
      </c>
      <c r="H398" s="100">
        <v>3285497.31</v>
      </c>
      <c r="I398" s="100">
        <v>1903941.21</v>
      </c>
      <c r="J398" s="100">
        <v>1689735.3</v>
      </c>
      <c r="K398" s="100">
        <v>3153487.48999999</v>
      </c>
      <c r="L398" s="100">
        <v>2313195.3999999901</v>
      </c>
      <c r="M398" s="100">
        <v>6674179.9100000001</v>
      </c>
      <c r="N398" s="100">
        <v>34001422.670000002</v>
      </c>
      <c r="O398" s="100">
        <v>2046787.3399999901</v>
      </c>
      <c r="P398" s="100">
        <v>1795773.52999999</v>
      </c>
      <c r="Q398" s="100">
        <v>1502162.02999999</v>
      </c>
      <c r="R398" s="100">
        <v>1772932.7</v>
      </c>
      <c r="S398" s="100">
        <v>2416688.9399999902</v>
      </c>
      <c r="T398" s="100">
        <v>2105231.7099999902</v>
      </c>
      <c r="U398" s="100">
        <v>1577585.98</v>
      </c>
      <c r="V398" s="100">
        <v>1741711.6399999899</v>
      </c>
      <c r="W398" s="100">
        <v>1770840.0899999901</v>
      </c>
      <c r="X398" s="100">
        <v>2141045.21999999</v>
      </c>
      <c r="Y398" s="100">
        <v>2076557.63</v>
      </c>
      <c r="Z398" s="100">
        <v>11540050.519999901</v>
      </c>
      <c r="AA398" s="296">
        <v>32487367.329999901</v>
      </c>
    </row>
    <row r="399" spans="1:27" x14ac:dyDescent="0.2">
      <c r="A399" s="101" t="s">
        <v>970</v>
      </c>
    </row>
    <row r="400" spans="1:27" x14ac:dyDescent="0.2">
      <c r="A400" s="101" t="s">
        <v>971</v>
      </c>
      <c r="B400" s="100">
        <v>7139.95</v>
      </c>
      <c r="C400" s="100">
        <v>7139.95</v>
      </c>
      <c r="D400" s="100">
        <v>-1102.6099999999999</v>
      </c>
      <c r="E400" s="100">
        <v>7139.95</v>
      </c>
      <c r="F400" s="100">
        <v>7139.95</v>
      </c>
      <c r="G400" s="100">
        <v>-3660.05</v>
      </c>
      <c r="H400" s="100">
        <v>50755.45</v>
      </c>
      <c r="I400" s="100">
        <v>7139.95</v>
      </c>
      <c r="J400" s="100">
        <v>-3660.05</v>
      </c>
      <c r="K400" s="100">
        <v>7139.95</v>
      </c>
      <c r="L400" s="100">
        <v>7139.95</v>
      </c>
      <c r="M400" s="100">
        <v>-3993.81</v>
      </c>
      <c r="N400" s="100">
        <v>88318.58</v>
      </c>
      <c r="O400" s="100">
        <v>20106.609999999899</v>
      </c>
      <c r="P400" s="100">
        <v>-231.27</v>
      </c>
      <c r="Q400" s="100">
        <v>-2252.63</v>
      </c>
      <c r="R400" s="100">
        <v>8709.8700000000008</v>
      </c>
      <c r="S400" s="100">
        <v>8709.8700000000008</v>
      </c>
      <c r="T400" s="100">
        <v>-2252.63</v>
      </c>
      <c r="U400" s="100">
        <v>68863.999999999898</v>
      </c>
      <c r="V400" s="100">
        <v>11277.02</v>
      </c>
      <c r="W400" s="100">
        <v>-2252.63</v>
      </c>
      <c r="X400" s="100">
        <v>9512.85</v>
      </c>
      <c r="Y400" s="100">
        <v>8709.8700000000008</v>
      </c>
      <c r="Z400" s="100">
        <v>-2099.6799999999998</v>
      </c>
      <c r="AA400" s="296">
        <v>126801.25</v>
      </c>
    </row>
    <row r="401" spans="1:27" x14ac:dyDescent="0.2">
      <c r="A401" s="101" t="s">
        <v>972</v>
      </c>
      <c r="B401" s="100">
        <v>0</v>
      </c>
      <c r="C401" s="100">
        <v>0</v>
      </c>
      <c r="D401" s="100">
        <v>0</v>
      </c>
      <c r="E401" s="100">
        <v>0</v>
      </c>
      <c r="F401" s="100">
        <v>0</v>
      </c>
      <c r="G401" s="100">
        <v>0</v>
      </c>
      <c r="H401" s="100">
        <v>0</v>
      </c>
      <c r="I401" s="100">
        <v>0</v>
      </c>
      <c r="J401" s="100">
        <v>0</v>
      </c>
      <c r="K401" s="100">
        <v>0</v>
      </c>
      <c r="L401" s="100">
        <v>0</v>
      </c>
      <c r="M401" s="100">
        <v>0</v>
      </c>
      <c r="N401" s="100">
        <v>0</v>
      </c>
      <c r="O401" s="100">
        <v>0</v>
      </c>
      <c r="P401" s="100">
        <v>0</v>
      </c>
      <c r="Q401" s="100">
        <v>0</v>
      </c>
      <c r="R401" s="100">
        <v>0</v>
      </c>
      <c r="S401" s="100">
        <v>0</v>
      </c>
      <c r="T401" s="100">
        <v>0</v>
      </c>
      <c r="U401" s="100">
        <v>0</v>
      </c>
      <c r="V401" s="100">
        <v>0</v>
      </c>
      <c r="W401" s="100">
        <v>0</v>
      </c>
      <c r="X401" s="100">
        <v>0</v>
      </c>
      <c r="Y401" s="100">
        <v>0</v>
      </c>
      <c r="Z401" s="100">
        <v>0</v>
      </c>
      <c r="AA401" s="296">
        <v>0</v>
      </c>
    </row>
    <row r="402" spans="1:27" x14ac:dyDescent="0.2">
      <c r="A402" s="101" t="s">
        <v>973</v>
      </c>
      <c r="B402" s="100">
        <v>0</v>
      </c>
      <c r="C402" s="100">
        <v>0</v>
      </c>
      <c r="D402" s="100">
        <v>0</v>
      </c>
      <c r="E402" s="100">
        <v>0</v>
      </c>
      <c r="F402" s="100">
        <v>0</v>
      </c>
      <c r="G402" s="100">
        <v>0</v>
      </c>
      <c r="H402" s="100">
        <v>0</v>
      </c>
      <c r="I402" s="100">
        <v>0</v>
      </c>
      <c r="J402" s="100">
        <v>0</v>
      </c>
      <c r="K402" s="100">
        <v>0</v>
      </c>
      <c r="L402" s="100">
        <v>0</v>
      </c>
      <c r="M402" s="100">
        <v>0</v>
      </c>
      <c r="N402" s="100">
        <v>0</v>
      </c>
      <c r="O402" s="100">
        <v>0</v>
      </c>
      <c r="P402" s="100">
        <v>0</v>
      </c>
      <c r="Q402" s="100">
        <v>0</v>
      </c>
      <c r="R402" s="100">
        <v>0</v>
      </c>
      <c r="S402" s="100">
        <v>0</v>
      </c>
      <c r="T402" s="100">
        <v>0</v>
      </c>
      <c r="U402" s="100">
        <v>0</v>
      </c>
      <c r="V402" s="100">
        <v>0</v>
      </c>
      <c r="W402" s="100">
        <v>0</v>
      </c>
      <c r="X402" s="100">
        <v>0</v>
      </c>
      <c r="Y402" s="100">
        <v>0</v>
      </c>
      <c r="Z402" s="100">
        <v>0</v>
      </c>
      <c r="AA402" s="296">
        <v>0</v>
      </c>
    </row>
    <row r="403" spans="1:27" x14ac:dyDescent="0.2">
      <c r="A403" s="101" t="s">
        <v>974</v>
      </c>
      <c r="B403" s="100">
        <v>1513097.25</v>
      </c>
      <c r="C403" s="100">
        <v>1513097.25</v>
      </c>
      <c r="D403" s="100">
        <v>1513097.25</v>
      </c>
      <c r="E403" s="100">
        <v>1513097.25</v>
      </c>
      <c r="F403" s="100">
        <v>1513097.25</v>
      </c>
      <c r="G403" s="100">
        <v>1513097.25</v>
      </c>
      <c r="H403" s="100">
        <v>1513097.25</v>
      </c>
      <c r="I403" s="100">
        <v>1513097.25</v>
      </c>
      <c r="J403" s="100">
        <v>1513097.25</v>
      </c>
      <c r="K403" s="100">
        <v>1513097.25</v>
      </c>
      <c r="L403" s="100">
        <v>1513097.25</v>
      </c>
      <c r="M403" s="100">
        <v>1513097.25</v>
      </c>
      <c r="N403" s="100">
        <v>18157167</v>
      </c>
      <c r="O403" s="100">
        <v>1633248.57</v>
      </c>
      <c r="P403" s="100">
        <v>1954719.43</v>
      </c>
      <c r="Q403" s="100">
        <v>1793984</v>
      </c>
      <c r="R403" s="100">
        <v>1793984</v>
      </c>
      <c r="S403" s="100">
        <v>1793984</v>
      </c>
      <c r="T403" s="100">
        <v>1793984</v>
      </c>
      <c r="U403" s="100">
        <v>1793984</v>
      </c>
      <c r="V403" s="100">
        <v>1793984</v>
      </c>
      <c r="W403" s="100">
        <v>1793984</v>
      </c>
      <c r="X403" s="100">
        <v>1793984</v>
      </c>
      <c r="Y403" s="100">
        <v>1793984</v>
      </c>
      <c r="Z403" s="100">
        <v>1793984</v>
      </c>
      <c r="AA403" s="296">
        <v>21527808</v>
      </c>
    </row>
    <row r="404" spans="1:27" x14ac:dyDescent="0.2">
      <c r="A404" s="101" t="s">
        <v>975</v>
      </c>
      <c r="B404" s="100">
        <v>220201.34</v>
      </c>
      <c r="C404" s="100">
        <v>220201.34</v>
      </c>
      <c r="D404" s="100">
        <v>220201.34</v>
      </c>
      <c r="E404" s="100">
        <v>220201.34</v>
      </c>
      <c r="F404" s="100">
        <v>220201.34</v>
      </c>
      <c r="G404" s="100">
        <v>220201.34</v>
      </c>
      <c r="H404" s="100">
        <v>220201.34</v>
      </c>
      <c r="I404" s="100">
        <v>220201.34</v>
      </c>
      <c r="J404" s="100">
        <v>220201.34</v>
      </c>
      <c r="K404" s="100">
        <v>220201.34</v>
      </c>
      <c r="L404" s="100">
        <v>220201.34</v>
      </c>
      <c r="M404" s="100">
        <v>220201.34</v>
      </c>
      <c r="N404" s="100">
        <v>2642416.08</v>
      </c>
      <c r="O404" s="100">
        <v>220560.3</v>
      </c>
      <c r="P404" s="100">
        <v>213465.13</v>
      </c>
      <c r="Q404" s="100">
        <v>217012.72</v>
      </c>
      <c r="R404" s="100">
        <v>217012.72</v>
      </c>
      <c r="S404" s="100">
        <v>217012.72</v>
      </c>
      <c r="T404" s="100">
        <v>217012.72</v>
      </c>
      <c r="U404" s="100">
        <v>217012.72</v>
      </c>
      <c r="V404" s="100">
        <v>217012.72</v>
      </c>
      <c r="W404" s="100">
        <v>-294872.299999999</v>
      </c>
      <c r="X404" s="100">
        <v>217012.72</v>
      </c>
      <c r="Y404" s="100">
        <v>217012.72</v>
      </c>
      <c r="Z404" s="100">
        <v>-2593648.2799999998</v>
      </c>
      <c r="AA404" s="296">
        <v>-718393.39</v>
      </c>
    </row>
    <row r="405" spans="1:27" x14ac:dyDescent="0.2">
      <c r="A405" s="101" t="s">
        <v>976</v>
      </c>
      <c r="B405" s="100">
        <v>1740438.54</v>
      </c>
      <c r="C405" s="100">
        <v>1740438.54</v>
      </c>
      <c r="D405" s="100">
        <v>1732195.98</v>
      </c>
      <c r="E405" s="100">
        <v>1740438.54</v>
      </c>
      <c r="F405" s="100">
        <v>1740438.54</v>
      </c>
      <c r="G405" s="100">
        <v>1729638.54</v>
      </c>
      <c r="H405" s="100">
        <v>1784054.04</v>
      </c>
      <c r="I405" s="100">
        <v>1740438.54</v>
      </c>
      <c r="J405" s="100">
        <v>1729638.54</v>
      </c>
      <c r="K405" s="100">
        <v>1740438.54</v>
      </c>
      <c r="L405" s="100">
        <v>1740438.54</v>
      </c>
      <c r="M405" s="100">
        <v>1729304.78</v>
      </c>
      <c r="N405" s="100">
        <v>20887901.6599999</v>
      </c>
      <c r="O405" s="100">
        <v>1873915.48</v>
      </c>
      <c r="P405" s="100">
        <v>2167953.29</v>
      </c>
      <c r="Q405" s="100">
        <v>2008744.0899999901</v>
      </c>
      <c r="R405" s="100">
        <v>2019706.5899999901</v>
      </c>
      <c r="S405" s="100">
        <v>2019706.5899999901</v>
      </c>
      <c r="T405" s="100">
        <v>2008744.0899999901</v>
      </c>
      <c r="U405" s="100">
        <v>2079860.72</v>
      </c>
      <c r="V405" s="100">
        <v>2022273.73999999</v>
      </c>
      <c r="W405" s="100">
        <v>1496859.07</v>
      </c>
      <c r="X405" s="100">
        <v>2020509.5699999901</v>
      </c>
      <c r="Y405" s="100">
        <v>2019706.5899999901</v>
      </c>
      <c r="Z405" s="100">
        <v>-801763.96</v>
      </c>
      <c r="AA405" s="296">
        <v>20936215.859999999</v>
      </c>
    </row>
    <row r="406" spans="1:27" x14ac:dyDescent="0.2">
      <c r="A406" s="101" t="s">
        <v>977</v>
      </c>
    </row>
    <row r="407" spans="1:27" x14ac:dyDescent="0.2">
      <c r="A407" s="101" t="s">
        <v>978</v>
      </c>
      <c r="B407" s="100">
        <v>13766786.15</v>
      </c>
      <c r="C407" s="100">
        <v>13580534.199999999</v>
      </c>
      <c r="D407" s="100">
        <v>13434132.33</v>
      </c>
      <c r="E407" s="100">
        <v>13519281.300000001</v>
      </c>
      <c r="F407" s="100">
        <v>7027740.7199999997</v>
      </c>
      <c r="G407" s="100">
        <v>2337110.15</v>
      </c>
      <c r="H407" s="100">
        <v>948851.03</v>
      </c>
      <c r="I407" s="100">
        <v>958214.08</v>
      </c>
      <c r="J407" s="100">
        <v>917270.21</v>
      </c>
      <c r="K407" s="100">
        <v>-101066.06</v>
      </c>
      <c r="L407" s="100">
        <v>648639.93999999994</v>
      </c>
      <c r="M407" s="100">
        <v>829339.2</v>
      </c>
      <c r="N407" s="100">
        <v>67866833.25</v>
      </c>
      <c r="O407" s="100">
        <v>741850.77</v>
      </c>
      <c r="P407" s="100">
        <v>533795.27</v>
      </c>
      <c r="Q407" s="100">
        <v>642805.31999999995</v>
      </c>
      <c r="R407" s="100">
        <v>35291056.350000001</v>
      </c>
      <c r="S407" s="100">
        <v>36547782.68</v>
      </c>
      <c r="T407" s="100">
        <v>43406099.43</v>
      </c>
      <c r="U407" s="100">
        <v>47206120.060000002</v>
      </c>
      <c r="V407" s="100">
        <v>49925072.189999998</v>
      </c>
      <c r="W407" s="100">
        <v>49181202.259999998</v>
      </c>
      <c r="X407" s="100">
        <v>39717319.299999997</v>
      </c>
      <c r="Y407" s="100">
        <v>31655926.719999999</v>
      </c>
      <c r="Z407" s="100">
        <v>31087056.300000001</v>
      </c>
      <c r="AA407" s="296">
        <v>365936086.64999998</v>
      </c>
    </row>
    <row r="408" spans="1:27" x14ac:dyDescent="0.2">
      <c r="A408" s="101" t="s">
        <v>979</v>
      </c>
      <c r="B408" s="100">
        <v>0</v>
      </c>
      <c r="C408" s="100">
        <v>0</v>
      </c>
      <c r="D408" s="100">
        <v>0</v>
      </c>
      <c r="E408" s="100">
        <v>0</v>
      </c>
      <c r="F408" s="100">
        <v>0</v>
      </c>
      <c r="G408" s="100">
        <v>0</v>
      </c>
      <c r="H408" s="100">
        <v>0</v>
      </c>
      <c r="I408" s="100">
        <v>0</v>
      </c>
      <c r="J408" s="100">
        <v>0</v>
      </c>
      <c r="K408" s="100">
        <v>0</v>
      </c>
      <c r="L408" s="100">
        <v>0</v>
      </c>
      <c r="M408" s="100">
        <v>0</v>
      </c>
      <c r="N408" s="100">
        <v>0</v>
      </c>
      <c r="O408" s="100">
        <v>0</v>
      </c>
      <c r="P408" s="100">
        <v>0</v>
      </c>
      <c r="Q408" s="100">
        <v>0</v>
      </c>
      <c r="R408" s="100">
        <v>0</v>
      </c>
      <c r="S408" s="100">
        <v>0</v>
      </c>
      <c r="T408" s="100">
        <v>0</v>
      </c>
      <c r="U408" s="100">
        <v>0</v>
      </c>
      <c r="V408" s="100">
        <v>0</v>
      </c>
      <c r="W408" s="100">
        <v>0</v>
      </c>
      <c r="X408" s="100">
        <v>0</v>
      </c>
      <c r="Y408" s="100">
        <v>0</v>
      </c>
      <c r="Z408" s="100">
        <v>0</v>
      </c>
      <c r="AA408" s="296">
        <v>0</v>
      </c>
    </row>
    <row r="409" spans="1:27" x14ac:dyDescent="0.2">
      <c r="A409" s="101" t="s">
        <v>980</v>
      </c>
      <c r="B409" s="100">
        <v>13766786.15</v>
      </c>
      <c r="C409" s="100">
        <v>13580534.199999999</v>
      </c>
      <c r="D409" s="100">
        <v>13434132.33</v>
      </c>
      <c r="E409" s="100">
        <v>13519281.300000001</v>
      </c>
      <c r="F409" s="100">
        <v>7027740.7199999997</v>
      </c>
      <c r="G409" s="100">
        <v>2337110.15</v>
      </c>
      <c r="H409" s="100">
        <v>948851.03</v>
      </c>
      <c r="I409" s="100">
        <v>958214.08</v>
      </c>
      <c r="J409" s="100">
        <v>917270.21</v>
      </c>
      <c r="K409" s="100">
        <v>-101066.06</v>
      </c>
      <c r="L409" s="100">
        <v>648639.93999999994</v>
      </c>
      <c r="M409" s="100">
        <v>829339.2</v>
      </c>
      <c r="N409" s="100">
        <v>67866833.25</v>
      </c>
      <c r="O409" s="100">
        <v>741850.77</v>
      </c>
      <c r="P409" s="100">
        <v>533795.27</v>
      </c>
      <c r="Q409" s="100">
        <v>642805.31999999995</v>
      </c>
      <c r="R409" s="100">
        <v>35291056.350000001</v>
      </c>
      <c r="S409" s="100">
        <v>36547782.68</v>
      </c>
      <c r="T409" s="100">
        <v>43406099.43</v>
      </c>
      <c r="U409" s="100">
        <v>47206120.060000002</v>
      </c>
      <c r="V409" s="100">
        <v>49925072.189999998</v>
      </c>
      <c r="W409" s="100">
        <v>49181202.259999998</v>
      </c>
      <c r="X409" s="100">
        <v>39717319.299999997</v>
      </c>
      <c r="Y409" s="100">
        <v>31655926.719999999</v>
      </c>
      <c r="Z409" s="100">
        <v>31087056.300000001</v>
      </c>
      <c r="AA409" s="296">
        <v>365936086.64999998</v>
      </c>
    </row>
    <row r="410" spans="1:27" x14ac:dyDescent="0.2">
      <c r="A410" s="101" t="s">
        <v>981</v>
      </c>
      <c r="B410" s="100">
        <v>0</v>
      </c>
      <c r="C410" s="100">
        <v>0</v>
      </c>
      <c r="D410" s="100">
        <v>0</v>
      </c>
      <c r="E410" s="100">
        <v>0</v>
      </c>
      <c r="F410" s="100">
        <v>0</v>
      </c>
      <c r="G410" s="100">
        <v>0</v>
      </c>
      <c r="H410" s="100">
        <v>0</v>
      </c>
      <c r="I410" s="100">
        <v>0</v>
      </c>
      <c r="J410" s="100">
        <v>0</v>
      </c>
      <c r="K410" s="100">
        <v>0</v>
      </c>
      <c r="L410" s="100">
        <v>0</v>
      </c>
      <c r="M410" s="100">
        <v>0</v>
      </c>
      <c r="N410" s="100">
        <v>0</v>
      </c>
      <c r="O410" s="100">
        <v>0</v>
      </c>
      <c r="P410" s="100">
        <v>0</v>
      </c>
      <c r="Q410" s="100">
        <v>0</v>
      </c>
      <c r="R410" s="100">
        <v>0</v>
      </c>
      <c r="S410" s="100">
        <v>0</v>
      </c>
      <c r="T410" s="100">
        <v>0</v>
      </c>
      <c r="U410" s="100">
        <v>0</v>
      </c>
      <c r="V410" s="100">
        <v>0</v>
      </c>
      <c r="W410" s="100">
        <v>0</v>
      </c>
      <c r="X410" s="100">
        <v>0</v>
      </c>
      <c r="Y410" s="100">
        <v>0</v>
      </c>
      <c r="Z410" s="100">
        <v>0</v>
      </c>
      <c r="AA410" s="296">
        <v>0</v>
      </c>
    </row>
    <row r="411" spans="1:27" x14ac:dyDescent="0.2">
      <c r="A411" s="101" t="s">
        <v>982</v>
      </c>
      <c r="B411" s="100">
        <v>0</v>
      </c>
      <c r="C411" s="100">
        <v>0</v>
      </c>
      <c r="D411" s="100">
        <v>0</v>
      </c>
      <c r="E411" s="100">
        <v>0</v>
      </c>
      <c r="F411" s="100">
        <v>0</v>
      </c>
      <c r="G411" s="100">
        <v>0</v>
      </c>
      <c r="H411" s="100">
        <v>0</v>
      </c>
      <c r="I411" s="100">
        <v>0</v>
      </c>
      <c r="J411" s="100">
        <v>0</v>
      </c>
      <c r="K411" s="100">
        <v>0</v>
      </c>
      <c r="L411" s="100">
        <v>0</v>
      </c>
      <c r="M411" s="100">
        <v>0</v>
      </c>
      <c r="N411" s="100">
        <v>0</v>
      </c>
      <c r="O411" s="100">
        <v>0</v>
      </c>
      <c r="P411" s="100">
        <v>0</v>
      </c>
      <c r="Q411" s="100">
        <v>0</v>
      </c>
      <c r="R411" s="100">
        <v>0</v>
      </c>
      <c r="S411" s="100">
        <v>0</v>
      </c>
      <c r="T411" s="100">
        <v>0</v>
      </c>
      <c r="U411" s="100">
        <v>0</v>
      </c>
      <c r="V411" s="100">
        <v>0</v>
      </c>
      <c r="W411" s="100">
        <v>0</v>
      </c>
      <c r="X411" s="100">
        <v>0</v>
      </c>
      <c r="Y411" s="100">
        <v>0</v>
      </c>
      <c r="Z411" s="100">
        <v>0</v>
      </c>
      <c r="AA411" s="296">
        <v>0</v>
      </c>
    </row>
    <row r="412" spans="1:27" x14ac:dyDescent="0.2">
      <c r="A412" s="101" t="s">
        <v>983</v>
      </c>
      <c r="B412" s="100">
        <v>0</v>
      </c>
      <c r="C412" s="100">
        <v>0</v>
      </c>
      <c r="D412" s="100">
        <v>0</v>
      </c>
      <c r="E412" s="100">
        <v>0</v>
      </c>
      <c r="F412" s="100">
        <v>0</v>
      </c>
      <c r="G412" s="100">
        <v>0</v>
      </c>
      <c r="H412" s="100">
        <v>0</v>
      </c>
      <c r="I412" s="100">
        <v>0</v>
      </c>
      <c r="J412" s="100">
        <v>0</v>
      </c>
      <c r="K412" s="100">
        <v>0</v>
      </c>
      <c r="L412" s="100">
        <v>0</v>
      </c>
      <c r="M412" s="100">
        <v>0</v>
      </c>
      <c r="N412" s="100">
        <v>0</v>
      </c>
      <c r="O412" s="100">
        <v>0</v>
      </c>
      <c r="P412" s="100">
        <v>0</v>
      </c>
      <c r="Q412" s="100">
        <v>0</v>
      </c>
      <c r="R412" s="100">
        <v>0</v>
      </c>
      <c r="S412" s="100">
        <v>0</v>
      </c>
      <c r="T412" s="100">
        <v>0</v>
      </c>
      <c r="U412" s="100">
        <v>0</v>
      </c>
      <c r="V412" s="100">
        <v>0</v>
      </c>
      <c r="W412" s="100">
        <v>0</v>
      </c>
      <c r="X412" s="100">
        <v>0</v>
      </c>
      <c r="Y412" s="100">
        <v>0</v>
      </c>
      <c r="Z412" s="100">
        <v>0</v>
      </c>
      <c r="AA412" s="296">
        <v>0</v>
      </c>
    </row>
    <row r="413" spans="1:27" x14ac:dyDescent="0.2">
      <c r="A413" s="101" t="s">
        <v>984</v>
      </c>
      <c r="B413" s="100">
        <v>13766786.15</v>
      </c>
      <c r="C413" s="100">
        <v>13580534.199999999</v>
      </c>
      <c r="D413" s="100">
        <v>13434132.33</v>
      </c>
      <c r="E413" s="100">
        <v>13519281.300000001</v>
      </c>
      <c r="F413" s="100">
        <v>7027740.7199999997</v>
      </c>
      <c r="G413" s="100">
        <v>2337110.15</v>
      </c>
      <c r="H413" s="100">
        <v>948851.03</v>
      </c>
      <c r="I413" s="100">
        <v>958214.08</v>
      </c>
      <c r="J413" s="100">
        <v>917270.21</v>
      </c>
      <c r="K413" s="100">
        <v>-101066.06</v>
      </c>
      <c r="L413" s="100">
        <v>648639.93999999994</v>
      </c>
      <c r="M413" s="100">
        <v>829339.2</v>
      </c>
      <c r="N413" s="100">
        <v>67866833.25</v>
      </c>
      <c r="O413" s="100">
        <v>741850.77</v>
      </c>
      <c r="P413" s="100">
        <v>533795.27</v>
      </c>
      <c r="Q413" s="100">
        <v>642805.31999999995</v>
      </c>
      <c r="R413" s="100">
        <v>35291056.350000001</v>
      </c>
      <c r="S413" s="100">
        <v>36547782.68</v>
      </c>
      <c r="T413" s="100">
        <v>43406099.43</v>
      </c>
      <c r="U413" s="100">
        <v>47206120.060000002</v>
      </c>
      <c r="V413" s="100">
        <v>49925072.189999998</v>
      </c>
      <c r="W413" s="100">
        <v>49181202.259999998</v>
      </c>
      <c r="X413" s="100">
        <v>39717319.299999997</v>
      </c>
      <c r="Y413" s="100">
        <v>31655926.719999999</v>
      </c>
      <c r="Z413" s="100">
        <v>31087056.300000001</v>
      </c>
      <c r="AA413" s="296">
        <v>365936086.64999998</v>
      </c>
    </row>
    <row r="414" spans="1:27" x14ac:dyDescent="0.2">
      <c r="A414" s="101" t="s">
        <v>985</v>
      </c>
    </row>
    <row r="415" spans="1:27" x14ac:dyDescent="0.2">
      <c r="A415" s="101" t="s">
        <v>986</v>
      </c>
      <c r="B415" s="100">
        <v>228780.88</v>
      </c>
      <c r="C415" s="100">
        <v>130357.7</v>
      </c>
      <c r="D415" s="100">
        <v>285233.68</v>
      </c>
      <c r="E415" s="100">
        <v>321558.94999999902</v>
      </c>
      <c r="F415" s="100">
        <v>220874.13</v>
      </c>
      <c r="G415" s="100">
        <v>391345.47</v>
      </c>
      <c r="H415" s="100">
        <v>248032.08</v>
      </c>
      <c r="I415" s="100">
        <v>282435.38</v>
      </c>
      <c r="J415" s="100">
        <v>246978.34</v>
      </c>
      <c r="K415" s="100">
        <v>198396.62</v>
      </c>
      <c r="L415" s="100">
        <v>279312.55</v>
      </c>
      <c r="M415" s="100">
        <v>-3952617.5</v>
      </c>
      <c r="N415" s="100">
        <v>-1119311.71999999</v>
      </c>
      <c r="O415" s="100">
        <v>124616.27</v>
      </c>
      <c r="P415" s="100">
        <v>195742.28</v>
      </c>
      <c r="Q415" s="100">
        <v>193946.42</v>
      </c>
      <c r="R415" s="100">
        <v>207203.83</v>
      </c>
      <c r="S415" s="100">
        <v>177779.29</v>
      </c>
      <c r="T415" s="100">
        <v>109409.52</v>
      </c>
      <c r="U415" s="100">
        <v>198050.48</v>
      </c>
      <c r="V415" s="100">
        <v>400409.18999999901</v>
      </c>
      <c r="W415" s="100">
        <v>107061.12</v>
      </c>
      <c r="X415" s="100">
        <v>97979.839999999997</v>
      </c>
      <c r="Y415" s="100">
        <v>222472.51</v>
      </c>
      <c r="Z415" s="100">
        <v>-400028.65</v>
      </c>
      <c r="AA415" s="296">
        <v>1634642.1</v>
      </c>
    </row>
    <row r="416" spans="1:27" x14ac:dyDescent="0.2">
      <c r="A416" s="101" t="s">
        <v>987</v>
      </c>
      <c r="B416" s="100">
        <v>321701</v>
      </c>
      <c r="C416" s="100">
        <v>321701</v>
      </c>
      <c r="D416" s="100">
        <v>321701</v>
      </c>
      <c r="E416" s="100">
        <v>321701</v>
      </c>
      <c r="F416" s="100">
        <v>321701</v>
      </c>
      <c r="G416" s="100">
        <v>321701</v>
      </c>
      <c r="H416" s="100">
        <v>321701</v>
      </c>
      <c r="I416" s="100">
        <v>321701</v>
      </c>
      <c r="J416" s="100">
        <v>321701</v>
      </c>
      <c r="K416" s="100">
        <v>321701</v>
      </c>
      <c r="L416" s="100">
        <v>321701</v>
      </c>
      <c r="M416" s="100">
        <v>321701</v>
      </c>
      <c r="N416" s="100">
        <v>3860412</v>
      </c>
      <c r="O416" s="100">
        <v>372921.5</v>
      </c>
      <c r="P416" s="100">
        <v>383166.34</v>
      </c>
      <c r="Q416" s="100">
        <v>378043.92</v>
      </c>
      <c r="R416" s="100">
        <v>378043.92</v>
      </c>
      <c r="S416" s="100">
        <v>378043.92</v>
      </c>
      <c r="T416" s="100">
        <v>378043.92</v>
      </c>
      <c r="U416" s="100">
        <v>378043.92</v>
      </c>
      <c r="V416" s="100">
        <v>378043.92</v>
      </c>
      <c r="W416" s="100">
        <v>378043.92</v>
      </c>
      <c r="X416" s="100">
        <v>378043.92</v>
      </c>
      <c r="Y416" s="100">
        <v>378043.92</v>
      </c>
      <c r="Z416" s="100">
        <v>378043.92</v>
      </c>
      <c r="AA416" s="296">
        <v>4536527.04</v>
      </c>
    </row>
    <row r="417" spans="1:27" x14ac:dyDescent="0.2">
      <c r="A417" s="101" t="s">
        <v>988</v>
      </c>
      <c r="B417" s="100">
        <v>0</v>
      </c>
      <c r="C417" s="100">
        <v>0</v>
      </c>
      <c r="D417" s="100">
        <v>0</v>
      </c>
      <c r="E417" s="100">
        <v>0</v>
      </c>
      <c r="F417" s="100">
        <v>0</v>
      </c>
      <c r="G417" s="100">
        <v>0</v>
      </c>
      <c r="H417" s="100">
        <v>0</v>
      </c>
      <c r="I417" s="100">
        <v>0</v>
      </c>
      <c r="J417" s="100">
        <v>0</v>
      </c>
      <c r="K417" s="100">
        <v>0</v>
      </c>
      <c r="L417" s="100">
        <v>0</v>
      </c>
      <c r="M417" s="100">
        <v>0</v>
      </c>
      <c r="N417" s="100">
        <v>0</v>
      </c>
      <c r="O417" s="100">
        <v>107826.85</v>
      </c>
      <c r="P417" s="100">
        <v>80237.31</v>
      </c>
      <c r="Q417" s="100">
        <v>94032.08</v>
      </c>
      <c r="R417" s="100">
        <v>94032.08</v>
      </c>
      <c r="S417" s="100">
        <v>94032.08</v>
      </c>
      <c r="T417" s="100">
        <v>94032.08</v>
      </c>
      <c r="U417" s="100">
        <v>94032.08</v>
      </c>
      <c r="V417" s="100">
        <v>94032.08</v>
      </c>
      <c r="W417" s="100">
        <v>94032.08</v>
      </c>
      <c r="X417" s="100">
        <v>94032.08</v>
      </c>
      <c r="Y417" s="100">
        <v>94032.08</v>
      </c>
      <c r="Z417" s="100">
        <v>94032.08</v>
      </c>
      <c r="AA417" s="296">
        <v>1128384.96</v>
      </c>
    </row>
    <row r="418" spans="1:27" x14ac:dyDescent="0.2">
      <c r="A418" s="101" t="s">
        <v>989</v>
      </c>
      <c r="B418" s="100">
        <v>6246.98</v>
      </c>
      <c r="C418" s="100">
        <v>6730.1199999999899</v>
      </c>
      <c r="D418" s="100">
        <v>6871.84</v>
      </c>
      <c r="E418" s="100">
        <v>7215.28</v>
      </c>
      <c r="F418" s="100">
        <v>6521.1</v>
      </c>
      <c r="G418" s="100">
        <v>5732.89</v>
      </c>
      <c r="H418" s="100">
        <v>6704.36</v>
      </c>
      <c r="I418" s="100">
        <v>7065.17</v>
      </c>
      <c r="J418" s="100">
        <v>6393.0199999999904</v>
      </c>
      <c r="K418" s="100">
        <v>6554.76</v>
      </c>
      <c r="L418" s="100">
        <v>6420.46</v>
      </c>
      <c r="M418" s="100">
        <v>6537.0499999999902</v>
      </c>
      <c r="N418" s="100">
        <v>78993.029999999897</v>
      </c>
      <c r="O418" s="100">
        <v>7384.7399999999898</v>
      </c>
      <c r="P418" s="100">
        <v>9040.07</v>
      </c>
      <c r="Q418" s="100">
        <v>9336.32</v>
      </c>
      <c r="R418" s="100">
        <v>9218.83</v>
      </c>
      <c r="S418" s="100">
        <v>9281.23</v>
      </c>
      <c r="T418" s="100">
        <v>9034.56</v>
      </c>
      <c r="U418" s="100">
        <v>9152.9699999999993</v>
      </c>
      <c r="V418" s="100">
        <v>7976.5499999999902</v>
      </c>
      <c r="W418" s="100">
        <v>9144.4699999999903</v>
      </c>
      <c r="X418" s="100">
        <v>7905.39</v>
      </c>
      <c r="Y418" s="100">
        <v>8822.9</v>
      </c>
      <c r="Z418" s="100">
        <v>8141.44</v>
      </c>
      <c r="AA418" s="296">
        <v>104439.47</v>
      </c>
    </row>
    <row r="419" spans="1:27" x14ac:dyDescent="0.2">
      <c r="A419" s="101" t="s">
        <v>990</v>
      </c>
      <c r="B419" s="100">
        <v>0</v>
      </c>
      <c r="C419" s="100">
        <v>0</v>
      </c>
      <c r="D419" s="100">
        <v>1070000</v>
      </c>
      <c r="E419" s="100">
        <v>0</v>
      </c>
      <c r="F419" s="100">
        <v>0</v>
      </c>
      <c r="G419" s="100">
        <v>0</v>
      </c>
      <c r="H419" s="100">
        <v>0</v>
      </c>
      <c r="I419" s="100">
        <v>0</v>
      </c>
      <c r="J419" s="100">
        <v>0</v>
      </c>
      <c r="K419" s="100">
        <v>0</v>
      </c>
      <c r="L419" s="100">
        <v>-2720000</v>
      </c>
      <c r="M419" s="100">
        <v>0</v>
      </c>
      <c r="N419" s="100">
        <v>-1650000</v>
      </c>
      <c r="O419" s="100">
        <v>0</v>
      </c>
      <c r="P419" s="100">
        <v>0</v>
      </c>
      <c r="Q419" s="100">
        <v>1695.02</v>
      </c>
      <c r="R419" s="100">
        <v>0</v>
      </c>
      <c r="S419" s="100">
        <v>0</v>
      </c>
      <c r="T419" s="100">
        <v>0</v>
      </c>
      <c r="U419" s="100">
        <v>0</v>
      </c>
      <c r="V419" s="100">
        <v>0</v>
      </c>
      <c r="W419" s="100">
        <v>0</v>
      </c>
      <c r="X419" s="100">
        <v>0</v>
      </c>
      <c r="Y419" s="100">
        <v>0</v>
      </c>
      <c r="Z419" s="100">
        <v>0</v>
      </c>
      <c r="AA419" s="296">
        <v>1695.02</v>
      </c>
    </row>
    <row r="420" spans="1:27" x14ac:dyDescent="0.2">
      <c r="A420" s="101" t="s">
        <v>991</v>
      </c>
      <c r="B420" s="100">
        <v>14717.89</v>
      </c>
      <c r="C420" s="100">
        <v>14717.89</v>
      </c>
      <c r="D420" s="100">
        <v>14717.89</v>
      </c>
      <c r="E420" s="100">
        <v>14717.89</v>
      </c>
      <c r="F420" s="100">
        <v>14717.89</v>
      </c>
      <c r="G420" s="100">
        <v>14717.89</v>
      </c>
      <c r="H420" s="100">
        <v>14717.89</v>
      </c>
      <c r="I420" s="100">
        <v>14717.89</v>
      </c>
      <c r="J420" s="100">
        <v>14717.89</v>
      </c>
      <c r="K420" s="100">
        <v>14717.89</v>
      </c>
      <c r="L420" s="100">
        <v>25529.039999999899</v>
      </c>
      <c r="M420" s="100">
        <v>14717.89</v>
      </c>
      <c r="N420" s="100">
        <v>187425.83</v>
      </c>
      <c r="O420" s="100">
        <v>0</v>
      </c>
      <c r="P420" s="100">
        <v>34327.269999999997</v>
      </c>
      <c r="Q420" s="100">
        <v>17163.63</v>
      </c>
      <c r="R420" s="100">
        <v>17163.63</v>
      </c>
      <c r="S420" s="100">
        <v>17163.63</v>
      </c>
      <c r="T420" s="100">
        <v>17163.63</v>
      </c>
      <c r="U420" s="100">
        <v>17163.63</v>
      </c>
      <c r="V420" s="100">
        <v>17163.63</v>
      </c>
      <c r="W420" s="100">
        <v>17163.63</v>
      </c>
      <c r="X420" s="100">
        <v>17163.63</v>
      </c>
      <c r="Y420" s="100">
        <v>17163.63</v>
      </c>
      <c r="Z420" s="100">
        <v>17163.63</v>
      </c>
      <c r="AA420" s="296">
        <v>205963.57</v>
      </c>
    </row>
    <row r="421" spans="1:27" x14ac:dyDescent="0.2">
      <c r="A421" s="101" t="s">
        <v>992</v>
      </c>
      <c r="B421" s="100">
        <v>571446.75</v>
      </c>
      <c r="C421" s="100">
        <v>473506.71</v>
      </c>
      <c r="D421" s="100">
        <v>1698524.41</v>
      </c>
      <c r="E421" s="100">
        <v>665193.12</v>
      </c>
      <c r="F421" s="100">
        <v>563814.12</v>
      </c>
      <c r="G421" s="100">
        <v>733497.25</v>
      </c>
      <c r="H421" s="100">
        <v>591155.32999999996</v>
      </c>
      <c r="I421" s="100">
        <v>625919.43999999994</v>
      </c>
      <c r="J421" s="100">
        <v>589790.25</v>
      </c>
      <c r="K421" s="100">
        <v>541370.27</v>
      </c>
      <c r="L421" s="100">
        <v>-2087036.95</v>
      </c>
      <c r="M421" s="100">
        <v>-3609661.56</v>
      </c>
      <c r="N421" s="100">
        <v>1357519.1399999899</v>
      </c>
      <c r="O421" s="100">
        <v>612749.36</v>
      </c>
      <c r="P421" s="100">
        <v>702513.27</v>
      </c>
      <c r="Q421" s="100">
        <v>694217.39</v>
      </c>
      <c r="R421" s="100">
        <v>705662.29</v>
      </c>
      <c r="S421" s="100">
        <v>676300.15</v>
      </c>
      <c r="T421" s="100">
        <v>607683.71</v>
      </c>
      <c r="U421" s="100">
        <v>696443.07999999903</v>
      </c>
      <c r="V421" s="100">
        <v>897625.36999999895</v>
      </c>
      <c r="W421" s="100">
        <v>605445.21999999904</v>
      </c>
      <c r="X421" s="100">
        <v>595124.86</v>
      </c>
      <c r="Y421" s="100">
        <v>720535.03999999899</v>
      </c>
      <c r="Z421" s="100">
        <v>97352.419999999896</v>
      </c>
      <c r="AA421" s="296">
        <v>7611652.1599999899</v>
      </c>
    </row>
    <row r="422" spans="1:27" x14ac:dyDescent="0.2">
      <c r="A422" s="101" t="s">
        <v>993</v>
      </c>
    </row>
    <row r="423" spans="1:27" x14ac:dyDescent="0.2">
      <c r="A423" s="101" t="s">
        <v>994</v>
      </c>
      <c r="B423" s="100">
        <v>7387062.1799999997</v>
      </c>
      <c r="C423" s="100">
        <v>7206089.5999999996</v>
      </c>
      <c r="D423" s="100">
        <v>4643262.0599999996</v>
      </c>
      <c r="E423" s="100">
        <v>6244651.5999999903</v>
      </c>
      <c r="F423" s="100">
        <v>6856281.7400000002</v>
      </c>
      <c r="G423" s="100">
        <v>5287991.9099999899</v>
      </c>
      <c r="H423" s="100">
        <v>7409410.0999999996</v>
      </c>
      <c r="I423" s="100">
        <v>6091594.48999999</v>
      </c>
      <c r="J423" s="100">
        <v>5316704.3999999901</v>
      </c>
      <c r="K423" s="100">
        <v>6192875.1899999902</v>
      </c>
      <c r="L423" s="100">
        <v>7040121.4499999899</v>
      </c>
      <c r="M423" s="100">
        <v>8056380.8199999901</v>
      </c>
      <c r="N423" s="100">
        <v>77732425.539999902</v>
      </c>
      <c r="O423" s="100">
        <v>9239246.5099999998</v>
      </c>
      <c r="P423" s="100">
        <v>5070955.18</v>
      </c>
      <c r="Q423" s="100">
        <v>5530200.2300000004</v>
      </c>
      <c r="R423" s="100">
        <v>6344534.1299999999</v>
      </c>
      <c r="S423" s="100">
        <v>5884774.4400000004</v>
      </c>
      <c r="T423" s="100">
        <v>4013559.81</v>
      </c>
      <c r="U423" s="100">
        <v>6307664.2999999896</v>
      </c>
      <c r="V423" s="100">
        <v>5257145.84</v>
      </c>
      <c r="W423" s="100">
        <v>8238612.6599999899</v>
      </c>
      <c r="X423" s="100">
        <v>7347233.3300000001</v>
      </c>
      <c r="Y423" s="100">
        <v>6574560.75</v>
      </c>
      <c r="Z423" s="100">
        <v>9840169.3000000007</v>
      </c>
      <c r="AA423" s="296">
        <v>79648656.480000004</v>
      </c>
    </row>
    <row r="424" spans="1:27" x14ac:dyDescent="0.2">
      <c r="A424" s="101" t="s">
        <v>995</v>
      </c>
      <c r="B424" s="100">
        <v>0</v>
      </c>
      <c r="C424" s="100">
        <v>0</v>
      </c>
      <c r="D424" s="100">
        <v>0</v>
      </c>
      <c r="E424" s="100">
        <v>0</v>
      </c>
      <c r="F424" s="100">
        <v>0</v>
      </c>
      <c r="G424" s="100">
        <v>0</v>
      </c>
      <c r="H424" s="100">
        <v>0</v>
      </c>
      <c r="I424" s="100">
        <v>0</v>
      </c>
      <c r="J424" s="100">
        <v>0</v>
      </c>
      <c r="K424" s="100">
        <v>0</v>
      </c>
      <c r="L424" s="100">
        <v>0</v>
      </c>
      <c r="M424" s="100">
        <v>0</v>
      </c>
      <c r="N424" s="100">
        <v>0</v>
      </c>
      <c r="O424" s="100">
        <v>0</v>
      </c>
      <c r="P424" s="100">
        <v>0</v>
      </c>
      <c r="Q424" s="100">
        <v>0</v>
      </c>
      <c r="R424" s="100">
        <v>0</v>
      </c>
      <c r="S424" s="100">
        <v>0</v>
      </c>
      <c r="T424" s="100">
        <v>0</v>
      </c>
      <c r="U424" s="100">
        <v>0</v>
      </c>
      <c r="V424" s="100">
        <v>0</v>
      </c>
      <c r="W424" s="100">
        <v>0</v>
      </c>
      <c r="X424" s="100">
        <v>0</v>
      </c>
      <c r="Y424" s="100">
        <v>0</v>
      </c>
      <c r="Z424" s="100">
        <v>0</v>
      </c>
      <c r="AA424" s="296">
        <v>0</v>
      </c>
    </row>
    <row r="425" spans="1:27" x14ac:dyDescent="0.2">
      <c r="A425" s="101" t="s">
        <v>996</v>
      </c>
      <c r="B425" s="100">
        <v>0</v>
      </c>
      <c r="C425" s="100">
        <v>0</v>
      </c>
      <c r="D425" s="100">
        <v>0</v>
      </c>
      <c r="E425" s="100">
        <v>0</v>
      </c>
      <c r="F425" s="100">
        <v>0</v>
      </c>
      <c r="G425" s="100">
        <v>0</v>
      </c>
      <c r="H425" s="100">
        <v>0</v>
      </c>
      <c r="I425" s="100">
        <v>0</v>
      </c>
      <c r="J425" s="100">
        <v>0</v>
      </c>
      <c r="K425" s="100">
        <v>0</v>
      </c>
      <c r="L425" s="100">
        <v>0</v>
      </c>
      <c r="M425" s="100">
        <v>0</v>
      </c>
      <c r="N425" s="100">
        <v>0</v>
      </c>
      <c r="O425" s="100">
        <v>0</v>
      </c>
      <c r="P425" s="100">
        <v>0</v>
      </c>
      <c r="Q425" s="100">
        <v>0</v>
      </c>
      <c r="R425" s="100">
        <v>0</v>
      </c>
      <c r="S425" s="100">
        <v>9.61</v>
      </c>
      <c r="T425" s="100">
        <v>0</v>
      </c>
      <c r="U425" s="100">
        <v>0</v>
      </c>
      <c r="V425" s="100">
        <v>0</v>
      </c>
      <c r="W425" s="100">
        <v>0</v>
      </c>
      <c r="X425" s="100">
        <v>0</v>
      </c>
      <c r="Y425" s="100">
        <v>0</v>
      </c>
      <c r="Z425" s="100">
        <v>2227.9</v>
      </c>
      <c r="AA425" s="296">
        <v>2237.5099999999902</v>
      </c>
    </row>
    <row r="426" spans="1:27" x14ac:dyDescent="0.2">
      <c r="A426" s="101" t="s">
        <v>997</v>
      </c>
      <c r="B426" s="100">
        <v>10.63</v>
      </c>
      <c r="C426" s="100">
        <v>90.67</v>
      </c>
      <c r="D426" s="100">
        <v>330.63</v>
      </c>
      <c r="E426" s="100">
        <v>10.63</v>
      </c>
      <c r="F426" s="100">
        <v>77.63</v>
      </c>
      <c r="G426" s="100">
        <v>15.88</v>
      </c>
      <c r="H426" s="100">
        <v>131.94999999999999</v>
      </c>
      <c r="I426" s="100">
        <v>5867.78999999999</v>
      </c>
      <c r="J426" s="100">
        <v>87.73</v>
      </c>
      <c r="K426" s="100">
        <v>101.95</v>
      </c>
      <c r="L426" s="100">
        <v>105.34</v>
      </c>
      <c r="M426" s="100">
        <v>486.57</v>
      </c>
      <c r="N426" s="100">
        <v>7317.4</v>
      </c>
      <c r="O426" s="100">
        <v>707.54</v>
      </c>
      <c r="P426" s="100">
        <v>148.12</v>
      </c>
      <c r="Q426" s="100">
        <v>163.69</v>
      </c>
      <c r="R426" s="100">
        <v>0</v>
      </c>
      <c r="S426" s="100">
        <v>232.71</v>
      </c>
      <c r="T426" s="100">
        <v>0</v>
      </c>
      <c r="U426" s="100">
        <v>678.29</v>
      </c>
      <c r="V426" s="100">
        <v>186.14</v>
      </c>
      <c r="W426" s="100">
        <v>1005.01</v>
      </c>
      <c r="X426" s="100">
        <v>712.81</v>
      </c>
      <c r="Y426" s="100">
        <v>82.29</v>
      </c>
      <c r="Z426" s="100">
        <v>2792.3399999999901</v>
      </c>
      <c r="AA426" s="296">
        <v>6708.94</v>
      </c>
    </row>
    <row r="427" spans="1:27" x14ac:dyDescent="0.2">
      <c r="A427" s="101" t="s">
        <v>998</v>
      </c>
      <c r="B427" s="100">
        <v>0</v>
      </c>
      <c r="C427" s="100">
        <v>0</v>
      </c>
      <c r="D427" s="100">
        <v>0</v>
      </c>
      <c r="E427" s="100">
        <v>0</v>
      </c>
      <c r="F427" s="100">
        <v>0</v>
      </c>
      <c r="G427" s="100">
        <v>0</v>
      </c>
      <c r="H427" s="100">
        <v>0</v>
      </c>
      <c r="I427" s="100">
        <v>0</v>
      </c>
      <c r="J427" s="100">
        <v>0</v>
      </c>
      <c r="K427" s="100">
        <v>0</v>
      </c>
      <c r="L427" s="100">
        <v>0</v>
      </c>
      <c r="M427" s="100">
        <v>0</v>
      </c>
      <c r="N427" s="100">
        <v>0</v>
      </c>
      <c r="O427" s="100">
        <v>0</v>
      </c>
      <c r="P427" s="100">
        <v>0</v>
      </c>
      <c r="Q427" s="100">
        <v>0</v>
      </c>
      <c r="R427" s="100">
        <v>0</v>
      </c>
      <c r="S427" s="100">
        <v>0</v>
      </c>
      <c r="T427" s="100">
        <v>0</v>
      </c>
      <c r="U427" s="100">
        <v>0</v>
      </c>
      <c r="V427" s="100">
        <v>0</v>
      </c>
      <c r="W427" s="100">
        <v>0</v>
      </c>
      <c r="X427" s="100">
        <v>0</v>
      </c>
      <c r="Y427" s="100">
        <v>0</v>
      </c>
      <c r="Z427" s="100">
        <v>0</v>
      </c>
      <c r="AA427" s="296">
        <v>0</v>
      </c>
    </row>
    <row r="428" spans="1:27" x14ac:dyDescent="0.2">
      <c r="A428" s="101" t="s">
        <v>999</v>
      </c>
      <c r="B428" s="100">
        <v>0</v>
      </c>
      <c r="C428" s="100">
        <v>0</v>
      </c>
      <c r="D428" s="100">
        <v>0</v>
      </c>
      <c r="E428" s="100">
        <v>0</v>
      </c>
      <c r="F428" s="100">
        <v>0</v>
      </c>
      <c r="G428" s="100">
        <v>0</v>
      </c>
      <c r="H428" s="100">
        <v>0</v>
      </c>
      <c r="I428" s="100">
        <v>0</v>
      </c>
      <c r="J428" s="100">
        <v>0</v>
      </c>
      <c r="K428" s="100">
        <v>0</v>
      </c>
      <c r="L428" s="100">
        <v>0</v>
      </c>
      <c r="M428" s="100">
        <v>0</v>
      </c>
      <c r="N428" s="100">
        <v>0</v>
      </c>
      <c r="O428" s="100">
        <v>0</v>
      </c>
      <c r="P428" s="100">
        <v>0</v>
      </c>
      <c r="Q428" s="100">
        <v>0</v>
      </c>
      <c r="R428" s="100">
        <v>0</v>
      </c>
      <c r="S428" s="100">
        <v>0</v>
      </c>
      <c r="T428" s="100">
        <v>0</v>
      </c>
      <c r="U428" s="100">
        <v>0</v>
      </c>
      <c r="V428" s="100">
        <v>0</v>
      </c>
      <c r="W428" s="100">
        <v>0</v>
      </c>
      <c r="X428" s="100">
        <v>0</v>
      </c>
      <c r="Y428" s="100">
        <v>0</v>
      </c>
      <c r="Z428" s="100">
        <v>0</v>
      </c>
      <c r="AA428" s="296">
        <v>0</v>
      </c>
    </row>
    <row r="429" spans="1:27" x14ac:dyDescent="0.2">
      <c r="A429" s="101" t="s">
        <v>1000</v>
      </c>
      <c r="B429" s="100">
        <v>-2274278.21</v>
      </c>
      <c r="C429" s="100">
        <v>-3078471.26</v>
      </c>
      <c r="D429" s="100">
        <v>-3649253.1200000099</v>
      </c>
      <c r="E429" s="100">
        <v>-3477104.3499999898</v>
      </c>
      <c r="F429" s="100">
        <v>-3545827.36</v>
      </c>
      <c r="G429" s="100">
        <v>-3938021.6</v>
      </c>
      <c r="H429" s="100">
        <v>-4840443.76</v>
      </c>
      <c r="I429" s="100">
        <v>-3535242.81</v>
      </c>
      <c r="J429" s="100">
        <v>-3802478.9799999902</v>
      </c>
      <c r="K429" s="100">
        <v>-7415346.8699999796</v>
      </c>
      <c r="L429" s="100">
        <v>3162496.92</v>
      </c>
      <c r="M429" s="100">
        <v>5240675.7599999905</v>
      </c>
      <c r="N429" s="100">
        <v>-31153295.640000001</v>
      </c>
      <c r="O429" s="100">
        <v>-2148873.7899999898</v>
      </c>
      <c r="P429" s="100">
        <v>-3509521.91</v>
      </c>
      <c r="Q429" s="100">
        <v>-3847264.8399999901</v>
      </c>
      <c r="R429" s="100">
        <v>-3660055.96</v>
      </c>
      <c r="S429" s="100">
        <v>-3514477.76</v>
      </c>
      <c r="T429" s="100">
        <v>-4756963.0199999996</v>
      </c>
      <c r="U429" s="100">
        <v>-4132663.01</v>
      </c>
      <c r="V429" s="100">
        <v>-3855775.43</v>
      </c>
      <c r="W429" s="100">
        <v>-4492524.75</v>
      </c>
      <c r="X429" s="100">
        <v>-4250711.3099999996</v>
      </c>
      <c r="Y429" s="100">
        <v>4913684.12</v>
      </c>
      <c r="Z429" s="100">
        <v>1676422.12</v>
      </c>
      <c r="AA429" s="296">
        <v>-31578725.539999999</v>
      </c>
    </row>
    <row r="430" spans="1:27" x14ac:dyDescent="0.2">
      <c r="A430" s="101" t="s">
        <v>1001</v>
      </c>
      <c r="B430" s="100">
        <v>-4153337.0799999898</v>
      </c>
      <c r="C430" s="100">
        <v>-3199805.4299999899</v>
      </c>
      <c r="D430" s="100">
        <v>-3676571.24</v>
      </c>
      <c r="E430" s="100">
        <v>-3676571.24</v>
      </c>
      <c r="F430" s="100">
        <v>-3676571.24</v>
      </c>
      <c r="G430" s="100">
        <v>-3676571.24</v>
      </c>
      <c r="H430" s="100">
        <v>-3676571.24</v>
      </c>
      <c r="I430" s="100">
        <v>-3676571.24</v>
      </c>
      <c r="J430" s="100">
        <v>-3593899.92</v>
      </c>
      <c r="K430" s="100">
        <v>-2494390.29</v>
      </c>
      <c r="L430" s="100">
        <v>-2495716.58</v>
      </c>
      <c r="M430" s="100">
        <v>21224721.93</v>
      </c>
      <c r="N430" s="100">
        <v>-16771854.810000001</v>
      </c>
      <c r="O430" s="100">
        <v>-3869742.27</v>
      </c>
      <c r="P430" s="100">
        <v>-3851578.9</v>
      </c>
      <c r="Q430" s="100">
        <v>-3860660.58</v>
      </c>
      <c r="R430" s="100">
        <v>-3860660.58</v>
      </c>
      <c r="S430" s="100">
        <v>-3860660.58</v>
      </c>
      <c r="T430" s="100">
        <v>-3860660.58</v>
      </c>
      <c r="U430" s="100">
        <v>-3860660.58</v>
      </c>
      <c r="V430" s="100">
        <v>-3860660.58</v>
      </c>
      <c r="W430" s="100">
        <v>-4671062.27999999</v>
      </c>
      <c r="X430" s="100">
        <v>-3860660.58</v>
      </c>
      <c r="Y430" s="100">
        <v>-3860660.58</v>
      </c>
      <c r="Z430" s="100">
        <v>-3941775.95</v>
      </c>
      <c r="AA430" s="296">
        <v>-47219444.039999999</v>
      </c>
    </row>
    <row r="431" spans="1:27" x14ac:dyDescent="0.2">
      <c r="A431" s="101" t="s">
        <v>1002</v>
      </c>
      <c r="B431" s="100">
        <v>0</v>
      </c>
      <c r="C431" s="100">
        <v>0</v>
      </c>
      <c r="D431" s="100">
        <v>0</v>
      </c>
      <c r="E431" s="100">
        <v>0</v>
      </c>
      <c r="F431" s="100">
        <v>0</v>
      </c>
      <c r="G431" s="100">
        <v>0</v>
      </c>
      <c r="H431" s="100">
        <v>0</v>
      </c>
      <c r="I431" s="100">
        <v>0</v>
      </c>
      <c r="J431" s="100">
        <v>0</v>
      </c>
      <c r="K431" s="100">
        <v>0</v>
      </c>
      <c r="L431" s="100">
        <v>0</v>
      </c>
      <c r="M431" s="100">
        <v>0</v>
      </c>
      <c r="N431" s="100">
        <v>0</v>
      </c>
      <c r="O431" s="100">
        <v>0</v>
      </c>
      <c r="P431" s="100">
        <v>0</v>
      </c>
      <c r="Q431" s="100">
        <v>0</v>
      </c>
      <c r="R431" s="100">
        <v>0</v>
      </c>
      <c r="S431" s="100">
        <v>0</v>
      </c>
      <c r="T431" s="100">
        <v>0</v>
      </c>
      <c r="U431" s="100">
        <v>0</v>
      </c>
      <c r="V431" s="100">
        <v>0</v>
      </c>
      <c r="W431" s="100">
        <v>0</v>
      </c>
      <c r="X431" s="100">
        <v>0</v>
      </c>
      <c r="Y431" s="100">
        <v>0</v>
      </c>
      <c r="Z431" s="100">
        <v>0</v>
      </c>
      <c r="AA431" s="296">
        <v>0</v>
      </c>
    </row>
    <row r="432" spans="1:27" x14ac:dyDescent="0.2">
      <c r="A432" s="101" t="s">
        <v>1003</v>
      </c>
      <c r="B432" s="100">
        <v>959457.51999999699</v>
      </c>
      <c r="C432" s="100">
        <v>927903.57999999798</v>
      </c>
      <c r="D432" s="100">
        <v>-2682231.6700000102</v>
      </c>
      <c r="E432" s="100">
        <v>-909013.36</v>
      </c>
      <c r="F432" s="100">
        <v>-366039.23000000097</v>
      </c>
      <c r="G432" s="100">
        <v>-2326585.0499999998</v>
      </c>
      <c r="H432" s="100">
        <v>-1107472.95</v>
      </c>
      <c r="I432" s="100">
        <v>-1114351.77</v>
      </c>
      <c r="J432" s="100">
        <v>-2079586.76999999</v>
      </c>
      <c r="K432" s="100">
        <v>-3716760.01999998</v>
      </c>
      <c r="L432" s="100">
        <v>7707007.1299999999</v>
      </c>
      <c r="M432" s="100">
        <v>34522265.079999998</v>
      </c>
      <c r="N432" s="100">
        <v>29814592.489999902</v>
      </c>
      <c r="O432" s="100">
        <v>3221337.99</v>
      </c>
      <c r="P432" s="100">
        <v>-2289997.5099999998</v>
      </c>
      <c r="Q432" s="100">
        <v>-2177561.4999999902</v>
      </c>
      <c r="R432" s="100">
        <v>-1176182.4099999999</v>
      </c>
      <c r="S432" s="100">
        <v>-1490121.58</v>
      </c>
      <c r="T432" s="100">
        <v>-4604063.7899999898</v>
      </c>
      <c r="U432" s="100">
        <v>-1684981</v>
      </c>
      <c r="V432" s="100">
        <v>-2459104.0299999998</v>
      </c>
      <c r="W432" s="100">
        <v>-923969.36000000103</v>
      </c>
      <c r="X432" s="100">
        <v>-763425.75000000105</v>
      </c>
      <c r="Y432" s="100">
        <v>7627666.5800000001</v>
      </c>
      <c r="Z432" s="100">
        <v>7579835.71</v>
      </c>
      <c r="AA432" s="296">
        <v>859433.34999998403</v>
      </c>
    </row>
    <row r="433" spans="1:27" x14ac:dyDescent="0.2">
      <c r="A433" s="101" t="s">
        <v>1004</v>
      </c>
    </row>
    <row r="434" spans="1:27" x14ac:dyDescent="0.2">
      <c r="A434" s="101" t="s">
        <v>1005</v>
      </c>
      <c r="B434" s="100">
        <v>0</v>
      </c>
      <c r="C434" s="100">
        <v>0</v>
      </c>
      <c r="D434" s="100">
        <v>0</v>
      </c>
      <c r="E434" s="100">
        <v>0</v>
      </c>
      <c r="F434" s="100">
        <v>95.94</v>
      </c>
      <c r="G434" s="100">
        <v>0</v>
      </c>
      <c r="H434" s="100">
        <v>0</v>
      </c>
      <c r="I434" s="100">
        <v>0</v>
      </c>
      <c r="J434" s="100">
        <v>0</v>
      </c>
      <c r="K434" s="100">
        <v>0</v>
      </c>
      <c r="L434" s="100">
        <v>0</v>
      </c>
      <c r="M434" s="100">
        <v>0</v>
      </c>
      <c r="N434" s="100">
        <v>95.94</v>
      </c>
      <c r="O434" s="100">
        <v>0</v>
      </c>
      <c r="P434" s="100">
        <v>0</v>
      </c>
      <c r="Q434" s="100">
        <v>0</v>
      </c>
      <c r="R434" s="100">
        <v>0</v>
      </c>
      <c r="S434" s="100">
        <v>0</v>
      </c>
      <c r="T434" s="100">
        <v>0</v>
      </c>
      <c r="U434" s="100">
        <v>0</v>
      </c>
      <c r="V434" s="100">
        <v>0</v>
      </c>
      <c r="W434" s="100">
        <v>0</v>
      </c>
      <c r="X434" s="100">
        <v>0</v>
      </c>
      <c r="Y434" s="100">
        <v>0</v>
      </c>
      <c r="Z434" s="100">
        <v>0</v>
      </c>
      <c r="AA434" s="296">
        <v>0</v>
      </c>
    </row>
    <row r="435" spans="1:27" x14ac:dyDescent="0.2">
      <c r="A435" s="101" t="s">
        <v>1006</v>
      </c>
      <c r="B435" s="100">
        <v>0</v>
      </c>
      <c r="C435" s="100">
        <v>0</v>
      </c>
      <c r="D435" s="100">
        <v>0</v>
      </c>
      <c r="E435" s="100">
        <v>0</v>
      </c>
      <c r="F435" s="100">
        <v>95.94</v>
      </c>
      <c r="G435" s="100">
        <v>0</v>
      </c>
      <c r="H435" s="100">
        <v>0</v>
      </c>
      <c r="I435" s="100">
        <v>0</v>
      </c>
      <c r="J435" s="100">
        <v>0</v>
      </c>
      <c r="K435" s="100">
        <v>0</v>
      </c>
      <c r="L435" s="100">
        <v>0</v>
      </c>
      <c r="M435" s="100">
        <v>0</v>
      </c>
      <c r="N435" s="100">
        <v>95.94</v>
      </c>
      <c r="O435" s="100">
        <v>0</v>
      </c>
      <c r="P435" s="100">
        <v>0</v>
      </c>
      <c r="Q435" s="100">
        <v>0</v>
      </c>
      <c r="R435" s="100">
        <v>0</v>
      </c>
      <c r="S435" s="100">
        <v>0</v>
      </c>
      <c r="T435" s="100">
        <v>0</v>
      </c>
      <c r="U435" s="100">
        <v>0</v>
      </c>
      <c r="V435" s="100">
        <v>0</v>
      </c>
      <c r="W435" s="100">
        <v>0</v>
      </c>
      <c r="X435" s="100">
        <v>0</v>
      </c>
      <c r="Y435" s="100">
        <v>0</v>
      </c>
      <c r="Z435" s="100">
        <v>0</v>
      </c>
      <c r="AA435" s="296">
        <v>0</v>
      </c>
    </row>
    <row r="436" spans="1:27" x14ac:dyDescent="0.2">
      <c r="A436" s="101" t="s">
        <v>1007</v>
      </c>
    </row>
    <row r="437" spans="1:27" x14ac:dyDescent="0.2">
      <c r="A437" s="101" t="s">
        <v>1008</v>
      </c>
      <c r="B437" s="100">
        <v>257456.9</v>
      </c>
      <c r="C437" s="100">
        <v>282073.45</v>
      </c>
      <c r="D437" s="100">
        <v>313801.5</v>
      </c>
      <c r="E437" s="100">
        <v>282412.84999999998</v>
      </c>
      <c r="F437" s="100">
        <v>322819.36</v>
      </c>
      <c r="G437" s="100">
        <v>487114.93</v>
      </c>
      <c r="H437" s="100">
        <v>2118293.5099999998</v>
      </c>
      <c r="I437" s="100">
        <v>436690.77999999898</v>
      </c>
      <c r="J437" s="100">
        <v>506146.07</v>
      </c>
      <c r="K437" s="100">
        <v>266743.65000000002</v>
      </c>
      <c r="L437" s="100">
        <v>261871.33999999901</v>
      </c>
      <c r="M437" s="100">
        <v>395475.75</v>
      </c>
      <c r="N437" s="100">
        <v>5930900.0899999896</v>
      </c>
      <c r="O437" s="100">
        <v>275668.57</v>
      </c>
      <c r="P437" s="100">
        <v>307134.23</v>
      </c>
      <c r="Q437" s="100">
        <v>329182.96999999997</v>
      </c>
      <c r="R437" s="100">
        <v>346601.45999999897</v>
      </c>
      <c r="S437" s="100">
        <v>425458.64</v>
      </c>
      <c r="T437" s="100">
        <v>454286.22</v>
      </c>
      <c r="U437" s="100">
        <v>494693.26999999897</v>
      </c>
      <c r="V437" s="100">
        <v>2597782.67</v>
      </c>
      <c r="W437" s="100">
        <v>578255.76</v>
      </c>
      <c r="X437" s="100">
        <v>392775.56</v>
      </c>
      <c r="Y437" s="100">
        <v>334576.13</v>
      </c>
      <c r="Z437" s="100">
        <v>349696.61</v>
      </c>
      <c r="AA437" s="296">
        <v>6886112.0899999999</v>
      </c>
    </row>
    <row r="438" spans="1:27" x14ac:dyDescent="0.2">
      <c r="A438" s="101" t="s">
        <v>1009</v>
      </c>
      <c r="B438" s="100">
        <v>19475.43</v>
      </c>
      <c r="C438" s="100">
        <v>0</v>
      </c>
      <c r="D438" s="100">
        <v>38950.86</v>
      </c>
      <c r="E438" s="100">
        <v>19475.43</v>
      </c>
      <c r="F438" s="100">
        <v>19475.43</v>
      </c>
      <c r="G438" s="100">
        <v>19475.43</v>
      </c>
      <c r="H438" s="100">
        <v>19475.43</v>
      </c>
      <c r="I438" s="100">
        <v>19475.43</v>
      </c>
      <c r="J438" s="100">
        <v>19475.43</v>
      </c>
      <c r="K438" s="100">
        <v>19475.43</v>
      </c>
      <c r="L438" s="100">
        <v>19475.43</v>
      </c>
      <c r="M438" s="100">
        <v>19475.43</v>
      </c>
      <c r="N438" s="100">
        <v>233705.15999999901</v>
      </c>
      <c r="O438" s="100">
        <v>19475.43</v>
      </c>
      <c r="P438" s="100">
        <v>19475.43</v>
      </c>
      <c r="Q438" s="100">
        <v>19475.43</v>
      </c>
      <c r="R438" s="100">
        <v>19475.43</v>
      </c>
      <c r="S438" s="100">
        <v>19475.43</v>
      </c>
      <c r="T438" s="100">
        <v>19475.43</v>
      </c>
      <c r="U438" s="100">
        <v>19475.43</v>
      </c>
      <c r="V438" s="100">
        <v>19475.43</v>
      </c>
      <c r="W438" s="100">
        <v>19475.43</v>
      </c>
      <c r="X438" s="100">
        <v>19475.43</v>
      </c>
      <c r="Y438" s="100">
        <v>19475.43</v>
      </c>
      <c r="Z438" s="100">
        <v>19475.43</v>
      </c>
      <c r="AA438" s="296">
        <v>233705.15999999901</v>
      </c>
    </row>
    <row r="439" spans="1:27" x14ac:dyDescent="0.2">
      <c r="A439" s="101" t="s">
        <v>1010</v>
      </c>
      <c r="B439" s="100">
        <v>276932.33</v>
      </c>
      <c r="C439" s="100">
        <v>282073.45</v>
      </c>
      <c r="D439" s="100">
        <v>352752.359999999</v>
      </c>
      <c r="E439" s="100">
        <v>301888.28000000003</v>
      </c>
      <c r="F439" s="100">
        <v>342294.79</v>
      </c>
      <c r="G439" s="100">
        <v>506590.36</v>
      </c>
      <c r="H439" s="100">
        <v>2137768.94</v>
      </c>
      <c r="I439" s="100">
        <v>456166.20999999897</v>
      </c>
      <c r="J439" s="100">
        <v>525621.5</v>
      </c>
      <c r="K439" s="100">
        <v>286219.08</v>
      </c>
      <c r="L439" s="100">
        <v>281346.77</v>
      </c>
      <c r="M439" s="100">
        <v>414951.18</v>
      </c>
      <c r="N439" s="100">
        <v>6164605.25</v>
      </c>
      <c r="O439" s="100">
        <v>295144</v>
      </c>
      <c r="P439" s="100">
        <v>326609.65999999997</v>
      </c>
      <c r="Q439" s="100">
        <v>348658.39999999898</v>
      </c>
      <c r="R439" s="100">
        <v>366076.89</v>
      </c>
      <c r="S439" s="100">
        <v>444934.07</v>
      </c>
      <c r="T439" s="100">
        <v>473761.65</v>
      </c>
      <c r="U439" s="100">
        <v>514168.69999999902</v>
      </c>
      <c r="V439" s="100">
        <v>2617258.1</v>
      </c>
      <c r="W439" s="100">
        <v>597731.18999999994</v>
      </c>
      <c r="X439" s="100">
        <v>412250.99</v>
      </c>
      <c r="Y439" s="100">
        <v>354051.56</v>
      </c>
      <c r="Z439" s="100">
        <v>369172.04</v>
      </c>
      <c r="AA439" s="296">
        <v>7119817.25</v>
      </c>
    </row>
    <row r="440" spans="1:27" x14ac:dyDescent="0.2">
      <c r="A440" s="101" t="s">
        <v>1011</v>
      </c>
    </row>
    <row r="441" spans="1:27" x14ac:dyDescent="0.2">
      <c r="A441" s="101" t="s">
        <v>1012</v>
      </c>
      <c r="B441" s="100">
        <v>0</v>
      </c>
      <c r="C441" s="100">
        <v>0</v>
      </c>
      <c r="D441" s="100">
        <v>0</v>
      </c>
      <c r="E441" s="100">
        <v>0</v>
      </c>
      <c r="F441" s="100">
        <v>0</v>
      </c>
      <c r="G441" s="100">
        <v>0</v>
      </c>
      <c r="H441" s="100">
        <v>0</v>
      </c>
      <c r="I441" s="100">
        <v>0</v>
      </c>
      <c r="J441" s="100">
        <v>0</v>
      </c>
      <c r="K441" s="100">
        <v>0</v>
      </c>
      <c r="L441" s="100">
        <v>0</v>
      </c>
      <c r="M441" s="100">
        <v>0</v>
      </c>
      <c r="N441" s="100">
        <v>0</v>
      </c>
      <c r="O441" s="100">
        <v>0</v>
      </c>
      <c r="P441" s="100">
        <v>0</v>
      </c>
      <c r="Q441" s="100">
        <v>0</v>
      </c>
      <c r="R441" s="100">
        <v>0</v>
      </c>
      <c r="S441" s="100">
        <v>0</v>
      </c>
      <c r="T441" s="100">
        <v>0</v>
      </c>
      <c r="U441" s="100">
        <v>0</v>
      </c>
      <c r="V441" s="100">
        <v>0</v>
      </c>
      <c r="W441" s="100">
        <v>0</v>
      </c>
      <c r="X441" s="100">
        <v>0</v>
      </c>
      <c r="Y441" s="100">
        <v>0</v>
      </c>
      <c r="Z441" s="100">
        <v>0</v>
      </c>
      <c r="AA441" s="296">
        <v>0</v>
      </c>
    </row>
    <row r="442" spans="1:27" x14ac:dyDescent="0.2">
      <c r="A442" s="101" t="s">
        <v>1013</v>
      </c>
      <c r="B442" s="100">
        <v>-362992.19999999902</v>
      </c>
      <c r="C442" s="100">
        <v>-154462.75</v>
      </c>
      <c r="D442" s="100">
        <v>-109820.099999999</v>
      </c>
      <c r="E442" s="100">
        <v>-103818.81</v>
      </c>
      <c r="F442" s="100">
        <v>-91300.22</v>
      </c>
      <c r="G442" s="100">
        <v>-86659.27</v>
      </c>
      <c r="H442" s="100">
        <v>-101796</v>
      </c>
      <c r="I442" s="100">
        <v>-106611.739999999</v>
      </c>
      <c r="J442" s="100">
        <v>-97060.34</v>
      </c>
      <c r="K442" s="100">
        <v>-110531.51</v>
      </c>
      <c r="L442" s="100">
        <v>-80376.789999999994</v>
      </c>
      <c r="M442" s="100">
        <v>-55423.239999999903</v>
      </c>
      <c r="N442" s="100">
        <v>-1460852.97</v>
      </c>
      <c r="O442" s="100">
        <v>-83849.77</v>
      </c>
      <c r="P442" s="100">
        <v>-111396.65</v>
      </c>
      <c r="Q442" s="100">
        <v>-104105.61</v>
      </c>
      <c r="R442" s="100">
        <v>-111002.5</v>
      </c>
      <c r="S442" s="100">
        <v>-112665.87</v>
      </c>
      <c r="T442" s="100">
        <v>-139666.19</v>
      </c>
      <c r="U442" s="100">
        <v>-110181.7</v>
      </c>
      <c r="V442" s="100">
        <v>-116948.61</v>
      </c>
      <c r="W442" s="100">
        <v>-55330.17</v>
      </c>
      <c r="X442" s="100">
        <v>-45354.83</v>
      </c>
      <c r="Y442" s="100">
        <v>-110602.55</v>
      </c>
      <c r="Z442" s="100">
        <v>-101090.92</v>
      </c>
      <c r="AA442" s="296">
        <v>-1202195.3700000001</v>
      </c>
    </row>
    <row r="443" spans="1:27" x14ac:dyDescent="0.2">
      <c r="A443" s="101" t="s">
        <v>1014</v>
      </c>
      <c r="B443" s="100">
        <v>-362992.19999999902</v>
      </c>
      <c r="C443" s="100">
        <v>-154462.75</v>
      </c>
      <c r="D443" s="100">
        <v>-109820.099999999</v>
      </c>
      <c r="E443" s="100">
        <v>-103818.81</v>
      </c>
      <c r="F443" s="100">
        <v>-91300.22</v>
      </c>
      <c r="G443" s="100">
        <v>-86659.27</v>
      </c>
      <c r="H443" s="100">
        <v>-101796</v>
      </c>
      <c r="I443" s="100">
        <v>-106611.739999999</v>
      </c>
      <c r="J443" s="100">
        <v>-97060.34</v>
      </c>
      <c r="K443" s="100">
        <v>-110531.51</v>
      </c>
      <c r="L443" s="100">
        <v>-80376.789999999994</v>
      </c>
      <c r="M443" s="100">
        <v>-55423.239999999903</v>
      </c>
      <c r="N443" s="100">
        <v>-1460852.97</v>
      </c>
      <c r="O443" s="100">
        <v>-83849.77</v>
      </c>
      <c r="P443" s="100">
        <v>-111396.65</v>
      </c>
      <c r="Q443" s="100">
        <v>-104105.61</v>
      </c>
      <c r="R443" s="100">
        <v>-111002.5</v>
      </c>
      <c r="S443" s="100">
        <v>-112665.87</v>
      </c>
      <c r="T443" s="100">
        <v>-139666.19</v>
      </c>
      <c r="U443" s="100">
        <v>-110181.7</v>
      </c>
      <c r="V443" s="100">
        <v>-116948.61</v>
      </c>
      <c r="W443" s="100">
        <v>-55330.17</v>
      </c>
      <c r="X443" s="100">
        <v>-45354.83</v>
      </c>
      <c r="Y443" s="100">
        <v>-110602.55</v>
      </c>
      <c r="Z443" s="100">
        <v>-101090.92</v>
      </c>
      <c r="AA443" s="296">
        <v>-1202195.3700000001</v>
      </c>
    </row>
    <row r="444" spans="1:27" x14ac:dyDescent="0.2">
      <c r="A444" s="101" t="s">
        <v>1015</v>
      </c>
    </row>
    <row r="445" spans="1:27" x14ac:dyDescent="0.2">
      <c r="A445" s="101" t="s">
        <v>1016</v>
      </c>
      <c r="B445" s="100">
        <v>21843.84</v>
      </c>
      <c r="C445" s="100">
        <v>323137.25</v>
      </c>
      <c r="D445" s="100">
        <v>606721.68999999994</v>
      </c>
      <c r="E445" s="100">
        <v>242709.09</v>
      </c>
      <c r="F445" s="100">
        <v>391743.01999999897</v>
      </c>
      <c r="G445" s="100">
        <v>1011775.49</v>
      </c>
      <c r="H445" s="100">
        <v>656767.85999999905</v>
      </c>
      <c r="I445" s="100">
        <v>419569.3</v>
      </c>
      <c r="J445" s="100">
        <v>513304.44</v>
      </c>
      <c r="K445" s="100">
        <v>-6866.1799999999903</v>
      </c>
      <c r="L445" s="100">
        <v>47432.239999999903</v>
      </c>
      <c r="M445" s="100">
        <v>1117765.46</v>
      </c>
      <c r="N445" s="100">
        <v>5345903.5</v>
      </c>
      <c r="O445" s="100">
        <v>20309.240000000002</v>
      </c>
      <c r="P445" s="100">
        <v>415927.2</v>
      </c>
      <c r="Q445" s="100">
        <v>980057.09999999905</v>
      </c>
      <c r="R445" s="100">
        <v>44405.069999999898</v>
      </c>
      <c r="S445" s="100">
        <v>382045.43</v>
      </c>
      <c r="T445" s="100">
        <v>439036.48</v>
      </c>
      <c r="U445" s="100">
        <v>547793.59</v>
      </c>
      <c r="V445" s="100">
        <v>588875.94999999995</v>
      </c>
      <c r="W445" s="100">
        <v>351279.52</v>
      </c>
      <c r="X445" s="100">
        <v>55426.7</v>
      </c>
      <c r="Y445" s="100">
        <v>493223.88999999902</v>
      </c>
      <c r="Z445" s="100">
        <v>226584.27</v>
      </c>
      <c r="AA445" s="296">
        <v>4544964.4400000004</v>
      </c>
    </row>
    <row r="446" spans="1:27" x14ac:dyDescent="0.2">
      <c r="A446" s="101" t="s">
        <v>1017</v>
      </c>
      <c r="B446" s="100">
        <v>-1017788.44</v>
      </c>
      <c r="C446" s="100">
        <v>-1180055.72999999</v>
      </c>
      <c r="D446" s="100">
        <v>-1155751.76999999</v>
      </c>
      <c r="E446" s="100">
        <v>-1090619.1299999999</v>
      </c>
      <c r="F446" s="100">
        <v>-1109140.51999999</v>
      </c>
      <c r="G446" s="100">
        <v>-754058.78999999899</v>
      </c>
      <c r="H446" s="100">
        <v>-1074719.1999999899</v>
      </c>
      <c r="I446" s="100">
        <v>-629890.04</v>
      </c>
      <c r="J446" s="100">
        <v>-528472.22999999905</v>
      </c>
      <c r="K446" s="100">
        <v>238335.64</v>
      </c>
      <c r="L446" s="100">
        <v>-4211224.9400000004</v>
      </c>
      <c r="M446" s="100">
        <v>144986.12999999899</v>
      </c>
      <c r="N446" s="100">
        <v>-12368399.02</v>
      </c>
      <c r="O446" s="100">
        <v>-1240717.1000000001</v>
      </c>
      <c r="P446" s="100">
        <v>-1377817.3599999901</v>
      </c>
      <c r="Q446" s="100">
        <v>-963993.09999999905</v>
      </c>
      <c r="R446" s="100">
        <v>-1281299.76999999</v>
      </c>
      <c r="S446" s="100">
        <v>-1310807.1499999999</v>
      </c>
      <c r="T446" s="100">
        <v>-1424505.03</v>
      </c>
      <c r="U446" s="100">
        <v>-1259050.3999999999</v>
      </c>
      <c r="V446" s="100">
        <v>-1383795.12</v>
      </c>
      <c r="W446" s="100">
        <v>-1454810.80999999</v>
      </c>
      <c r="X446" s="100">
        <v>-1336743.06</v>
      </c>
      <c r="Y446" s="100">
        <v>-1199660.6299999901</v>
      </c>
      <c r="Z446" s="100">
        <v>-852382</v>
      </c>
      <c r="AA446" s="296">
        <v>-15085581.529999999</v>
      </c>
    </row>
    <row r="447" spans="1:27" x14ac:dyDescent="0.2">
      <c r="A447" s="101" t="s">
        <v>1018</v>
      </c>
      <c r="B447" s="100">
        <v>628635</v>
      </c>
      <c r="C447" s="100">
        <v>0</v>
      </c>
      <c r="D447" s="100">
        <v>0</v>
      </c>
      <c r="E447" s="100">
        <v>0</v>
      </c>
      <c r="F447" s="100">
        <v>0</v>
      </c>
      <c r="G447" s="100">
        <v>0</v>
      </c>
      <c r="H447" s="100">
        <v>0</v>
      </c>
      <c r="I447" s="100">
        <v>11875</v>
      </c>
      <c r="J447" s="100">
        <v>0</v>
      </c>
      <c r="K447" s="100">
        <v>0</v>
      </c>
      <c r="L447" s="100">
        <v>0</v>
      </c>
      <c r="M447" s="100">
        <v>0</v>
      </c>
      <c r="N447" s="100">
        <v>640510</v>
      </c>
      <c r="O447" s="100">
        <v>682164.35</v>
      </c>
      <c r="P447" s="100">
        <v>0</v>
      </c>
      <c r="Q447" s="100">
        <v>0</v>
      </c>
      <c r="R447" s="100">
        <v>0</v>
      </c>
      <c r="S447" s="100">
        <v>0</v>
      </c>
      <c r="T447" s="100">
        <v>0</v>
      </c>
      <c r="U447" s="100">
        <v>0</v>
      </c>
      <c r="V447" s="100">
        <v>0</v>
      </c>
      <c r="W447" s="100">
        <v>0</v>
      </c>
      <c r="X447" s="100">
        <v>0</v>
      </c>
      <c r="Y447" s="100">
        <v>0</v>
      </c>
      <c r="Z447" s="100">
        <v>54.7</v>
      </c>
      <c r="AA447" s="296">
        <v>682219.05</v>
      </c>
    </row>
    <row r="448" spans="1:27" x14ac:dyDescent="0.2">
      <c r="A448" s="101" t="s">
        <v>1019</v>
      </c>
      <c r="B448" s="100">
        <v>8702.2000000000007</v>
      </c>
      <c r="C448" s="100">
        <v>-346.18</v>
      </c>
      <c r="D448" s="100">
        <v>8640</v>
      </c>
      <c r="E448" s="100">
        <v>-179.53</v>
      </c>
      <c r="F448" s="100">
        <v>-189.51</v>
      </c>
      <c r="G448" s="100">
        <v>87951.319999999905</v>
      </c>
      <c r="H448" s="100">
        <v>-355.99</v>
      </c>
      <c r="I448" s="100">
        <v>-1141.56</v>
      </c>
      <c r="J448" s="100">
        <v>1533.95</v>
      </c>
      <c r="K448" s="100">
        <v>24669.39</v>
      </c>
      <c r="L448" s="100">
        <v>-236.32</v>
      </c>
      <c r="M448" s="100">
        <v>12999.09</v>
      </c>
      <c r="N448" s="100">
        <v>142046.85999999999</v>
      </c>
      <c r="O448" s="100">
        <v>-1077.42</v>
      </c>
      <c r="P448" s="100">
        <v>-743.37</v>
      </c>
      <c r="Q448" s="100">
        <v>846.72</v>
      </c>
      <c r="R448" s="100">
        <v>204.21</v>
      </c>
      <c r="S448" s="100">
        <v>-1541.06</v>
      </c>
      <c r="T448" s="100">
        <v>91760.2</v>
      </c>
      <c r="U448" s="100">
        <v>0</v>
      </c>
      <c r="V448" s="100">
        <v>0</v>
      </c>
      <c r="W448" s="100">
        <v>0</v>
      </c>
      <c r="X448" s="100">
        <v>75</v>
      </c>
      <c r="Y448" s="100">
        <v>0</v>
      </c>
      <c r="Z448" s="100">
        <v>0</v>
      </c>
      <c r="AA448" s="296">
        <v>89524.28</v>
      </c>
    </row>
    <row r="449" spans="1:27" x14ac:dyDescent="0.2">
      <c r="A449" s="101" t="s">
        <v>1020</v>
      </c>
      <c r="B449" s="100">
        <v>56661.05</v>
      </c>
      <c r="C449" s="100">
        <v>25722.400000000001</v>
      </c>
      <c r="D449" s="100">
        <v>45634.7</v>
      </c>
      <c r="E449" s="100">
        <v>36185.5</v>
      </c>
      <c r="F449" s="100">
        <v>15464.97</v>
      </c>
      <c r="G449" s="100">
        <v>5517.8099999999904</v>
      </c>
      <c r="H449" s="100">
        <v>59310.2</v>
      </c>
      <c r="I449" s="100">
        <v>25724</v>
      </c>
      <c r="J449" s="100">
        <v>27866.249999999902</v>
      </c>
      <c r="K449" s="100">
        <v>2928.35</v>
      </c>
      <c r="L449" s="100">
        <v>39857.599999999999</v>
      </c>
      <c r="M449" s="100">
        <v>56906.9</v>
      </c>
      <c r="N449" s="100">
        <v>397779.73</v>
      </c>
      <c r="O449" s="100">
        <v>59851.799999999901</v>
      </c>
      <c r="P449" s="100">
        <v>24568.21</v>
      </c>
      <c r="Q449" s="100">
        <v>135099.78</v>
      </c>
      <c r="R449" s="100">
        <v>29249.559999999899</v>
      </c>
      <c r="S449" s="100">
        <v>27282.71</v>
      </c>
      <c r="T449" s="100">
        <v>4116</v>
      </c>
      <c r="U449" s="100">
        <v>28587.39</v>
      </c>
      <c r="V449" s="100">
        <v>35940</v>
      </c>
      <c r="W449" s="100">
        <v>5788.2</v>
      </c>
      <c r="X449" s="100">
        <v>28176.959999999999</v>
      </c>
      <c r="Y449" s="100">
        <v>30196.46</v>
      </c>
      <c r="Z449" s="100">
        <v>78023.53</v>
      </c>
      <c r="AA449" s="296">
        <v>486880.6</v>
      </c>
    </row>
    <row r="450" spans="1:27" x14ac:dyDescent="0.2">
      <c r="A450" s="101" t="s">
        <v>1021</v>
      </c>
      <c r="B450" s="100">
        <v>0</v>
      </c>
      <c r="C450" s="100">
        <v>13809.66</v>
      </c>
      <c r="D450" s="100">
        <v>-15827.78</v>
      </c>
      <c r="E450" s="100">
        <v>77891.850000000006</v>
      </c>
      <c r="F450" s="100">
        <v>406894.74</v>
      </c>
      <c r="G450" s="100">
        <v>527.4</v>
      </c>
      <c r="H450" s="100">
        <v>84946.54</v>
      </c>
      <c r="I450" s="100">
        <v>1.03</v>
      </c>
      <c r="J450" s="100">
        <v>0</v>
      </c>
      <c r="K450" s="100">
        <v>76042.87</v>
      </c>
      <c r="L450" s="100">
        <v>0</v>
      </c>
      <c r="M450" s="100">
        <v>76514.64</v>
      </c>
      <c r="N450" s="100">
        <v>720800.95</v>
      </c>
      <c r="O450" s="100">
        <v>0</v>
      </c>
      <c r="P450" s="100">
        <v>-40.69</v>
      </c>
      <c r="Q450" s="100">
        <v>89.21</v>
      </c>
      <c r="R450" s="100">
        <v>77181.47</v>
      </c>
      <c r="S450" s="100">
        <v>399105.33</v>
      </c>
      <c r="T450" s="100">
        <v>106.64</v>
      </c>
      <c r="U450" s="100">
        <v>77464.36</v>
      </c>
      <c r="V450" s="100">
        <v>2032.4</v>
      </c>
      <c r="W450" s="100">
        <v>0</v>
      </c>
      <c r="X450" s="100">
        <v>86409.75</v>
      </c>
      <c r="Y450" s="100">
        <v>182.08</v>
      </c>
      <c r="Z450" s="100">
        <v>85862.06</v>
      </c>
      <c r="AA450" s="296">
        <v>728392.61</v>
      </c>
    </row>
    <row r="451" spans="1:27" x14ac:dyDescent="0.2">
      <c r="A451" s="101" t="s">
        <v>1022</v>
      </c>
      <c r="B451" s="100">
        <v>208.94999999999899</v>
      </c>
      <c r="C451" s="100">
        <v>1215.1099999999899</v>
      </c>
      <c r="D451" s="100">
        <v>628.92999999999995</v>
      </c>
      <c r="E451" s="100">
        <v>7510.8599999999897</v>
      </c>
      <c r="F451" s="100">
        <v>9581.2800000000007</v>
      </c>
      <c r="G451" s="100">
        <v>12393.119999999901</v>
      </c>
      <c r="H451" s="100">
        <v>19363.53</v>
      </c>
      <c r="I451" s="100">
        <v>13105.71</v>
      </c>
      <c r="J451" s="100">
        <v>-41.63</v>
      </c>
      <c r="K451" s="100">
        <v>30864.6</v>
      </c>
      <c r="L451" s="100">
        <v>1153.8499999999999</v>
      </c>
      <c r="M451" s="100">
        <v>47991.360000000001</v>
      </c>
      <c r="N451" s="100">
        <v>143975.67000000001</v>
      </c>
      <c r="O451" s="100">
        <v>0</v>
      </c>
      <c r="P451" s="100">
        <v>5041.3799999999901</v>
      </c>
      <c r="Q451" s="100">
        <v>33.5</v>
      </c>
      <c r="R451" s="100">
        <v>159.13999999999999</v>
      </c>
      <c r="S451" s="100">
        <v>0</v>
      </c>
      <c r="T451" s="100">
        <v>2567.9899999999998</v>
      </c>
      <c r="U451" s="100">
        <v>3575.9</v>
      </c>
      <c r="V451" s="100">
        <v>22425.5</v>
      </c>
      <c r="W451" s="100">
        <v>551.41</v>
      </c>
      <c r="X451" s="100">
        <v>1513.24</v>
      </c>
      <c r="Y451" s="100">
        <v>1801.57</v>
      </c>
      <c r="Z451" s="100">
        <v>5245.88</v>
      </c>
      <c r="AA451" s="296">
        <v>42915.5099999999</v>
      </c>
    </row>
    <row r="452" spans="1:27" x14ac:dyDescent="0.2">
      <c r="A452" s="101" t="s">
        <v>1023</v>
      </c>
      <c r="B452" s="100">
        <v>0</v>
      </c>
      <c r="C452" s="100">
        <v>0</v>
      </c>
      <c r="D452" s="100">
        <v>318.08</v>
      </c>
      <c r="E452" s="100">
        <v>0</v>
      </c>
      <c r="F452" s="100">
        <v>0</v>
      </c>
      <c r="G452" s="100">
        <v>0</v>
      </c>
      <c r="H452" s="100">
        <v>0</v>
      </c>
      <c r="I452" s="100">
        <v>0</v>
      </c>
      <c r="J452" s="100">
        <v>0</v>
      </c>
      <c r="K452" s="100">
        <v>0</v>
      </c>
      <c r="L452" s="100">
        <v>0</v>
      </c>
      <c r="M452" s="100">
        <v>0</v>
      </c>
      <c r="N452" s="100">
        <v>318.08</v>
      </c>
      <c r="O452" s="100">
        <v>0</v>
      </c>
      <c r="P452" s="100">
        <v>53.06</v>
      </c>
      <c r="Q452" s="100">
        <v>109.82</v>
      </c>
      <c r="R452" s="100">
        <v>1.98</v>
      </c>
      <c r="S452" s="100">
        <v>0.99</v>
      </c>
      <c r="T452" s="100">
        <v>0</v>
      </c>
      <c r="U452" s="100">
        <v>1.98</v>
      </c>
      <c r="V452" s="100">
        <v>0.99</v>
      </c>
      <c r="W452" s="100">
        <v>0.99</v>
      </c>
      <c r="X452" s="100">
        <v>61.71</v>
      </c>
      <c r="Y452" s="100">
        <v>100</v>
      </c>
      <c r="Z452" s="100">
        <v>51.98</v>
      </c>
      <c r="AA452" s="296">
        <v>383.5</v>
      </c>
    </row>
    <row r="453" spans="1:27" x14ac:dyDescent="0.2">
      <c r="A453" s="101" t="s">
        <v>1024</v>
      </c>
      <c r="B453" s="100">
        <v>0</v>
      </c>
      <c r="C453" s="100">
        <v>2518.79</v>
      </c>
      <c r="D453" s="100">
        <v>9288.84</v>
      </c>
      <c r="E453" s="100">
        <v>9139.02</v>
      </c>
      <c r="F453" s="100">
        <v>19174.68</v>
      </c>
      <c r="G453" s="100">
        <v>-1523.97</v>
      </c>
      <c r="H453" s="100">
        <v>-9178.6200000000008</v>
      </c>
      <c r="I453" s="100">
        <v>0</v>
      </c>
      <c r="J453" s="100">
        <v>0</v>
      </c>
      <c r="K453" s="100">
        <v>0</v>
      </c>
      <c r="L453" s="100">
        <v>0</v>
      </c>
      <c r="M453" s="100">
        <v>0</v>
      </c>
      <c r="N453" s="100">
        <v>29418.7399999999</v>
      </c>
      <c r="O453" s="100">
        <v>0</v>
      </c>
      <c r="P453" s="100">
        <v>0</v>
      </c>
      <c r="Q453" s="100">
        <v>621297.93999999994</v>
      </c>
      <c r="R453" s="100">
        <v>0</v>
      </c>
      <c r="S453" s="100">
        <v>0</v>
      </c>
      <c r="T453" s="100">
        <v>-343964.55</v>
      </c>
      <c r="U453" s="100">
        <v>10606.7699999999</v>
      </c>
      <c r="V453" s="100">
        <v>-251868.97999999899</v>
      </c>
      <c r="W453" s="100">
        <v>596047.44999999995</v>
      </c>
      <c r="X453" s="100">
        <v>19686.740000000002</v>
      </c>
      <c r="Y453" s="100">
        <v>9055.7699999999895</v>
      </c>
      <c r="Z453" s="100">
        <v>222664.22999999899</v>
      </c>
      <c r="AA453" s="296">
        <v>883525.37</v>
      </c>
    </row>
    <row r="454" spans="1:27" x14ac:dyDescent="0.2">
      <c r="A454" s="101" t="s">
        <v>1025</v>
      </c>
      <c r="B454" s="100">
        <v>0</v>
      </c>
      <c r="C454" s="100">
        <v>0</v>
      </c>
      <c r="D454" s="100">
        <v>0</v>
      </c>
      <c r="E454" s="100">
        <v>0</v>
      </c>
      <c r="F454" s="100">
        <v>0</v>
      </c>
      <c r="G454" s="100">
        <v>0</v>
      </c>
      <c r="H454" s="100">
        <v>0</v>
      </c>
      <c r="I454" s="100">
        <v>0</v>
      </c>
      <c r="J454" s="100">
        <v>0</v>
      </c>
      <c r="K454" s="100">
        <v>0</v>
      </c>
      <c r="L454" s="100">
        <v>0</v>
      </c>
      <c r="M454" s="100">
        <v>0</v>
      </c>
      <c r="N454" s="100">
        <v>0</v>
      </c>
      <c r="O454" s="100">
        <v>0</v>
      </c>
      <c r="P454" s="100">
        <v>0</v>
      </c>
      <c r="Q454" s="100">
        <v>0</v>
      </c>
      <c r="R454" s="100">
        <v>0</v>
      </c>
      <c r="S454" s="100">
        <v>0</v>
      </c>
      <c r="T454" s="100">
        <v>0</v>
      </c>
      <c r="U454" s="100">
        <v>0</v>
      </c>
      <c r="V454" s="100">
        <v>0</v>
      </c>
      <c r="W454" s="100">
        <v>0</v>
      </c>
      <c r="X454" s="100">
        <v>0</v>
      </c>
      <c r="Y454" s="100">
        <v>0</v>
      </c>
      <c r="Z454" s="100">
        <v>0</v>
      </c>
      <c r="AA454" s="296">
        <v>0</v>
      </c>
    </row>
    <row r="455" spans="1:27" x14ac:dyDescent="0.2">
      <c r="A455" s="101" t="s">
        <v>1026</v>
      </c>
      <c r="B455" s="100">
        <v>779.17</v>
      </c>
      <c r="C455" s="100">
        <v>407.3</v>
      </c>
      <c r="D455" s="100">
        <v>1290.7</v>
      </c>
      <c r="E455" s="100">
        <v>5592.85</v>
      </c>
      <c r="F455" s="100">
        <v>289.8</v>
      </c>
      <c r="G455" s="100">
        <v>532.93999999999903</v>
      </c>
      <c r="H455" s="100">
        <v>1024.8900000000001</v>
      </c>
      <c r="I455" s="100">
        <v>1007.44999999999</v>
      </c>
      <c r="J455" s="100">
        <v>908.52</v>
      </c>
      <c r="K455" s="100">
        <v>1061.33</v>
      </c>
      <c r="L455" s="100">
        <v>630.56999999999903</v>
      </c>
      <c r="M455" s="100">
        <v>1904.31</v>
      </c>
      <c r="N455" s="100">
        <v>15429.83</v>
      </c>
      <c r="O455" s="100">
        <v>768.41999999999905</v>
      </c>
      <c r="P455" s="100">
        <v>889.43</v>
      </c>
      <c r="Q455" s="100">
        <v>1198.45999999999</v>
      </c>
      <c r="R455" s="100">
        <v>870.71</v>
      </c>
      <c r="S455" s="100">
        <v>654.62</v>
      </c>
      <c r="T455" s="100">
        <v>634.74</v>
      </c>
      <c r="U455" s="100">
        <v>1277.1600000000001</v>
      </c>
      <c r="V455" s="100">
        <v>340.87999999999897</v>
      </c>
      <c r="W455" s="100">
        <v>-43.730000000000103</v>
      </c>
      <c r="X455" s="100">
        <v>1181.06</v>
      </c>
      <c r="Y455" s="100">
        <v>901.8</v>
      </c>
      <c r="Z455" s="100">
        <v>2560.17</v>
      </c>
      <c r="AA455" s="296">
        <v>11233.719999999899</v>
      </c>
    </row>
    <row r="456" spans="1:27" x14ac:dyDescent="0.2">
      <c r="A456" s="101" t="s">
        <v>1027</v>
      </c>
      <c r="B456" s="100">
        <v>-300958.23</v>
      </c>
      <c r="C456" s="100">
        <v>-813591.39999999898</v>
      </c>
      <c r="D456" s="100">
        <v>-499056.609999999</v>
      </c>
      <c r="E456" s="100">
        <v>-711769.49</v>
      </c>
      <c r="F456" s="100">
        <v>-266181.53999999899</v>
      </c>
      <c r="G456" s="100">
        <v>363115.32</v>
      </c>
      <c r="H456" s="100">
        <v>-262840.78999999899</v>
      </c>
      <c r="I456" s="100">
        <v>-159749.10999999999</v>
      </c>
      <c r="J456" s="100">
        <v>15099.300000000399</v>
      </c>
      <c r="K456" s="100">
        <v>367036</v>
      </c>
      <c r="L456" s="100">
        <v>-4122386.9999999902</v>
      </c>
      <c r="M456" s="100">
        <v>1459067.89</v>
      </c>
      <c r="N456" s="100">
        <v>-4932215.6599999899</v>
      </c>
      <c r="O456" s="100">
        <v>-478700.71</v>
      </c>
      <c r="P456" s="100">
        <v>-932122.13999999897</v>
      </c>
      <c r="Q456" s="100">
        <v>774739.43</v>
      </c>
      <c r="R456" s="100">
        <v>-1129227.6299999999</v>
      </c>
      <c r="S456" s="100">
        <v>-503259.13000000099</v>
      </c>
      <c r="T456" s="100">
        <v>-1230247.53</v>
      </c>
      <c r="U456" s="100">
        <v>-589743.24999999895</v>
      </c>
      <c r="V456" s="100">
        <v>-986048.38</v>
      </c>
      <c r="W456" s="100">
        <v>-501186.96999999799</v>
      </c>
      <c r="X456" s="100">
        <v>-1144211.8999999999</v>
      </c>
      <c r="Y456" s="100">
        <v>-664199.05999999901</v>
      </c>
      <c r="Z456" s="100">
        <v>-231335.18</v>
      </c>
      <c r="AA456" s="296">
        <v>-7615542.4499999899</v>
      </c>
    </row>
    <row r="457" spans="1:27" x14ac:dyDescent="0.2">
      <c r="A457" s="101" t="s">
        <v>1028</v>
      </c>
    </row>
    <row r="458" spans="1:27" x14ac:dyDescent="0.2">
      <c r="A458" s="101" t="s">
        <v>1029</v>
      </c>
      <c r="B458" s="100">
        <v>1029980.68999999</v>
      </c>
      <c r="C458" s="100">
        <v>1069614.17</v>
      </c>
      <c r="D458" s="100">
        <v>1140493.55999999</v>
      </c>
      <c r="E458" s="100">
        <v>1069376.54</v>
      </c>
      <c r="F458" s="100">
        <v>1071962.1299999999</v>
      </c>
      <c r="G458" s="100">
        <v>1040977.37</v>
      </c>
      <c r="H458" s="100">
        <v>1042077.63999999</v>
      </c>
      <c r="I458" s="100">
        <v>1039154.34</v>
      </c>
      <c r="J458" s="100">
        <v>1078714.27</v>
      </c>
      <c r="K458" s="100">
        <v>1088750.3899999999</v>
      </c>
      <c r="L458" s="100">
        <v>1149856.8700000001</v>
      </c>
      <c r="M458" s="100">
        <v>1156882.4099999999</v>
      </c>
      <c r="N458" s="100">
        <v>12977840.3799999</v>
      </c>
      <c r="O458" s="100">
        <v>1208549.81</v>
      </c>
      <c r="P458" s="100">
        <v>1234202.6499999999</v>
      </c>
      <c r="Q458" s="100">
        <v>1274374.97</v>
      </c>
      <c r="R458" s="100">
        <v>1320109.53</v>
      </c>
      <c r="S458" s="100">
        <v>1222152.8999999999</v>
      </c>
      <c r="T458" s="100">
        <v>1296598.72</v>
      </c>
      <c r="U458" s="100">
        <v>1250232.06</v>
      </c>
      <c r="V458" s="100">
        <v>1283171.6599999999</v>
      </c>
      <c r="W458" s="100">
        <v>1321750.49</v>
      </c>
      <c r="X458" s="100">
        <v>1317670.6499999999</v>
      </c>
      <c r="Y458" s="100">
        <v>1307058.1399999999</v>
      </c>
      <c r="Z458" s="100">
        <v>1348846.22999999</v>
      </c>
      <c r="AA458" s="296">
        <v>15384717.8099999</v>
      </c>
    </row>
    <row r="459" spans="1:27" x14ac:dyDescent="0.2">
      <c r="A459" s="101" t="s">
        <v>1030</v>
      </c>
      <c r="B459" s="100">
        <v>-207976.02</v>
      </c>
      <c r="C459" s="100">
        <v>-213548.86</v>
      </c>
      <c r="D459" s="100">
        <v>-215696.06</v>
      </c>
      <c r="E459" s="100">
        <v>-215934.04</v>
      </c>
      <c r="F459" s="100">
        <v>-215934.04</v>
      </c>
      <c r="G459" s="100">
        <v>-170116.26</v>
      </c>
      <c r="H459" s="100">
        <v>-215934.04</v>
      </c>
      <c r="I459" s="100">
        <v>-193665.52</v>
      </c>
      <c r="J459" s="100">
        <v>-238202.57</v>
      </c>
      <c r="K459" s="100">
        <v>-215934.04</v>
      </c>
      <c r="L459" s="100">
        <v>-215934.04</v>
      </c>
      <c r="M459" s="100">
        <v>-215934.04</v>
      </c>
      <c r="N459" s="100">
        <v>-2534809.5299999998</v>
      </c>
      <c r="O459" s="100">
        <v>-208234.64</v>
      </c>
      <c r="P459" s="100">
        <v>-215727.24</v>
      </c>
      <c r="Q459" s="100">
        <v>-215852.83</v>
      </c>
      <c r="R459" s="100">
        <v>-216077.14</v>
      </c>
      <c r="S459" s="100">
        <v>-216077.14</v>
      </c>
      <c r="T459" s="100">
        <v>-216077.14</v>
      </c>
      <c r="U459" s="100">
        <v>-216077.14</v>
      </c>
      <c r="V459" s="100">
        <v>-216077.139999999</v>
      </c>
      <c r="W459" s="100">
        <v>-259750.96</v>
      </c>
      <c r="X459" s="100">
        <v>-216077.14</v>
      </c>
      <c r="Y459" s="100">
        <v>-212361.67</v>
      </c>
      <c r="Z459" s="100">
        <v>-216181.83</v>
      </c>
      <c r="AA459" s="296">
        <v>-2624572.0099999998</v>
      </c>
    </row>
    <row r="460" spans="1:27" x14ac:dyDescent="0.2">
      <c r="A460" s="101" t="s">
        <v>1031</v>
      </c>
      <c r="B460" s="100">
        <v>0</v>
      </c>
      <c r="C460" s="100">
        <v>0</v>
      </c>
      <c r="D460" s="100">
        <v>0</v>
      </c>
      <c r="E460" s="100">
        <v>0</v>
      </c>
      <c r="F460" s="100">
        <v>0</v>
      </c>
      <c r="G460" s="100">
        <v>0</v>
      </c>
      <c r="H460" s="100">
        <v>0</v>
      </c>
      <c r="I460" s="100">
        <v>0</v>
      </c>
      <c r="J460" s="100">
        <v>0</v>
      </c>
      <c r="K460" s="100">
        <v>0</v>
      </c>
      <c r="L460" s="100">
        <v>0</v>
      </c>
      <c r="M460" s="100">
        <v>0</v>
      </c>
      <c r="N460" s="100">
        <v>0</v>
      </c>
      <c r="O460" s="100">
        <v>0</v>
      </c>
      <c r="P460" s="100">
        <v>0</v>
      </c>
      <c r="Q460" s="100">
        <v>0</v>
      </c>
      <c r="R460" s="100">
        <v>0</v>
      </c>
      <c r="S460" s="100">
        <v>0</v>
      </c>
      <c r="T460" s="100">
        <v>0</v>
      </c>
      <c r="U460" s="100">
        <v>0</v>
      </c>
      <c r="V460" s="100">
        <v>0</v>
      </c>
      <c r="W460" s="100">
        <v>0</v>
      </c>
      <c r="X460" s="100">
        <v>0</v>
      </c>
      <c r="Y460" s="100">
        <v>0</v>
      </c>
      <c r="Z460" s="100">
        <v>0</v>
      </c>
      <c r="AA460" s="296">
        <v>0</v>
      </c>
    </row>
    <row r="461" spans="1:27" x14ac:dyDescent="0.2">
      <c r="A461" s="101" t="s">
        <v>1032</v>
      </c>
      <c r="B461" s="100">
        <v>786850</v>
      </c>
      <c r="C461" s="100">
        <v>772773</v>
      </c>
      <c r="D461" s="100">
        <v>756029</v>
      </c>
      <c r="E461" s="100">
        <v>755818</v>
      </c>
      <c r="F461" s="100">
        <v>779937</v>
      </c>
      <c r="G461" s="100">
        <v>769561</v>
      </c>
      <c r="H461" s="100">
        <v>774840</v>
      </c>
      <c r="I461" s="100">
        <v>774817</v>
      </c>
      <c r="J461" s="100">
        <v>778243</v>
      </c>
      <c r="K461" s="100">
        <v>774098</v>
      </c>
      <c r="L461" s="100">
        <v>750547</v>
      </c>
      <c r="M461" s="100">
        <v>751793</v>
      </c>
      <c r="N461" s="100">
        <v>9225306</v>
      </c>
      <c r="O461" s="100">
        <v>746847.78</v>
      </c>
      <c r="P461" s="100">
        <v>734908.78</v>
      </c>
      <c r="Q461" s="100">
        <v>744846.46</v>
      </c>
      <c r="R461" s="100">
        <v>788929.87999999896</v>
      </c>
      <c r="S461" s="100">
        <v>804522.88</v>
      </c>
      <c r="T461" s="100">
        <v>807022.1</v>
      </c>
      <c r="U461" s="100">
        <v>827116.2</v>
      </c>
      <c r="V461" s="100">
        <v>847168.32</v>
      </c>
      <c r="W461" s="100">
        <v>904756.04</v>
      </c>
      <c r="X461" s="100">
        <v>863887</v>
      </c>
      <c r="Y461" s="100">
        <v>879487.549999999</v>
      </c>
      <c r="Z461" s="100">
        <v>911266.45</v>
      </c>
      <c r="AA461" s="296">
        <v>9860759.4399999995</v>
      </c>
    </row>
    <row r="462" spans="1:27" x14ac:dyDescent="0.2">
      <c r="A462" s="101" t="s">
        <v>1033</v>
      </c>
      <c r="B462" s="100">
        <v>0</v>
      </c>
      <c r="C462" s="100">
        <v>0</v>
      </c>
      <c r="D462" s="100">
        <v>0</v>
      </c>
      <c r="E462" s="100">
        <v>0</v>
      </c>
      <c r="F462" s="100">
        <v>0</v>
      </c>
      <c r="G462" s="100">
        <v>0</v>
      </c>
      <c r="H462" s="100">
        <v>0</v>
      </c>
      <c r="I462" s="100">
        <v>0</v>
      </c>
      <c r="J462" s="100">
        <v>0</v>
      </c>
      <c r="K462" s="100">
        <v>0</v>
      </c>
      <c r="L462" s="100">
        <v>0</v>
      </c>
      <c r="M462" s="100">
        <v>0</v>
      </c>
      <c r="N462" s="100">
        <v>0</v>
      </c>
      <c r="O462" s="100">
        <v>0</v>
      </c>
      <c r="P462" s="100">
        <v>0</v>
      </c>
      <c r="Q462" s="100">
        <v>0</v>
      </c>
      <c r="R462" s="100">
        <v>0</v>
      </c>
      <c r="S462" s="100">
        <v>0</v>
      </c>
      <c r="T462" s="100">
        <v>0</v>
      </c>
      <c r="U462" s="100">
        <v>0</v>
      </c>
      <c r="V462" s="100">
        <v>0</v>
      </c>
      <c r="W462" s="100">
        <v>0</v>
      </c>
      <c r="X462" s="100">
        <v>0</v>
      </c>
      <c r="Y462" s="100">
        <v>0</v>
      </c>
      <c r="Z462" s="100">
        <v>0</v>
      </c>
      <c r="AA462" s="296">
        <v>0</v>
      </c>
    </row>
    <row r="463" spans="1:27" x14ac:dyDescent="0.2">
      <c r="A463" s="101" t="s">
        <v>1034</v>
      </c>
      <c r="B463" s="100">
        <v>1608854.6699999899</v>
      </c>
      <c r="C463" s="100">
        <v>1628838.31</v>
      </c>
      <c r="D463" s="100">
        <v>1680826.5</v>
      </c>
      <c r="E463" s="100">
        <v>1609260.49999999</v>
      </c>
      <c r="F463" s="100">
        <v>1635965.0899999901</v>
      </c>
      <c r="G463" s="100">
        <v>1640422.1099999901</v>
      </c>
      <c r="H463" s="100">
        <v>1600983.5999999901</v>
      </c>
      <c r="I463" s="100">
        <v>1620305.82</v>
      </c>
      <c r="J463" s="100">
        <v>1618754.7</v>
      </c>
      <c r="K463" s="100">
        <v>1646914.35</v>
      </c>
      <c r="L463" s="100">
        <v>1684469.83</v>
      </c>
      <c r="M463" s="100">
        <v>1692741.3699999901</v>
      </c>
      <c r="N463" s="100">
        <v>19668336.849999901</v>
      </c>
      <c r="O463" s="100">
        <v>1747162.95</v>
      </c>
      <c r="P463" s="100">
        <v>1753384.19</v>
      </c>
      <c r="Q463" s="100">
        <v>1803368.6</v>
      </c>
      <c r="R463" s="100">
        <v>1892962.26999999</v>
      </c>
      <c r="S463" s="100">
        <v>1810598.6399999899</v>
      </c>
      <c r="T463" s="100">
        <v>1887543.6799999899</v>
      </c>
      <c r="U463" s="100">
        <v>1861271.12</v>
      </c>
      <c r="V463" s="100">
        <v>1914262.84</v>
      </c>
      <c r="W463" s="100">
        <v>1966755.5699999901</v>
      </c>
      <c r="X463" s="100">
        <v>1965480.50999999</v>
      </c>
      <c r="Y463" s="100">
        <v>1974184.02</v>
      </c>
      <c r="Z463" s="100">
        <v>2043930.8499999901</v>
      </c>
      <c r="AA463" s="296">
        <v>22620905.239999998</v>
      </c>
    </row>
    <row r="464" spans="1:27" x14ac:dyDescent="0.2">
      <c r="A464" s="101" t="s">
        <v>1035</v>
      </c>
    </row>
    <row r="465" spans="1:27" x14ac:dyDescent="0.2">
      <c r="A465" s="101" t="s">
        <v>1036</v>
      </c>
      <c r="B465" s="100">
        <v>222476.22</v>
      </c>
      <c r="C465" s="100">
        <v>26616.720000000001</v>
      </c>
      <c r="D465" s="100">
        <v>35988.909999999902</v>
      </c>
      <c r="E465" s="100">
        <v>1072.5999999999999</v>
      </c>
      <c r="F465" s="100">
        <v>26643.64</v>
      </c>
      <c r="G465" s="100">
        <v>9580.6</v>
      </c>
      <c r="H465" s="100">
        <v>52544.469999999899</v>
      </c>
      <c r="I465" s="100">
        <v>13844.9099999999</v>
      </c>
      <c r="J465" s="100">
        <v>18337.8</v>
      </c>
      <c r="K465" s="100">
        <v>58321.08</v>
      </c>
      <c r="L465" s="100">
        <v>21291.81</v>
      </c>
      <c r="M465" s="100">
        <v>33839.5099999999</v>
      </c>
      <c r="N465" s="100">
        <v>520558.27</v>
      </c>
      <c r="O465" s="100">
        <v>1299.1499999999901</v>
      </c>
      <c r="P465" s="100">
        <v>3380.87</v>
      </c>
      <c r="Q465" s="100">
        <v>21019.589999999898</v>
      </c>
      <c r="R465" s="100">
        <v>30123.8</v>
      </c>
      <c r="S465" s="100">
        <v>17023.71</v>
      </c>
      <c r="T465" s="100">
        <v>10727.71</v>
      </c>
      <c r="U465" s="100">
        <v>6719.13</v>
      </c>
      <c r="V465" s="100">
        <v>6289.1</v>
      </c>
      <c r="W465" s="100">
        <v>-7845.6499999999896</v>
      </c>
      <c r="X465" s="100">
        <v>14059.66</v>
      </c>
      <c r="Y465" s="100">
        <v>-7905.46</v>
      </c>
      <c r="Z465" s="100">
        <v>28188.0799999999</v>
      </c>
      <c r="AA465" s="296">
        <v>123079.69</v>
      </c>
    </row>
    <row r="466" spans="1:27" x14ac:dyDescent="0.2">
      <c r="A466" s="101" t="s">
        <v>1037</v>
      </c>
      <c r="B466" s="100">
        <v>892.96</v>
      </c>
      <c r="C466" s="100">
        <v>711.28</v>
      </c>
      <c r="D466" s="100">
        <v>802.26999999999896</v>
      </c>
      <c r="E466" s="100">
        <v>310.86</v>
      </c>
      <c r="F466" s="100">
        <v>998.42999999999802</v>
      </c>
      <c r="G466" s="100">
        <v>265.27</v>
      </c>
      <c r="H466" s="100">
        <v>5702.48</v>
      </c>
      <c r="I466" s="100">
        <v>206.27</v>
      </c>
      <c r="J466" s="100">
        <v>-1086.03</v>
      </c>
      <c r="K466" s="100">
        <v>818.27</v>
      </c>
      <c r="L466" s="100">
        <v>641.45999999999901</v>
      </c>
      <c r="M466" s="100">
        <v>3098.86</v>
      </c>
      <c r="N466" s="100">
        <v>13362.38</v>
      </c>
      <c r="O466" s="100">
        <v>278.469999999999</v>
      </c>
      <c r="P466" s="100">
        <v>-64.489999999999995</v>
      </c>
      <c r="Q466" s="100">
        <v>2207.9499999999998</v>
      </c>
      <c r="R466" s="100">
        <v>4853.4799999999996</v>
      </c>
      <c r="S466" s="100">
        <v>1939.12</v>
      </c>
      <c r="T466" s="100">
        <v>309.39999999999998</v>
      </c>
      <c r="U466" s="100">
        <v>241.42</v>
      </c>
      <c r="V466" s="100">
        <v>3231.5299999999902</v>
      </c>
      <c r="W466" s="100">
        <v>2672.5799999999899</v>
      </c>
      <c r="X466" s="100">
        <v>3002.15</v>
      </c>
      <c r="Y466" s="100">
        <v>388.59</v>
      </c>
      <c r="Z466" s="100">
        <v>-3352.01</v>
      </c>
      <c r="AA466" s="296">
        <v>15708.1899999999</v>
      </c>
    </row>
    <row r="467" spans="1:27" x14ac:dyDescent="0.2">
      <c r="A467" s="101" t="s">
        <v>1038</v>
      </c>
      <c r="B467" s="100">
        <v>0</v>
      </c>
      <c r="C467" s="100">
        <v>0</v>
      </c>
      <c r="D467" s="100">
        <v>0</v>
      </c>
      <c r="E467" s="100">
        <v>0</v>
      </c>
      <c r="F467" s="100">
        <v>0</v>
      </c>
      <c r="G467" s="100">
        <v>0</v>
      </c>
      <c r="H467" s="100">
        <v>0</v>
      </c>
      <c r="I467" s="100">
        <v>0</v>
      </c>
      <c r="J467" s="100">
        <v>0</v>
      </c>
      <c r="K467" s="100">
        <v>0</v>
      </c>
      <c r="L467" s="100">
        <v>0</v>
      </c>
      <c r="M467" s="100">
        <v>0</v>
      </c>
      <c r="N467" s="100">
        <v>0</v>
      </c>
      <c r="O467" s="100">
        <v>0</v>
      </c>
      <c r="P467" s="100">
        <v>0</v>
      </c>
      <c r="Q467" s="100">
        <v>0</v>
      </c>
      <c r="R467" s="100">
        <v>0</v>
      </c>
      <c r="S467" s="100">
        <v>0</v>
      </c>
      <c r="T467" s="100">
        <v>0</v>
      </c>
      <c r="U467" s="100">
        <v>0</v>
      </c>
      <c r="V467" s="100">
        <v>0</v>
      </c>
      <c r="W467" s="100">
        <v>0</v>
      </c>
      <c r="X467" s="100">
        <v>0</v>
      </c>
      <c r="Y467" s="100">
        <v>0</v>
      </c>
      <c r="Z467" s="100">
        <v>0</v>
      </c>
      <c r="AA467" s="296">
        <v>0</v>
      </c>
    </row>
    <row r="468" spans="1:27" x14ac:dyDescent="0.2">
      <c r="A468" s="101" t="s">
        <v>1039</v>
      </c>
      <c r="B468" s="100">
        <v>223369.18</v>
      </c>
      <c r="C468" s="100">
        <v>27328</v>
      </c>
      <c r="D468" s="100">
        <v>36791.18</v>
      </c>
      <c r="E468" s="100">
        <v>1383.46</v>
      </c>
      <c r="F468" s="100">
        <v>27642.07</v>
      </c>
      <c r="G468" s="100">
        <v>9845.8699999999899</v>
      </c>
      <c r="H468" s="100">
        <v>58246.95</v>
      </c>
      <c r="I468" s="100">
        <v>14051.1799999999</v>
      </c>
      <c r="J468" s="100">
        <v>17251.77</v>
      </c>
      <c r="K468" s="100">
        <v>59139.35</v>
      </c>
      <c r="L468" s="100">
        <v>21933.27</v>
      </c>
      <c r="M468" s="100">
        <v>36938.370000000003</v>
      </c>
      <c r="N468" s="100">
        <v>533920.65</v>
      </c>
      <c r="O468" s="100">
        <v>1577.6199999999899</v>
      </c>
      <c r="P468" s="100">
        <v>3316.3799999999901</v>
      </c>
      <c r="Q468" s="100">
        <v>23227.539999999899</v>
      </c>
      <c r="R468" s="100">
        <v>34977.279999999999</v>
      </c>
      <c r="S468" s="100">
        <v>18962.8299999999</v>
      </c>
      <c r="T468" s="100">
        <v>11037.11</v>
      </c>
      <c r="U468" s="100">
        <v>6960.55</v>
      </c>
      <c r="V468" s="100">
        <v>9520.6299999999992</v>
      </c>
      <c r="W468" s="100">
        <v>-5173.0699999999897</v>
      </c>
      <c r="X468" s="100">
        <v>17061.810000000001</v>
      </c>
      <c r="Y468" s="100">
        <v>-7516.87</v>
      </c>
      <c r="Z468" s="100">
        <v>24836.069999999901</v>
      </c>
      <c r="AA468" s="296">
        <v>138787.88</v>
      </c>
    </row>
    <row r="469" spans="1:27" x14ac:dyDescent="0.2">
      <c r="A469" s="101" t="s">
        <v>1040</v>
      </c>
      <c r="B469" s="100">
        <v>29564868.960000001</v>
      </c>
      <c r="C469" s="100">
        <v>28665194.390000001</v>
      </c>
      <c r="D469" s="100">
        <v>33644908.609999903</v>
      </c>
      <c r="E469" s="100">
        <v>27816941.859999999</v>
      </c>
      <c r="F469" s="100">
        <v>23690507.939999901</v>
      </c>
      <c r="G469" s="100">
        <v>19816688.079999998</v>
      </c>
      <c r="H469" s="100">
        <v>19114868.359999999</v>
      </c>
      <c r="I469" s="100">
        <v>15554056.439999999</v>
      </c>
      <c r="J469" s="100">
        <v>12802737.199999999</v>
      </c>
      <c r="K469" s="100">
        <v>11691898.91</v>
      </c>
      <c r="L469" s="100">
        <v>18006387.669999901</v>
      </c>
      <c r="M469" s="100">
        <v>61312326.769999899</v>
      </c>
      <c r="N469" s="100">
        <v>301681385.18999898</v>
      </c>
      <c r="O469" s="100">
        <v>19025142.050000001</v>
      </c>
      <c r="P469" s="100">
        <v>12961748.8699999</v>
      </c>
      <c r="Q469" s="100">
        <v>17123528.099999901</v>
      </c>
      <c r="R469" s="100">
        <v>50292323.279999897</v>
      </c>
      <c r="S469" s="100">
        <v>51038569.109999903</v>
      </c>
      <c r="T469" s="100">
        <v>50644756.340000004</v>
      </c>
      <c r="U469" s="100">
        <v>58867882.789999902</v>
      </c>
      <c r="V469" s="100">
        <v>65318867.399999902</v>
      </c>
      <c r="W469" s="100">
        <v>65077245.199999899</v>
      </c>
      <c r="X469" s="100">
        <v>54298628.419999897</v>
      </c>
      <c r="Y469" s="100">
        <v>55963555.9799999</v>
      </c>
      <c r="Z469" s="100">
        <v>75945234.129999995</v>
      </c>
      <c r="AA469" s="296">
        <v>576557481.669999</v>
      </c>
    </row>
    <row r="470" spans="1:27" x14ac:dyDescent="0.2">
      <c r="A470" s="99" t="s">
        <v>1041</v>
      </c>
      <c r="B470" s="100">
        <v>57965877.549999997</v>
      </c>
      <c r="C470" s="100">
        <v>60461885.149999999</v>
      </c>
      <c r="D470" s="100">
        <v>73288515.059999898</v>
      </c>
      <c r="E470" s="100">
        <v>60455239.089999899</v>
      </c>
      <c r="F470" s="100">
        <v>64400300.7999999</v>
      </c>
      <c r="G470" s="100">
        <v>51042542.549999997</v>
      </c>
      <c r="H470" s="100">
        <v>53825586.740000002</v>
      </c>
      <c r="I470" s="100">
        <v>48735604.710000001</v>
      </c>
      <c r="J470" s="100">
        <v>55152078.249999903</v>
      </c>
      <c r="K470" s="100">
        <v>57599540.399999902</v>
      </c>
      <c r="L470" s="100">
        <v>50608480.460000001</v>
      </c>
      <c r="M470" s="100">
        <v>106561336.36</v>
      </c>
      <c r="N470" s="100">
        <v>740096987.12</v>
      </c>
      <c r="O470" s="100">
        <v>52740611.590000004</v>
      </c>
      <c r="P470" s="100">
        <v>46635477.569999903</v>
      </c>
      <c r="Q470" s="100">
        <v>46571675.809999898</v>
      </c>
      <c r="R470" s="100">
        <v>81445382.609999999</v>
      </c>
      <c r="S470" s="100">
        <v>85845863.099999905</v>
      </c>
      <c r="T470" s="100">
        <v>85592268.849999994</v>
      </c>
      <c r="U470" s="100">
        <v>84858011.450000003</v>
      </c>
      <c r="V470" s="100">
        <v>96788430.980000004</v>
      </c>
      <c r="W470" s="100">
        <v>103107110.53999899</v>
      </c>
      <c r="X470" s="100">
        <v>84149523.450000003</v>
      </c>
      <c r="Y470" s="100">
        <v>93537140.950000003</v>
      </c>
      <c r="Z470" s="100">
        <v>104683639.06</v>
      </c>
      <c r="AA470" s="296">
        <v>965955135.96000004</v>
      </c>
    </row>
    <row r="471" spans="1:27" ht="10.8" thickBot="1" x14ac:dyDescent="0.25">
      <c r="A471" s="105" t="s">
        <v>1042</v>
      </c>
    </row>
    <row r="472" spans="1:27" x14ac:dyDescent="0.2">
      <c r="A472" s="99" t="s">
        <v>1043</v>
      </c>
    </row>
    <row r="473" spans="1:27" x14ac:dyDescent="0.2">
      <c r="A473" s="101" t="s">
        <v>1044</v>
      </c>
      <c r="B473" s="100">
        <v>7214384.1399999904</v>
      </c>
      <c r="C473" s="100">
        <v>8187038.6600000001</v>
      </c>
      <c r="D473" s="100">
        <v>10652803.310000001</v>
      </c>
      <c r="E473" s="100">
        <v>8590159.3699999992</v>
      </c>
      <c r="F473" s="100">
        <v>8413065.8599999994</v>
      </c>
      <c r="G473" s="100">
        <v>7495746.3299999898</v>
      </c>
      <c r="H473" s="100">
        <v>8219025</v>
      </c>
      <c r="I473" s="100">
        <v>9578814.2299999893</v>
      </c>
      <c r="J473" s="100">
        <v>8672303.0099999998</v>
      </c>
      <c r="K473" s="100">
        <v>9199163.8900000006</v>
      </c>
      <c r="L473" s="100">
        <v>6927587.8599999901</v>
      </c>
      <c r="M473" s="100">
        <v>9919386.5899999905</v>
      </c>
      <c r="N473" s="100">
        <v>103069478.25</v>
      </c>
      <c r="O473" s="100">
        <v>9387609.9100000001</v>
      </c>
      <c r="P473" s="100">
        <v>7794750.8899999997</v>
      </c>
      <c r="Q473" s="100">
        <v>9154511.1199999992</v>
      </c>
      <c r="R473" s="100">
        <v>7964411.4999999898</v>
      </c>
      <c r="S473" s="100">
        <v>7833033.0699999901</v>
      </c>
      <c r="T473" s="100">
        <v>9432703.0899999999</v>
      </c>
      <c r="U473" s="100">
        <v>8980097.3799999896</v>
      </c>
      <c r="V473" s="100">
        <v>8644203.7599999905</v>
      </c>
      <c r="W473" s="100">
        <v>8947550.3599999994</v>
      </c>
      <c r="X473" s="100">
        <v>8435469.1600000001</v>
      </c>
      <c r="Y473" s="100">
        <v>7794093.4799999902</v>
      </c>
      <c r="Z473" s="100">
        <v>8562484.1099999901</v>
      </c>
      <c r="AA473" s="296">
        <v>102930917.83</v>
      </c>
    </row>
    <row r="474" spans="1:27" x14ac:dyDescent="0.2">
      <c r="A474" s="101" t="s">
        <v>1045</v>
      </c>
      <c r="B474" s="100">
        <v>-1118926.96</v>
      </c>
      <c r="C474" s="100">
        <v>-1492968.26</v>
      </c>
      <c r="D474" s="100">
        <v>-3778061.62</v>
      </c>
      <c r="E474" s="100">
        <v>-2396084.6</v>
      </c>
      <c r="F474" s="100">
        <v>-734476.53</v>
      </c>
      <c r="G474" s="100">
        <v>2337854.66</v>
      </c>
      <c r="H474" s="100">
        <v>-219794.07</v>
      </c>
      <c r="I474" s="100">
        <v>981298.71</v>
      </c>
      <c r="J474" s="100">
        <v>362624.38</v>
      </c>
      <c r="K474" s="100">
        <v>-1817444.84</v>
      </c>
      <c r="L474" s="100">
        <v>-636091.98</v>
      </c>
      <c r="M474" s="100">
        <v>-3171776.87</v>
      </c>
      <c r="N474" s="100">
        <v>-11683847.98</v>
      </c>
      <c r="O474" s="100">
        <v>-1378326.23</v>
      </c>
      <c r="P474" s="100">
        <v>-1121562.8999999999</v>
      </c>
      <c r="Q474" s="100">
        <v>-1176421.8400000001</v>
      </c>
      <c r="R474" s="100">
        <v>-390286.68</v>
      </c>
      <c r="S474" s="100">
        <v>280317.57</v>
      </c>
      <c r="T474" s="100">
        <v>361024.85</v>
      </c>
      <c r="U474" s="100">
        <v>1494799.99</v>
      </c>
      <c r="V474" s="100">
        <v>3250160.33</v>
      </c>
      <c r="W474" s="100">
        <v>2050701.89</v>
      </c>
      <c r="X474" s="100">
        <v>511140.83</v>
      </c>
      <c r="Y474" s="100">
        <v>-1418880.9299999899</v>
      </c>
      <c r="Z474" s="100">
        <v>-1367040.01</v>
      </c>
      <c r="AA474" s="296">
        <v>1095626.8700000001</v>
      </c>
    </row>
    <row r="475" spans="1:27" x14ac:dyDescent="0.2">
      <c r="A475" s="101" t="s">
        <v>1046</v>
      </c>
      <c r="B475" s="100">
        <v>484459</v>
      </c>
      <c r="C475" s="100">
        <v>480593</v>
      </c>
      <c r="D475" s="100">
        <v>475019</v>
      </c>
      <c r="E475" s="100">
        <v>467498</v>
      </c>
      <c r="F475" s="100">
        <v>458001</v>
      </c>
      <c r="G475" s="100">
        <v>452315</v>
      </c>
      <c r="H475" s="100">
        <v>443524</v>
      </c>
      <c r="I475" s="100">
        <v>433113</v>
      </c>
      <c r="J475" s="100">
        <v>427793</v>
      </c>
      <c r="K475" s="100">
        <v>423197</v>
      </c>
      <c r="L475" s="100">
        <v>411879</v>
      </c>
      <c r="M475" s="100">
        <v>405617</v>
      </c>
      <c r="N475" s="100">
        <v>5363008</v>
      </c>
      <c r="O475" s="100">
        <v>397442</v>
      </c>
      <c r="P475" s="100">
        <v>388036</v>
      </c>
      <c r="Q475" s="100">
        <v>379467</v>
      </c>
      <c r="R475" s="100">
        <v>370811</v>
      </c>
      <c r="S475" s="100">
        <v>359474</v>
      </c>
      <c r="T475" s="100">
        <v>351643</v>
      </c>
      <c r="U475" s="100">
        <v>342706</v>
      </c>
      <c r="V475" s="100">
        <v>339438</v>
      </c>
      <c r="W475" s="100">
        <v>331119</v>
      </c>
      <c r="X475" s="100">
        <v>320436</v>
      </c>
      <c r="Y475" s="100">
        <v>321780</v>
      </c>
      <c r="Z475" s="100">
        <v>318728</v>
      </c>
      <c r="AA475" s="296">
        <v>4221080</v>
      </c>
    </row>
    <row r="476" spans="1:27" x14ac:dyDescent="0.2">
      <c r="A476" s="101" t="s">
        <v>1047</v>
      </c>
      <c r="B476" s="100">
        <v>12135.01</v>
      </c>
      <c r="C476" s="100">
        <v>19646.16</v>
      </c>
      <c r="D476" s="100">
        <v>58506.49</v>
      </c>
      <c r="E476" s="100">
        <v>163742.66</v>
      </c>
      <c r="F476" s="100">
        <v>13548.58</v>
      </c>
      <c r="G476" s="100">
        <v>8598.3700000000008</v>
      </c>
      <c r="H476" s="100">
        <v>340164.15</v>
      </c>
      <c r="I476" s="100">
        <v>24831</v>
      </c>
      <c r="J476" s="100">
        <v>33510.92</v>
      </c>
      <c r="K476" s="100">
        <v>617.48</v>
      </c>
      <c r="L476" s="100">
        <v>9753.31</v>
      </c>
      <c r="M476" s="100">
        <v>16102.41</v>
      </c>
      <c r="N476" s="100">
        <v>701156.53999999899</v>
      </c>
      <c r="O476" s="100">
        <v>245</v>
      </c>
      <c r="P476" s="100">
        <v>19646.16</v>
      </c>
      <c r="Q476" s="100">
        <v>2749.66</v>
      </c>
      <c r="R476" s="100">
        <v>15076.85</v>
      </c>
      <c r="S476" s="100">
        <v>21523.119999999999</v>
      </c>
      <c r="T476" s="100">
        <v>105154.67</v>
      </c>
      <c r="U476" s="100">
        <v>86998.76</v>
      </c>
      <c r="V476" s="100">
        <v>27484.92</v>
      </c>
      <c r="W476" s="100">
        <v>68999.22</v>
      </c>
      <c r="X476" s="100">
        <v>49771.63</v>
      </c>
      <c r="Y476" s="100">
        <v>162464.48000000001</v>
      </c>
      <c r="Z476" s="100">
        <v>28814.93</v>
      </c>
      <c r="AA476" s="296">
        <v>588929.4</v>
      </c>
    </row>
    <row r="477" spans="1:27" x14ac:dyDescent="0.2">
      <c r="A477" s="101" t="s">
        <v>1048</v>
      </c>
      <c r="B477" s="100">
        <v>6592051.1899999902</v>
      </c>
      <c r="C477" s="100">
        <v>7194309.5599999996</v>
      </c>
      <c r="D477" s="100">
        <v>7408267.1799999997</v>
      </c>
      <c r="E477" s="100">
        <v>6825315.4299999997</v>
      </c>
      <c r="F477" s="100">
        <v>8150138.9100000001</v>
      </c>
      <c r="G477" s="100">
        <v>10294514.359999999</v>
      </c>
      <c r="H477" s="100">
        <v>8782919.0800000001</v>
      </c>
      <c r="I477" s="100">
        <v>11018056.939999901</v>
      </c>
      <c r="J477" s="100">
        <v>9496231.3100000005</v>
      </c>
      <c r="K477" s="100">
        <v>7805533.5300000003</v>
      </c>
      <c r="L477" s="100">
        <v>6713128.1899999902</v>
      </c>
      <c r="M477" s="100">
        <v>7169329.1299999896</v>
      </c>
      <c r="N477" s="100">
        <v>97449794.810000002</v>
      </c>
      <c r="O477" s="100">
        <v>8406970.6799999997</v>
      </c>
      <c r="P477" s="100">
        <v>7080870.1500000004</v>
      </c>
      <c r="Q477" s="100">
        <v>8360305.9399999902</v>
      </c>
      <c r="R477" s="100">
        <v>7960012.6699999897</v>
      </c>
      <c r="S477" s="100">
        <v>8494347.7599999905</v>
      </c>
      <c r="T477" s="100">
        <v>10250525.609999999</v>
      </c>
      <c r="U477" s="100">
        <v>10904602.1299999</v>
      </c>
      <c r="V477" s="100">
        <v>12261287.01</v>
      </c>
      <c r="W477" s="100">
        <v>11398370.470000001</v>
      </c>
      <c r="X477" s="100">
        <v>9316817.6199999992</v>
      </c>
      <c r="Y477" s="100">
        <v>6859457.02999999</v>
      </c>
      <c r="Z477" s="100">
        <v>7542987.02999999</v>
      </c>
      <c r="AA477" s="296">
        <v>108836554.09999999</v>
      </c>
    </row>
    <row r="478" spans="1:27" x14ac:dyDescent="0.2">
      <c r="A478" s="99" t="s">
        <v>1049</v>
      </c>
    </row>
    <row r="479" spans="1:27" x14ac:dyDescent="0.2">
      <c r="A479" s="101" t="s">
        <v>1050</v>
      </c>
      <c r="B479" s="100">
        <v>14.159999999999901</v>
      </c>
      <c r="C479" s="100">
        <v>0</v>
      </c>
      <c r="D479" s="100">
        <v>0</v>
      </c>
      <c r="E479" s="100">
        <v>0</v>
      </c>
      <c r="F479" s="100">
        <v>0</v>
      </c>
      <c r="G479" s="100">
        <v>0</v>
      </c>
      <c r="H479" s="100">
        <v>0</v>
      </c>
      <c r="I479" s="100">
        <v>0</v>
      </c>
      <c r="J479" s="100">
        <v>0</v>
      </c>
      <c r="K479" s="100">
        <v>0</v>
      </c>
      <c r="L479" s="100">
        <v>0</v>
      </c>
      <c r="M479" s="100">
        <v>0</v>
      </c>
      <c r="N479" s="100">
        <v>14.159999999999901</v>
      </c>
      <c r="O479" s="100">
        <v>0</v>
      </c>
      <c r="P479" s="100">
        <v>0</v>
      </c>
      <c r="Q479" s="100">
        <v>0</v>
      </c>
      <c r="R479" s="100">
        <v>0</v>
      </c>
      <c r="S479" s="100">
        <v>0</v>
      </c>
      <c r="T479" s="100">
        <v>0</v>
      </c>
      <c r="U479" s="100">
        <v>0</v>
      </c>
      <c r="V479" s="100">
        <v>0</v>
      </c>
      <c r="W479" s="100">
        <v>0</v>
      </c>
      <c r="X479" s="100">
        <v>0</v>
      </c>
      <c r="Y479" s="100">
        <v>0</v>
      </c>
      <c r="Z479" s="100">
        <v>0</v>
      </c>
      <c r="AA479" s="296">
        <v>0</v>
      </c>
    </row>
    <row r="480" spans="1:27" x14ac:dyDescent="0.2">
      <c r="A480" s="101" t="s">
        <v>1051</v>
      </c>
      <c r="B480" s="100">
        <v>-33376.22</v>
      </c>
      <c r="C480" s="100">
        <v>-195.57</v>
      </c>
      <c r="D480" s="100">
        <v>33376.22</v>
      </c>
      <c r="E480" s="100">
        <v>0</v>
      </c>
      <c r="F480" s="100">
        <v>0</v>
      </c>
      <c r="G480" s="100">
        <v>0</v>
      </c>
      <c r="H480" s="100">
        <v>0</v>
      </c>
      <c r="I480" s="100">
        <v>0</v>
      </c>
      <c r="J480" s="100">
        <v>0</v>
      </c>
      <c r="K480" s="100">
        <v>0</v>
      </c>
      <c r="L480" s="100">
        <v>0</v>
      </c>
      <c r="M480" s="100">
        <v>0</v>
      </c>
      <c r="N480" s="100">
        <v>-195.57000000000301</v>
      </c>
      <c r="O480" s="100">
        <v>0</v>
      </c>
      <c r="P480" s="100">
        <v>0</v>
      </c>
      <c r="Q480" s="100">
        <v>0</v>
      </c>
      <c r="R480" s="100">
        <v>0</v>
      </c>
      <c r="S480" s="100">
        <v>0</v>
      </c>
      <c r="T480" s="100">
        <v>1.25999999999999</v>
      </c>
      <c r="U480" s="100">
        <v>0</v>
      </c>
      <c r="V480" s="100">
        <v>0</v>
      </c>
      <c r="W480" s="100">
        <v>0.49</v>
      </c>
      <c r="X480" s="100">
        <v>0</v>
      </c>
      <c r="Y480" s="100">
        <v>0</v>
      </c>
      <c r="Z480" s="100">
        <v>0</v>
      </c>
      <c r="AA480" s="296">
        <v>1.74999999999999</v>
      </c>
    </row>
    <row r="481" spans="1:27" x14ac:dyDescent="0.2">
      <c r="A481" s="101" t="s">
        <v>1052</v>
      </c>
      <c r="B481" s="100">
        <v>0</v>
      </c>
      <c r="C481" s="100">
        <v>0</v>
      </c>
      <c r="D481" s="100">
        <v>0</v>
      </c>
      <c r="E481" s="100">
        <v>19677.16</v>
      </c>
      <c r="F481" s="100">
        <v>33718.8299999999</v>
      </c>
      <c r="G481" s="100">
        <v>-13462.79</v>
      </c>
      <c r="H481" s="100">
        <v>5374.39</v>
      </c>
      <c r="I481" s="100">
        <v>2148.95999999999</v>
      </c>
      <c r="J481" s="100">
        <v>11209.21</v>
      </c>
      <c r="K481" s="100">
        <v>34585.22</v>
      </c>
      <c r="L481" s="100">
        <v>88140.29</v>
      </c>
      <c r="M481" s="100">
        <v>19936.919999999998</v>
      </c>
      <c r="N481" s="100">
        <v>201328.19</v>
      </c>
      <c r="O481" s="100">
        <v>74928.169999999896</v>
      </c>
      <c r="P481" s="100">
        <v>35951.409999999902</v>
      </c>
      <c r="Q481" s="100">
        <v>15435.57</v>
      </c>
      <c r="R481" s="100">
        <v>26017.56</v>
      </c>
      <c r="S481" s="100">
        <v>26831.159999999902</v>
      </c>
      <c r="T481" s="100">
        <v>13990.18</v>
      </c>
      <c r="U481" s="100">
        <v>22194.63</v>
      </c>
      <c r="V481" s="100">
        <v>10442.01</v>
      </c>
      <c r="W481" s="100">
        <v>10533.18</v>
      </c>
      <c r="X481" s="100">
        <v>10247.629999999999</v>
      </c>
      <c r="Y481" s="100">
        <v>1874.86</v>
      </c>
      <c r="Z481" s="100">
        <v>100563.56</v>
      </c>
      <c r="AA481" s="296">
        <v>349009.91999999998</v>
      </c>
    </row>
    <row r="482" spans="1:27" x14ac:dyDescent="0.2">
      <c r="A482" s="101" t="s">
        <v>1053</v>
      </c>
      <c r="B482" s="100">
        <v>13475.62</v>
      </c>
      <c r="C482" s="100">
        <v>5676.51</v>
      </c>
      <c r="D482" s="100">
        <v>10112.0199999999</v>
      </c>
      <c r="E482" s="100">
        <v>8241.7099999999991</v>
      </c>
      <c r="F482" s="100">
        <v>8321.74</v>
      </c>
      <c r="G482" s="100">
        <v>9694.5300000000007</v>
      </c>
      <c r="H482" s="100">
        <v>11558.65</v>
      </c>
      <c r="I482" s="100">
        <v>16257.34</v>
      </c>
      <c r="J482" s="100">
        <v>8971.1099999999897</v>
      </c>
      <c r="K482" s="100">
        <v>13151.26</v>
      </c>
      <c r="L482" s="100">
        <v>8829.7800000000007</v>
      </c>
      <c r="M482" s="100">
        <v>-52194.52</v>
      </c>
      <c r="N482" s="100">
        <v>62095.749999999898</v>
      </c>
      <c r="O482" s="100">
        <v>5185.8599999999997</v>
      </c>
      <c r="P482" s="100">
        <v>4208.88</v>
      </c>
      <c r="Q482" s="100">
        <v>-2930.13</v>
      </c>
      <c r="R482" s="100">
        <v>3669.83</v>
      </c>
      <c r="S482" s="100">
        <v>4050.14</v>
      </c>
      <c r="T482" s="100">
        <v>6019.47</v>
      </c>
      <c r="U482" s="100">
        <v>3.3299999999993801</v>
      </c>
      <c r="V482" s="100">
        <v>54471.519999999997</v>
      </c>
      <c r="W482" s="100">
        <v>-32788.919999999896</v>
      </c>
      <c r="X482" s="100">
        <v>16764.5</v>
      </c>
      <c r="Y482" s="100">
        <v>16422.669999999998</v>
      </c>
      <c r="Z482" s="100">
        <v>-16284.8199999999</v>
      </c>
      <c r="AA482" s="296">
        <v>58792.33</v>
      </c>
    </row>
    <row r="483" spans="1:27" x14ac:dyDescent="0.2">
      <c r="A483" s="101" t="s">
        <v>1054</v>
      </c>
      <c r="B483" s="100">
        <v>0</v>
      </c>
      <c r="C483" s="100">
        <v>0</v>
      </c>
      <c r="D483" s="100">
        <v>0</v>
      </c>
      <c r="E483" s="100">
        <v>0</v>
      </c>
      <c r="F483" s="100">
        <v>0</v>
      </c>
      <c r="G483" s="100">
        <v>0</v>
      </c>
      <c r="H483" s="100">
        <v>244.76</v>
      </c>
      <c r="I483" s="100">
        <v>0</v>
      </c>
      <c r="J483" s="100">
        <v>82.419999999999902</v>
      </c>
      <c r="K483" s="100">
        <v>1</v>
      </c>
      <c r="L483" s="100">
        <v>-1</v>
      </c>
      <c r="M483" s="100">
        <v>0</v>
      </c>
      <c r="N483" s="100">
        <v>327.17999999999898</v>
      </c>
      <c r="O483" s="100">
        <v>0</v>
      </c>
      <c r="P483" s="100">
        <v>0</v>
      </c>
      <c r="Q483" s="100">
        <v>0</v>
      </c>
      <c r="R483" s="100">
        <v>0</v>
      </c>
      <c r="S483" s="100">
        <v>0</v>
      </c>
      <c r="T483" s="100">
        <v>0</v>
      </c>
      <c r="U483" s="100">
        <v>0</v>
      </c>
      <c r="V483" s="100">
        <v>1</v>
      </c>
      <c r="W483" s="100">
        <v>2.9999999999999898E-2</v>
      </c>
      <c r="X483" s="100">
        <v>0</v>
      </c>
      <c r="Y483" s="100">
        <v>0</v>
      </c>
      <c r="Z483" s="100">
        <v>0</v>
      </c>
      <c r="AA483" s="296">
        <v>1.03</v>
      </c>
    </row>
    <row r="484" spans="1:27" x14ac:dyDescent="0.2">
      <c r="A484" s="101" t="s">
        <v>1055</v>
      </c>
      <c r="B484" s="100">
        <v>122858.469999999</v>
      </c>
      <c r="C484" s="100">
        <v>-7942.2599999999902</v>
      </c>
      <c r="D484" s="100">
        <v>-138467.52999999901</v>
      </c>
      <c r="E484" s="100">
        <v>-4323.79</v>
      </c>
      <c r="F484" s="100">
        <v>24625.71</v>
      </c>
      <c r="G484" s="100">
        <v>487.51</v>
      </c>
      <c r="H484" s="100">
        <v>-43923.8999999999</v>
      </c>
      <c r="I484" s="100">
        <v>0</v>
      </c>
      <c r="J484" s="100">
        <v>0</v>
      </c>
      <c r="K484" s="100">
        <v>0</v>
      </c>
      <c r="L484" s="100">
        <v>0</v>
      </c>
      <c r="M484" s="100">
        <v>0</v>
      </c>
      <c r="N484" s="100">
        <v>-46685.79</v>
      </c>
      <c r="O484" s="100">
        <v>0</v>
      </c>
      <c r="P484" s="100">
        <v>0</v>
      </c>
      <c r="Q484" s="100">
        <v>0</v>
      </c>
      <c r="R484" s="100">
        <v>64908.94</v>
      </c>
      <c r="S484" s="100">
        <v>1742.1199999999899</v>
      </c>
      <c r="T484" s="100">
        <v>0</v>
      </c>
      <c r="U484" s="100">
        <v>0</v>
      </c>
      <c r="V484" s="100">
        <v>0</v>
      </c>
      <c r="W484" s="100">
        <v>0</v>
      </c>
      <c r="X484" s="100">
        <v>1866.45</v>
      </c>
      <c r="Y484" s="100">
        <v>-1859.1</v>
      </c>
      <c r="Z484" s="100">
        <v>19.84</v>
      </c>
      <c r="AA484" s="296">
        <v>66678.25</v>
      </c>
    </row>
    <row r="485" spans="1:27" x14ac:dyDescent="0.2">
      <c r="A485" s="101" t="s">
        <v>1056</v>
      </c>
      <c r="B485" s="100">
        <v>0</v>
      </c>
      <c r="C485" s="100">
        <v>-5.7799999999999896</v>
      </c>
      <c r="D485" s="100">
        <v>0</v>
      </c>
      <c r="E485" s="100">
        <v>0</v>
      </c>
      <c r="F485" s="100">
        <v>0</v>
      </c>
      <c r="G485" s="100">
        <v>0</v>
      </c>
      <c r="H485" s="100">
        <v>0</v>
      </c>
      <c r="I485" s="100">
        <v>0</v>
      </c>
      <c r="J485" s="100">
        <v>0</v>
      </c>
      <c r="K485" s="100">
        <v>0</v>
      </c>
      <c r="L485" s="100">
        <v>0</v>
      </c>
      <c r="M485" s="100">
        <v>0</v>
      </c>
      <c r="N485" s="100">
        <v>-5.7799999999999896</v>
      </c>
      <c r="O485" s="100">
        <v>30.259999999999899</v>
      </c>
      <c r="P485" s="100">
        <v>0</v>
      </c>
      <c r="Q485" s="100">
        <v>0</v>
      </c>
      <c r="R485" s="100">
        <v>0</v>
      </c>
      <c r="S485" s="100">
        <v>0</v>
      </c>
      <c r="T485" s="100">
        <v>0</v>
      </c>
      <c r="U485" s="100">
        <v>0</v>
      </c>
      <c r="V485" s="100">
        <v>0</v>
      </c>
      <c r="W485" s="100">
        <v>0</v>
      </c>
      <c r="X485" s="100">
        <v>0</v>
      </c>
      <c r="Y485" s="100">
        <v>0</v>
      </c>
      <c r="Z485" s="100">
        <v>0</v>
      </c>
      <c r="AA485" s="296">
        <v>30.259999999999899</v>
      </c>
    </row>
    <row r="486" spans="1:27" x14ac:dyDescent="0.2">
      <c r="A486" s="101" t="s">
        <v>1057</v>
      </c>
      <c r="B486" s="100">
        <v>33229.18</v>
      </c>
      <c r="C486" s="100">
        <v>-1826.4399999999901</v>
      </c>
      <c r="D486" s="100">
        <v>-33229.18</v>
      </c>
      <c r="E486" s="100">
        <v>0</v>
      </c>
      <c r="F486" s="100">
        <v>697.79999999999905</v>
      </c>
      <c r="G486" s="100">
        <v>2312.66</v>
      </c>
      <c r="H486" s="100">
        <v>4016.32</v>
      </c>
      <c r="I486" s="100">
        <v>958.52</v>
      </c>
      <c r="J486" s="100">
        <v>1082</v>
      </c>
      <c r="K486" s="100">
        <v>2910.5</v>
      </c>
      <c r="L486" s="100">
        <v>115</v>
      </c>
      <c r="M486" s="100">
        <v>0</v>
      </c>
      <c r="N486" s="100">
        <v>10266.36</v>
      </c>
      <c r="O486" s="100">
        <v>0</v>
      </c>
      <c r="P486" s="100">
        <v>0</v>
      </c>
      <c r="Q486" s="100">
        <v>0</v>
      </c>
      <c r="R486" s="100">
        <v>0</v>
      </c>
      <c r="S486" s="100">
        <v>26</v>
      </c>
      <c r="T486" s="100">
        <v>5376.01</v>
      </c>
      <c r="U486" s="100">
        <v>1024.57</v>
      </c>
      <c r="V486" s="100">
        <v>-6415.94</v>
      </c>
      <c r="W486" s="100">
        <v>119.85</v>
      </c>
      <c r="X486" s="100">
        <v>3088.12</v>
      </c>
      <c r="Y486" s="100">
        <v>357.099999999999</v>
      </c>
      <c r="Z486" s="100">
        <v>0</v>
      </c>
      <c r="AA486" s="296">
        <v>3575.70999999999</v>
      </c>
    </row>
    <row r="487" spans="1:27" x14ac:dyDescent="0.2">
      <c r="A487" s="101" t="s">
        <v>1058</v>
      </c>
      <c r="B487" s="100">
        <v>0</v>
      </c>
      <c r="C487" s="100">
        <v>0</v>
      </c>
      <c r="D487" s="100">
        <v>0</v>
      </c>
      <c r="E487" s="100">
        <v>0</v>
      </c>
      <c r="F487" s="100">
        <v>0</v>
      </c>
      <c r="G487" s="100">
        <v>0</v>
      </c>
      <c r="H487" s="100">
        <v>0</v>
      </c>
      <c r="I487" s="100">
        <v>0</v>
      </c>
      <c r="J487" s="100">
        <v>0</v>
      </c>
      <c r="K487" s="100">
        <v>0</v>
      </c>
      <c r="L487" s="100">
        <v>0</v>
      </c>
      <c r="M487" s="100">
        <v>0</v>
      </c>
      <c r="N487" s="100">
        <v>0</v>
      </c>
      <c r="O487" s="100">
        <v>0</v>
      </c>
      <c r="P487" s="100">
        <v>0</v>
      </c>
      <c r="Q487" s="100">
        <v>2077.36</v>
      </c>
      <c r="R487" s="100">
        <v>0</v>
      </c>
      <c r="S487" s="100">
        <v>0</v>
      </c>
      <c r="T487" s="100">
        <v>0</v>
      </c>
      <c r="U487" s="100">
        <v>0</v>
      </c>
      <c r="V487" s="100">
        <v>0</v>
      </c>
      <c r="W487" s="100">
        <v>0</v>
      </c>
      <c r="X487" s="100">
        <v>0</v>
      </c>
      <c r="Y487" s="100">
        <v>0</v>
      </c>
      <c r="Z487" s="100">
        <v>0</v>
      </c>
      <c r="AA487" s="296">
        <v>2077.36</v>
      </c>
    </row>
    <row r="488" spans="1:27" x14ac:dyDescent="0.2">
      <c r="A488" s="101" t="s">
        <v>1059</v>
      </c>
      <c r="B488" s="100">
        <v>0</v>
      </c>
      <c r="C488" s="100">
        <v>0</v>
      </c>
      <c r="D488" s="100">
        <v>0</v>
      </c>
      <c r="E488" s="100">
        <v>0</v>
      </c>
      <c r="F488" s="100">
        <v>0</v>
      </c>
      <c r="G488" s="100">
        <v>0</v>
      </c>
      <c r="H488" s="100">
        <v>0</v>
      </c>
      <c r="I488" s="100">
        <v>0</v>
      </c>
      <c r="J488" s="100">
        <v>0</v>
      </c>
      <c r="K488" s="100">
        <v>0</v>
      </c>
      <c r="L488" s="100">
        <v>0</v>
      </c>
      <c r="M488" s="100">
        <v>0</v>
      </c>
      <c r="N488" s="100">
        <v>0</v>
      </c>
      <c r="O488" s="100">
        <v>0</v>
      </c>
      <c r="P488" s="100">
        <v>0</v>
      </c>
      <c r="Q488" s="100">
        <v>0</v>
      </c>
      <c r="R488" s="100">
        <v>0</v>
      </c>
      <c r="S488" s="100">
        <v>0</v>
      </c>
      <c r="T488" s="100">
        <v>0</v>
      </c>
      <c r="U488" s="100">
        <v>0</v>
      </c>
      <c r="V488" s="100">
        <v>0</v>
      </c>
      <c r="W488" s="100">
        <v>0</v>
      </c>
      <c r="X488" s="100">
        <v>0</v>
      </c>
      <c r="Y488" s="100">
        <v>0</v>
      </c>
      <c r="Z488" s="100">
        <v>0</v>
      </c>
      <c r="AA488" s="296">
        <v>0</v>
      </c>
    </row>
    <row r="489" spans="1:27" x14ac:dyDescent="0.2">
      <c r="A489" s="101" t="s">
        <v>1060</v>
      </c>
      <c r="B489" s="100">
        <v>0</v>
      </c>
      <c r="C489" s="100">
        <v>0</v>
      </c>
      <c r="D489" s="100">
        <v>0</v>
      </c>
      <c r="E489" s="100">
        <v>0</v>
      </c>
      <c r="F489" s="100">
        <v>0</v>
      </c>
      <c r="G489" s="100">
        <v>0</v>
      </c>
      <c r="H489" s="100">
        <v>0</v>
      </c>
      <c r="I489" s="100">
        <v>0</v>
      </c>
      <c r="J489" s="100">
        <v>0</v>
      </c>
      <c r="K489" s="100">
        <v>0</v>
      </c>
      <c r="L489" s="100">
        <v>0</v>
      </c>
      <c r="M489" s="100">
        <v>0</v>
      </c>
      <c r="N489" s="100">
        <v>0</v>
      </c>
      <c r="O489" s="100">
        <v>0</v>
      </c>
      <c r="P489" s="100">
        <v>0</v>
      </c>
      <c r="Q489" s="100">
        <v>0</v>
      </c>
      <c r="R489" s="100">
        <v>0</v>
      </c>
      <c r="S489" s="100">
        <v>0</v>
      </c>
      <c r="T489" s="100">
        <v>0</v>
      </c>
      <c r="U489" s="100">
        <v>0</v>
      </c>
      <c r="V489" s="100">
        <v>0</v>
      </c>
      <c r="W489" s="100">
        <v>0</v>
      </c>
      <c r="X489" s="100">
        <v>0</v>
      </c>
      <c r="Y489" s="100">
        <v>0</v>
      </c>
      <c r="Z489" s="100">
        <v>0</v>
      </c>
      <c r="AA489" s="296">
        <v>0</v>
      </c>
    </row>
    <row r="490" spans="1:27" x14ac:dyDescent="0.2">
      <c r="A490" s="101" t="s">
        <v>1061</v>
      </c>
      <c r="B490" s="100">
        <v>136201.209999999</v>
      </c>
      <c r="C490" s="100">
        <v>-4293.53999999998</v>
      </c>
      <c r="D490" s="100">
        <v>-128208.469999999</v>
      </c>
      <c r="E490" s="100">
        <v>23595.0799999999</v>
      </c>
      <c r="F490" s="100">
        <v>67364.08</v>
      </c>
      <c r="G490" s="100">
        <v>-968.08999999999696</v>
      </c>
      <c r="H490" s="100">
        <v>-22729.78</v>
      </c>
      <c r="I490" s="100">
        <v>19364.82</v>
      </c>
      <c r="J490" s="100">
        <v>21344.74</v>
      </c>
      <c r="K490" s="100">
        <v>50647.979999999901</v>
      </c>
      <c r="L490" s="100">
        <v>97084.069999999905</v>
      </c>
      <c r="M490" s="100">
        <v>-32257.5999999999</v>
      </c>
      <c r="N490" s="100">
        <v>227144.5</v>
      </c>
      <c r="O490" s="100">
        <v>80144.289999999906</v>
      </c>
      <c r="P490" s="100">
        <v>40160.289999999899</v>
      </c>
      <c r="Q490" s="100">
        <v>14582.8</v>
      </c>
      <c r="R490" s="100">
        <v>94596.33</v>
      </c>
      <c r="S490" s="100">
        <v>32649.4199999999</v>
      </c>
      <c r="T490" s="100">
        <v>25386.92</v>
      </c>
      <c r="U490" s="100">
        <v>23222.53</v>
      </c>
      <c r="V490" s="100">
        <v>58498.59</v>
      </c>
      <c r="W490" s="100">
        <v>-22135.369999999901</v>
      </c>
      <c r="X490" s="100">
        <v>31966.7</v>
      </c>
      <c r="Y490" s="100">
        <v>16795.53</v>
      </c>
      <c r="Z490" s="100">
        <v>84298.58</v>
      </c>
      <c r="AA490" s="296">
        <v>480166.61</v>
      </c>
    </row>
    <row r="491" spans="1:27" x14ac:dyDescent="0.2">
      <c r="A491" s="101" t="s">
        <v>1062</v>
      </c>
      <c r="B491" s="100">
        <v>0</v>
      </c>
      <c r="C491" s="100">
        <v>0</v>
      </c>
      <c r="D491" s="100">
        <v>0</v>
      </c>
      <c r="E491" s="100">
        <v>0</v>
      </c>
      <c r="F491" s="100">
        <v>0</v>
      </c>
      <c r="G491" s="100">
        <v>0</v>
      </c>
      <c r="H491" s="100">
        <v>0</v>
      </c>
      <c r="I491" s="100">
        <v>0</v>
      </c>
      <c r="J491" s="100">
        <v>0</v>
      </c>
      <c r="K491" s="100">
        <v>0</v>
      </c>
      <c r="L491" s="100">
        <v>0</v>
      </c>
      <c r="M491" s="100">
        <v>0</v>
      </c>
      <c r="N491" s="100">
        <v>0</v>
      </c>
      <c r="O491" s="100">
        <v>0</v>
      </c>
      <c r="P491" s="100">
        <v>0</v>
      </c>
      <c r="Q491" s="100">
        <v>0</v>
      </c>
      <c r="R491" s="100">
        <v>0</v>
      </c>
      <c r="S491" s="100">
        <v>0</v>
      </c>
      <c r="T491" s="100">
        <v>0</v>
      </c>
      <c r="U491" s="100">
        <v>0</v>
      </c>
      <c r="V491" s="100">
        <v>0</v>
      </c>
      <c r="W491" s="100">
        <v>0</v>
      </c>
      <c r="X491" s="100">
        <v>0</v>
      </c>
      <c r="Y491" s="100">
        <v>0</v>
      </c>
      <c r="Z491" s="100">
        <v>0</v>
      </c>
      <c r="AA491" s="296">
        <v>0</v>
      </c>
    </row>
    <row r="492" spans="1:27" x14ac:dyDescent="0.2">
      <c r="A492" s="101" t="s">
        <v>1063</v>
      </c>
      <c r="B492" s="100">
        <v>0</v>
      </c>
      <c r="C492" s="100">
        <v>0</v>
      </c>
      <c r="D492" s="100">
        <v>0</v>
      </c>
      <c r="E492" s="100">
        <v>0</v>
      </c>
      <c r="F492" s="100">
        <v>0</v>
      </c>
      <c r="G492" s="100">
        <v>0</v>
      </c>
      <c r="H492" s="100">
        <v>0</v>
      </c>
      <c r="I492" s="100">
        <v>0</v>
      </c>
      <c r="J492" s="100">
        <v>0</v>
      </c>
      <c r="K492" s="100">
        <v>0</v>
      </c>
      <c r="L492" s="100">
        <v>0</v>
      </c>
      <c r="M492" s="100">
        <v>0</v>
      </c>
      <c r="N492" s="100">
        <v>0</v>
      </c>
      <c r="O492" s="100">
        <v>0</v>
      </c>
      <c r="P492" s="100">
        <v>0</v>
      </c>
      <c r="Q492" s="100">
        <v>0</v>
      </c>
      <c r="R492" s="100">
        <v>0</v>
      </c>
      <c r="S492" s="100">
        <v>0</v>
      </c>
      <c r="T492" s="100">
        <v>0</v>
      </c>
      <c r="U492" s="100">
        <v>0</v>
      </c>
      <c r="V492" s="100">
        <v>0</v>
      </c>
      <c r="W492" s="100">
        <v>0</v>
      </c>
      <c r="X492" s="100">
        <v>0</v>
      </c>
      <c r="Y492" s="100">
        <v>0</v>
      </c>
      <c r="Z492" s="100">
        <v>0</v>
      </c>
      <c r="AA492" s="296">
        <v>0</v>
      </c>
    </row>
    <row r="493" spans="1:27" x14ac:dyDescent="0.2">
      <c r="A493" s="101" t="s">
        <v>1064</v>
      </c>
      <c r="B493" s="100">
        <v>71808.990000000005</v>
      </c>
      <c r="C493" s="100">
        <v>193334.12</v>
      </c>
      <c r="D493" s="100">
        <v>76586.55</v>
      </c>
      <c r="E493" s="100">
        <v>219063.3</v>
      </c>
      <c r="F493" s="100">
        <v>265077.18</v>
      </c>
      <c r="G493" s="100">
        <v>250091.13</v>
      </c>
      <c r="H493" s="100">
        <v>265831.65000000002</v>
      </c>
      <c r="I493" s="100">
        <v>206695.99</v>
      </c>
      <c r="J493" s="100">
        <v>238691.07</v>
      </c>
      <c r="K493" s="100">
        <v>122036.69</v>
      </c>
      <c r="L493" s="100">
        <v>276955.19</v>
      </c>
      <c r="M493" s="100">
        <v>256802.81</v>
      </c>
      <c r="N493" s="100">
        <v>2442974.67</v>
      </c>
      <c r="O493" s="100">
        <v>20776.27</v>
      </c>
      <c r="P493" s="100">
        <v>5314.92</v>
      </c>
      <c r="Q493" s="100">
        <v>312002.3</v>
      </c>
      <c r="R493" s="100">
        <v>218483.35</v>
      </c>
      <c r="S493" s="100">
        <v>126067.68</v>
      </c>
      <c r="T493" s="100">
        <v>227579.42</v>
      </c>
      <c r="U493" s="100">
        <v>294416.02</v>
      </c>
      <c r="V493" s="100">
        <v>254407.77</v>
      </c>
      <c r="W493" s="100">
        <v>279958.74</v>
      </c>
      <c r="X493" s="100">
        <v>98659.16</v>
      </c>
      <c r="Y493" s="100">
        <v>196503.11</v>
      </c>
      <c r="Z493" s="100">
        <v>122661.22</v>
      </c>
      <c r="AA493" s="296">
        <v>2156829.96</v>
      </c>
    </row>
    <row r="494" spans="1:27" x14ac:dyDescent="0.2">
      <c r="A494" s="101" t="s">
        <v>1065</v>
      </c>
      <c r="B494" s="100">
        <v>288494.01</v>
      </c>
      <c r="C494" s="100">
        <v>629371.049999999</v>
      </c>
      <c r="D494" s="100">
        <v>252667.55</v>
      </c>
      <c r="E494" s="100">
        <v>703805.53</v>
      </c>
      <c r="F494" s="100">
        <v>724330.19</v>
      </c>
      <c r="G494" s="100">
        <v>745120.72</v>
      </c>
      <c r="H494" s="100">
        <v>744511.3</v>
      </c>
      <c r="I494" s="100">
        <v>635382.48</v>
      </c>
      <c r="J494" s="100">
        <v>575425.51</v>
      </c>
      <c r="K494" s="100">
        <v>405598.549999999</v>
      </c>
      <c r="L494" s="100">
        <v>888650.74</v>
      </c>
      <c r="M494" s="100">
        <v>578359.53999999899</v>
      </c>
      <c r="N494" s="100">
        <v>7171717.1699999999</v>
      </c>
      <c r="O494" s="100">
        <v>44714.2</v>
      </c>
      <c r="P494" s="100">
        <v>6707.95</v>
      </c>
      <c r="Q494" s="100">
        <v>790656.08</v>
      </c>
      <c r="R494" s="100">
        <v>659999.57999999996</v>
      </c>
      <c r="S494" s="100">
        <v>353084.63999999902</v>
      </c>
      <c r="T494" s="100">
        <v>629852.92000000004</v>
      </c>
      <c r="U494" s="100">
        <v>924158.179999999</v>
      </c>
      <c r="V494" s="100">
        <v>870104.99</v>
      </c>
      <c r="W494" s="100">
        <v>837335.03999999899</v>
      </c>
      <c r="X494" s="100">
        <v>320492.24999999901</v>
      </c>
      <c r="Y494" s="100">
        <v>762838.23</v>
      </c>
      <c r="Z494" s="100">
        <v>458190.93</v>
      </c>
      <c r="AA494" s="296">
        <v>6658134.9900000002</v>
      </c>
    </row>
    <row r="495" spans="1:27" x14ac:dyDescent="0.2">
      <c r="A495" s="101" t="s">
        <v>1066</v>
      </c>
      <c r="B495" s="100">
        <v>0</v>
      </c>
      <c r="C495" s="100">
        <v>0</v>
      </c>
      <c r="D495" s="100">
        <v>0</v>
      </c>
      <c r="E495" s="100">
        <v>0</v>
      </c>
      <c r="F495" s="100">
        <v>0</v>
      </c>
      <c r="G495" s="100">
        <v>0</v>
      </c>
      <c r="H495" s="100">
        <v>0</v>
      </c>
      <c r="I495" s="100">
        <v>0</v>
      </c>
      <c r="J495" s="100">
        <v>0</v>
      </c>
      <c r="K495" s="100">
        <v>0</v>
      </c>
      <c r="L495" s="100">
        <v>0</v>
      </c>
      <c r="M495" s="100">
        <v>0</v>
      </c>
      <c r="N495" s="100">
        <v>0</v>
      </c>
      <c r="O495" s="100">
        <v>0</v>
      </c>
      <c r="P495" s="100">
        <v>0</v>
      </c>
      <c r="Q495" s="100">
        <v>0</v>
      </c>
      <c r="R495" s="100">
        <v>0</v>
      </c>
      <c r="S495" s="100">
        <v>0</v>
      </c>
      <c r="T495" s="100">
        <v>0</v>
      </c>
      <c r="U495" s="100">
        <v>0</v>
      </c>
      <c r="V495" s="100">
        <v>0</v>
      </c>
      <c r="W495" s="100">
        <v>0</v>
      </c>
      <c r="X495" s="100">
        <v>0</v>
      </c>
      <c r="Y495" s="100">
        <v>0</v>
      </c>
      <c r="Z495" s="100">
        <v>0</v>
      </c>
      <c r="AA495" s="296">
        <v>0</v>
      </c>
    </row>
    <row r="496" spans="1:27" x14ac:dyDescent="0.2">
      <c r="A496" s="101" t="s">
        <v>1067</v>
      </c>
      <c r="B496" s="100">
        <v>0</v>
      </c>
      <c r="C496" s="100">
        <v>0</v>
      </c>
      <c r="D496" s="100">
        <v>0</v>
      </c>
      <c r="E496" s="100">
        <v>0</v>
      </c>
      <c r="F496" s="100">
        <v>0</v>
      </c>
      <c r="G496" s="100">
        <v>0</v>
      </c>
      <c r="H496" s="100">
        <v>0</v>
      </c>
      <c r="I496" s="100">
        <v>0</v>
      </c>
      <c r="J496" s="100">
        <v>0</v>
      </c>
      <c r="K496" s="100">
        <v>0</v>
      </c>
      <c r="L496" s="100">
        <v>0</v>
      </c>
      <c r="M496" s="100">
        <v>0</v>
      </c>
      <c r="N496" s="100">
        <v>0</v>
      </c>
      <c r="O496" s="100">
        <v>0</v>
      </c>
      <c r="P496" s="100">
        <v>0</v>
      </c>
      <c r="Q496" s="100">
        <v>0</v>
      </c>
      <c r="R496" s="100">
        <v>0</v>
      </c>
      <c r="S496" s="100">
        <v>0</v>
      </c>
      <c r="T496" s="100">
        <v>0</v>
      </c>
      <c r="U496" s="100">
        <v>0</v>
      </c>
      <c r="V496" s="100">
        <v>0</v>
      </c>
      <c r="W496" s="100">
        <v>0</v>
      </c>
      <c r="X496" s="100">
        <v>0</v>
      </c>
      <c r="Y496" s="100">
        <v>0</v>
      </c>
      <c r="Z496" s="100">
        <v>0</v>
      </c>
      <c r="AA496" s="296">
        <v>0</v>
      </c>
    </row>
    <row r="497" spans="1:27" x14ac:dyDescent="0.2">
      <c r="A497" s="101" t="s">
        <v>1068</v>
      </c>
      <c r="B497" s="100">
        <v>-38578.82</v>
      </c>
      <c r="C497" s="100">
        <v>-124024.26</v>
      </c>
      <c r="D497" s="100">
        <v>-349725.38</v>
      </c>
      <c r="E497" s="100">
        <v>0</v>
      </c>
      <c r="F497" s="100">
        <v>-474234.57</v>
      </c>
      <c r="G497" s="100">
        <v>-693000.85</v>
      </c>
      <c r="H497" s="100">
        <v>-398910.71</v>
      </c>
      <c r="I497" s="100">
        <v>-341015.03</v>
      </c>
      <c r="J497" s="100">
        <v>-337466.19</v>
      </c>
      <c r="K497" s="100">
        <v>-282735.78000000003</v>
      </c>
      <c r="L497" s="100">
        <v>-199986.39</v>
      </c>
      <c r="M497" s="100">
        <v>-456422.1</v>
      </c>
      <c r="N497" s="100">
        <v>-3696100.08</v>
      </c>
      <c r="O497" s="100">
        <v>-345971.52</v>
      </c>
      <c r="P497" s="100">
        <v>0</v>
      </c>
      <c r="Q497" s="100">
        <v>0</v>
      </c>
      <c r="R497" s="100">
        <v>-82496.990000000005</v>
      </c>
      <c r="S497" s="100">
        <v>-483370.96</v>
      </c>
      <c r="T497" s="100">
        <v>-285432.96999999997</v>
      </c>
      <c r="U497" s="100">
        <v>-99978.04</v>
      </c>
      <c r="V497" s="100">
        <v>-417703.67999999999</v>
      </c>
      <c r="W497" s="100">
        <v>-405619.83</v>
      </c>
      <c r="X497" s="100">
        <v>-481434.9</v>
      </c>
      <c r="Y497" s="100">
        <v>-307541.28000000003</v>
      </c>
      <c r="Z497" s="100">
        <v>-436802.5</v>
      </c>
      <c r="AA497" s="296">
        <v>-3346352.67</v>
      </c>
    </row>
    <row r="498" spans="1:27" x14ac:dyDescent="0.2">
      <c r="A498" s="101" t="s">
        <v>1069</v>
      </c>
      <c r="B498" s="100">
        <v>0</v>
      </c>
      <c r="C498" s="100">
        <v>0</v>
      </c>
      <c r="D498" s="100">
        <v>0</v>
      </c>
      <c r="E498" s="100">
        <v>0</v>
      </c>
      <c r="F498" s="100">
        <v>0</v>
      </c>
      <c r="G498" s="100">
        <v>0</v>
      </c>
      <c r="H498" s="100">
        <v>0</v>
      </c>
      <c r="I498" s="100">
        <v>0</v>
      </c>
      <c r="J498" s="100">
        <v>0</v>
      </c>
      <c r="K498" s="100">
        <v>0</v>
      </c>
      <c r="L498" s="100">
        <v>0</v>
      </c>
      <c r="M498" s="100">
        <v>0</v>
      </c>
      <c r="N498" s="100">
        <v>0</v>
      </c>
      <c r="O498" s="100">
        <v>0</v>
      </c>
      <c r="P498" s="100">
        <v>0</v>
      </c>
      <c r="Q498" s="100">
        <v>0</v>
      </c>
      <c r="R498" s="100">
        <v>0</v>
      </c>
      <c r="S498" s="100">
        <v>0</v>
      </c>
      <c r="T498" s="100">
        <v>0</v>
      </c>
      <c r="U498" s="100">
        <v>0</v>
      </c>
      <c r="V498" s="100">
        <v>0</v>
      </c>
      <c r="W498" s="100">
        <v>0</v>
      </c>
      <c r="X498" s="100">
        <v>0</v>
      </c>
      <c r="Y498" s="100">
        <v>0</v>
      </c>
      <c r="Z498" s="100">
        <v>0</v>
      </c>
      <c r="AA498" s="296">
        <v>0</v>
      </c>
    </row>
    <row r="499" spans="1:27" x14ac:dyDescent="0.2">
      <c r="A499" s="101" t="s">
        <v>1070</v>
      </c>
      <c r="B499" s="100">
        <v>0</v>
      </c>
      <c r="C499" s="100">
        <v>0</v>
      </c>
      <c r="D499" s="100">
        <v>0</v>
      </c>
      <c r="E499" s="100">
        <v>0</v>
      </c>
      <c r="F499" s="100">
        <v>0</v>
      </c>
      <c r="G499" s="100">
        <v>0</v>
      </c>
      <c r="H499" s="100">
        <v>0</v>
      </c>
      <c r="I499" s="100">
        <v>0</v>
      </c>
      <c r="J499" s="100">
        <v>0</v>
      </c>
      <c r="K499" s="100">
        <v>0</v>
      </c>
      <c r="L499" s="100">
        <v>0</v>
      </c>
      <c r="M499" s="100">
        <v>0</v>
      </c>
      <c r="N499" s="100">
        <v>0</v>
      </c>
      <c r="O499" s="100">
        <v>0</v>
      </c>
      <c r="P499" s="100">
        <v>0</v>
      </c>
      <c r="Q499" s="100">
        <v>0</v>
      </c>
      <c r="R499" s="100">
        <v>0</v>
      </c>
      <c r="S499" s="100">
        <v>0</v>
      </c>
      <c r="T499" s="100">
        <v>0</v>
      </c>
      <c r="U499" s="100">
        <v>0</v>
      </c>
      <c r="V499" s="100">
        <v>0</v>
      </c>
      <c r="W499" s="100">
        <v>0</v>
      </c>
      <c r="X499" s="100">
        <v>0</v>
      </c>
      <c r="Y499" s="100">
        <v>0</v>
      </c>
      <c r="Z499" s="100">
        <v>0</v>
      </c>
      <c r="AA499" s="296">
        <v>0</v>
      </c>
    </row>
    <row r="500" spans="1:27" x14ac:dyDescent="0.2">
      <c r="A500" s="101" t="s">
        <v>1071</v>
      </c>
      <c r="B500" s="100">
        <v>0</v>
      </c>
      <c r="C500" s="100">
        <v>82007.539999999994</v>
      </c>
      <c r="D500" s="100">
        <v>81861.679999999993</v>
      </c>
      <c r="E500" s="100">
        <v>0</v>
      </c>
      <c r="F500" s="100">
        <v>82153.39</v>
      </c>
      <c r="G500" s="100">
        <v>82153.39</v>
      </c>
      <c r="H500" s="100">
        <v>164124.47</v>
      </c>
      <c r="I500" s="100">
        <v>0</v>
      </c>
      <c r="J500" s="100">
        <v>139531.62</v>
      </c>
      <c r="K500" s="100">
        <v>239891.55</v>
      </c>
      <c r="L500" s="100">
        <v>199251.57</v>
      </c>
      <c r="M500" s="100">
        <v>0</v>
      </c>
      <c r="N500" s="100">
        <v>1070975.21</v>
      </c>
      <c r="O500" s="100">
        <v>149234.64000000001</v>
      </c>
      <c r="P500" s="100">
        <v>50256.88</v>
      </c>
      <c r="Q500" s="100">
        <v>301265.94</v>
      </c>
      <c r="R500" s="100">
        <v>282095.26</v>
      </c>
      <c r="S500" s="100">
        <v>24248.26</v>
      </c>
      <c r="T500" s="100">
        <v>127264.45</v>
      </c>
      <c r="U500" s="100">
        <v>178180.6</v>
      </c>
      <c r="V500" s="100">
        <v>168087.13</v>
      </c>
      <c r="W500" s="100">
        <v>-3512.24</v>
      </c>
      <c r="X500" s="100">
        <v>0</v>
      </c>
      <c r="Y500" s="100">
        <v>0</v>
      </c>
      <c r="Z500" s="100">
        <v>129686.34</v>
      </c>
      <c r="AA500" s="296">
        <v>1406807.25999999</v>
      </c>
    </row>
    <row r="501" spans="1:27" x14ac:dyDescent="0.2">
      <c r="A501" s="101" t="s">
        <v>1072</v>
      </c>
      <c r="B501" s="100">
        <v>0</v>
      </c>
      <c r="C501" s="100">
        <v>0</v>
      </c>
      <c r="D501" s="100">
        <v>0</v>
      </c>
      <c r="E501" s="100">
        <v>0</v>
      </c>
      <c r="F501" s="100">
        <v>0</v>
      </c>
      <c r="G501" s="100">
        <v>0</v>
      </c>
      <c r="H501" s="100">
        <v>0</v>
      </c>
      <c r="I501" s="100">
        <v>0</v>
      </c>
      <c r="J501" s="100">
        <v>0</v>
      </c>
      <c r="K501" s="100">
        <v>0</v>
      </c>
      <c r="L501" s="100">
        <v>0</v>
      </c>
      <c r="M501" s="100">
        <v>0</v>
      </c>
      <c r="N501" s="100">
        <v>0</v>
      </c>
      <c r="O501" s="100">
        <v>0</v>
      </c>
      <c r="P501" s="100">
        <v>0</v>
      </c>
      <c r="Q501" s="100">
        <v>0</v>
      </c>
      <c r="R501" s="100">
        <v>0</v>
      </c>
      <c r="S501" s="100">
        <v>0</v>
      </c>
      <c r="T501" s="100">
        <v>0</v>
      </c>
      <c r="U501" s="100">
        <v>0</v>
      </c>
      <c r="V501" s="100">
        <v>0</v>
      </c>
      <c r="W501" s="100">
        <v>0</v>
      </c>
      <c r="X501" s="100">
        <v>0</v>
      </c>
      <c r="Y501" s="100">
        <v>0</v>
      </c>
      <c r="Z501" s="100">
        <v>0</v>
      </c>
      <c r="AA501" s="296">
        <v>0</v>
      </c>
    </row>
    <row r="502" spans="1:27" x14ac:dyDescent="0.2">
      <c r="A502" s="101" t="s">
        <v>1073</v>
      </c>
      <c r="B502" s="100">
        <v>87.45</v>
      </c>
      <c r="C502" s="100">
        <v>0</v>
      </c>
      <c r="D502" s="100">
        <v>1313.45</v>
      </c>
      <c r="E502" s="100">
        <v>0</v>
      </c>
      <c r="F502" s="100">
        <v>1229.0999999999999</v>
      </c>
      <c r="G502" s="100">
        <v>0</v>
      </c>
      <c r="H502" s="100">
        <v>0</v>
      </c>
      <c r="I502" s="100">
        <v>0</v>
      </c>
      <c r="J502" s="100">
        <v>0</v>
      </c>
      <c r="K502" s="100">
        <v>0</v>
      </c>
      <c r="L502" s="100">
        <v>0</v>
      </c>
      <c r="M502" s="100">
        <v>0</v>
      </c>
      <c r="N502" s="100">
        <v>2630</v>
      </c>
      <c r="O502" s="100">
        <v>0</v>
      </c>
      <c r="P502" s="100">
        <v>0</v>
      </c>
      <c r="Q502" s="100">
        <v>0</v>
      </c>
      <c r="R502" s="100">
        <v>0</v>
      </c>
      <c r="S502" s="100">
        <v>0</v>
      </c>
      <c r="T502" s="100">
        <v>0</v>
      </c>
      <c r="U502" s="100">
        <v>0</v>
      </c>
      <c r="V502" s="100">
        <v>0</v>
      </c>
      <c r="W502" s="100">
        <v>0</v>
      </c>
      <c r="X502" s="100">
        <v>0</v>
      </c>
      <c r="Y502" s="100">
        <v>0</v>
      </c>
      <c r="Z502" s="100">
        <v>0</v>
      </c>
      <c r="AA502" s="296">
        <v>0</v>
      </c>
    </row>
    <row r="503" spans="1:27" x14ac:dyDescent="0.2">
      <c r="A503" s="101" t="s">
        <v>1074</v>
      </c>
      <c r="B503" s="100">
        <v>0</v>
      </c>
      <c r="C503" s="100">
        <v>0</v>
      </c>
      <c r="D503" s="100">
        <v>0</v>
      </c>
      <c r="E503" s="100">
        <v>0</v>
      </c>
      <c r="F503" s="100">
        <v>0</v>
      </c>
      <c r="G503" s="100">
        <v>0</v>
      </c>
      <c r="H503" s="100">
        <v>0</v>
      </c>
      <c r="I503" s="100">
        <v>0</v>
      </c>
      <c r="J503" s="100">
        <v>0</v>
      </c>
      <c r="K503" s="100">
        <v>0</v>
      </c>
      <c r="L503" s="100">
        <v>0</v>
      </c>
      <c r="M503" s="100">
        <v>0</v>
      </c>
      <c r="N503" s="100">
        <v>0</v>
      </c>
      <c r="O503" s="100">
        <v>0</v>
      </c>
      <c r="P503" s="100">
        <v>0</v>
      </c>
      <c r="Q503" s="100">
        <v>0</v>
      </c>
      <c r="R503" s="100">
        <v>0</v>
      </c>
      <c r="S503" s="100">
        <v>0</v>
      </c>
      <c r="T503" s="100">
        <v>0</v>
      </c>
      <c r="U503" s="100">
        <v>0</v>
      </c>
      <c r="V503" s="100">
        <v>0</v>
      </c>
      <c r="W503" s="100">
        <v>0</v>
      </c>
      <c r="X503" s="100">
        <v>0</v>
      </c>
      <c r="Y503" s="100">
        <v>0</v>
      </c>
      <c r="Z503" s="100">
        <v>0</v>
      </c>
      <c r="AA503" s="296">
        <v>0</v>
      </c>
    </row>
    <row r="504" spans="1:27" x14ac:dyDescent="0.2">
      <c r="A504" s="101" t="s">
        <v>1075</v>
      </c>
      <c r="B504" s="100">
        <v>0</v>
      </c>
      <c r="C504" s="100">
        <v>0</v>
      </c>
      <c r="D504" s="100">
        <v>0</v>
      </c>
      <c r="E504" s="100">
        <v>42573.27</v>
      </c>
      <c r="F504" s="100">
        <v>0</v>
      </c>
      <c r="G504" s="100">
        <v>0</v>
      </c>
      <c r="H504" s="100">
        <v>0</v>
      </c>
      <c r="I504" s="100">
        <v>0</v>
      </c>
      <c r="J504" s="100">
        <v>0</v>
      </c>
      <c r="K504" s="100">
        <v>0</v>
      </c>
      <c r="L504" s="100">
        <v>0</v>
      </c>
      <c r="M504" s="100">
        <v>0</v>
      </c>
      <c r="N504" s="100">
        <v>42573.27</v>
      </c>
      <c r="O504" s="100">
        <v>0</v>
      </c>
      <c r="P504" s="100">
        <v>0</v>
      </c>
      <c r="Q504" s="100">
        <v>0</v>
      </c>
      <c r="R504" s="100">
        <v>0</v>
      </c>
      <c r="S504" s="100">
        <v>0</v>
      </c>
      <c r="T504" s="100">
        <v>0</v>
      </c>
      <c r="U504" s="100">
        <v>0</v>
      </c>
      <c r="V504" s="100">
        <v>0</v>
      </c>
      <c r="W504" s="100">
        <v>0</v>
      </c>
      <c r="X504" s="100">
        <v>0</v>
      </c>
      <c r="Y504" s="100">
        <v>0</v>
      </c>
      <c r="Z504" s="100">
        <v>0</v>
      </c>
      <c r="AA504" s="296">
        <v>0</v>
      </c>
    </row>
    <row r="505" spans="1:27" x14ac:dyDescent="0.2">
      <c r="A505" s="101" t="s">
        <v>1076</v>
      </c>
      <c r="B505" s="100">
        <v>321811.63</v>
      </c>
      <c r="C505" s="100">
        <v>780688.44999999902</v>
      </c>
      <c r="D505" s="100">
        <v>62703.849999999897</v>
      </c>
      <c r="E505" s="100">
        <v>965442.1</v>
      </c>
      <c r="F505" s="100">
        <v>598555.29</v>
      </c>
      <c r="G505" s="100">
        <v>384364.39</v>
      </c>
      <c r="H505" s="100">
        <v>775556.71</v>
      </c>
      <c r="I505" s="100">
        <v>501063.43999999901</v>
      </c>
      <c r="J505" s="100">
        <v>616182.01</v>
      </c>
      <c r="K505" s="100">
        <v>484791.00999999902</v>
      </c>
      <c r="L505" s="100">
        <v>1164871.1100000001</v>
      </c>
      <c r="M505" s="100">
        <v>378740.24999999901</v>
      </c>
      <c r="N505" s="100">
        <v>7034770.2400000002</v>
      </c>
      <c r="O505" s="100">
        <v>-131246.40999999901</v>
      </c>
      <c r="P505" s="100">
        <v>62279.749999999898</v>
      </c>
      <c r="Q505" s="100">
        <v>1403924.3199999901</v>
      </c>
      <c r="R505" s="100">
        <v>1078081.2</v>
      </c>
      <c r="S505" s="100">
        <v>20029.619999999901</v>
      </c>
      <c r="T505" s="100">
        <v>699263.82</v>
      </c>
      <c r="U505" s="100">
        <v>1296776.76</v>
      </c>
      <c r="V505" s="100">
        <v>874896.21</v>
      </c>
      <c r="W505" s="100">
        <v>708161.70999999903</v>
      </c>
      <c r="X505" s="100">
        <v>-62283.49</v>
      </c>
      <c r="Y505" s="100">
        <v>651800.05999999901</v>
      </c>
      <c r="Z505" s="100">
        <v>273735.989999999</v>
      </c>
      <c r="AA505" s="296">
        <v>6875419.54</v>
      </c>
    </row>
    <row r="506" spans="1:27" x14ac:dyDescent="0.2">
      <c r="A506" s="101" t="s">
        <v>1077</v>
      </c>
      <c r="B506" s="100">
        <v>0</v>
      </c>
      <c r="C506" s="100">
        <v>0</v>
      </c>
      <c r="D506" s="100">
        <v>0</v>
      </c>
      <c r="E506" s="100">
        <v>0</v>
      </c>
      <c r="F506" s="100">
        <v>0</v>
      </c>
      <c r="G506" s="100">
        <v>0</v>
      </c>
      <c r="H506" s="100">
        <v>0</v>
      </c>
      <c r="I506" s="100">
        <v>0</v>
      </c>
      <c r="J506" s="100">
        <v>0</v>
      </c>
      <c r="K506" s="100">
        <v>0</v>
      </c>
      <c r="L506" s="100">
        <v>0</v>
      </c>
      <c r="M506" s="100">
        <v>0</v>
      </c>
      <c r="N506" s="100">
        <v>0</v>
      </c>
      <c r="O506" s="100">
        <v>0</v>
      </c>
      <c r="P506" s="100">
        <v>0</v>
      </c>
      <c r="Q506" s="100">
        <v>0</v>
      </c>
      <c r="R506" s="100">
        <v>0</v>
      </c>
      <c r="S506" s="100">
        <v>0</v>
      </c>
      <c r="T506" s="100">
        <v>0</v>
      </c>
      <c r="U506" s="100">
        <v>0</v>
      </c>
      <c r="V506" s="100">
        <v>0</v>
      </c>
      <c r="W506" s="100">
        <v>0</v>
      </c>
      <c r="X506" s="100">
        <v>0</v>
      </c>
      <c r="Y506" s="100">
        <v>0</v>
      </c>
      <c r="Z506" s="100">
        <v>0</v>
      </c>
      <c r="AA506" s="296">
        <v>0</v>
      </c>
    </row>
    <row r="507" spans="1:27" x14ac:dyDescent="0.2">
      <c r="A507" s="101" t="s">
        <v>1078</v>
      </c>
      <c r="B507" s="100">
        <v>0</v>
      </c>
      <c r="C507" s="100">
        <v>0</v>
      </c>
      <c r="D507" s="100">
        <v>0</v>
      </c>
      <c r="E507" s="100">
        <v>0</v>
      </c>
      <c r="F507" s="100">
        <v>0</v>
      </c>
      <c r="G507" s="100">
        <v>0</v>
      </c>
      <c r="H507" s="100">
        <v>0</v>
      </c>
      <c r="I507" s="100">
        <v>0</v>
      </c>
      <c r="J507" s="100">
        <v>0</v>
      </c>
      <c r="K507" s="100">
        <v>0</v>
      </c>
      <c r="L507" s="100">
        <v>0</v>
      </c>
      <c r="M507" s="100">
        <v>0</v>
      </c>
      <c r="N507" s="100">
        <v>0</v>
      </c>
      <c r="O507" s="100">
        <v>0</v>
      </c>
      <c r="P507" s="100">
        <v>0</v>
      </c>
      <c r="Q507" s="100">
        <v>0</v>
      </c>
      <c r="R507" s="100">
        <v>0</v>
      </c>
      <c r="S507" s="100">
        <v>0</v>
      </c>
      <c r="T507" s="100">
        <v>0</v>
      </c>
      <c r="U507" s="100">
        <v>0</v>
      </c>
      <c r="V507" s="100">
        <v>0</v>
      </c>
      <c r="W507" s="100">
        <v>0</v>
      </c>
      <c r="X507" s="100">
        <v>0</v>
      </c>
      <c r="Y507" s="100">
        <v>0</v>
      </c>
      <c r="Z507" s="100">
        <v>0</v>
      </c>
      <c r="AA507" s="296">
        <v>0</v>
      </c>
    </row>
    <row r="508" spans="1:27" x14ac:dyDescent="0.2">
      <c r="A508" s="101" t="s">
        <v>1079</v>
      </c>
      <c r="B508" s="100">
        <v>458012.83999999898</v>
      </c>
      <c r="C508" s="100">
        <v>776394.90999999898</v>
      </c>
      <c r="D508" s="100">
        <v>-65504.62</v>
      </c>
      <c r="E508" s="100">
        <v>989037.179999999</v>
      </c>
      <c r="F508" s="100">
        <v>665919.36999999895</v>
      </c>
      <c r="G508" s="100">
        <v>383396.3</v>
      </c>
      <c r="H508" s="100">
        <v>752826.93</v>
      </c>
      <c r="I508" s="100">
        <v>520428.25999999902</v>
      </c>
      <c r="J508" s="100">
        <v>637526.75</v>
      </c>
      <c r="K508" s="100">
        <v>535438.98999999894</v>
      </c>
      <c r="L508" s="100">
        <v>1261955.18</v>
      </c>
      <c r="M508" s="100">
        <v>346482.64999999898</v>
      </c>
      <c r="N508" s="100">
        <v>7261914.73999999</v>
      </c>
      <c r="O508" s="100">
        <v>-51102.12</v>
      </c>
      <c r="P508" s="100">
        <v>102440.039999999</v>
      </c>
      <c r="Q508" s="100">
        <v>1418507.1199999901</v>
      </c>
      <c r="R508" s="100">
        <v>1172677.53</v>
      </c>
      <c r="S508" s="100">
        <v>52679.039999999899</v>
      </c>
      <c r="T508" s="100">
        <v>724650.74</v>
      </c>
      <c r="U508" s="100">
        <v>1319999.29</v>
      </c>
      <c r="V508" s="100">
        <v>933394.799999999</v>
      </c>
      <c r="W508" s="100">
        <v>686026.33999999904</v>
      </c>
      <c r="X508" s="100">
        <v>-30316.79</v>
      </c>
      <c r="Y508" s="100">
        <v>668595.58999999904</v>
      </c>
      <c r="Z508" s="100">
        <v>358034.56999999902</v>
      </c>
      <c r="AA508" s="296">
        <v>7355586.1499999901</v>
      </c>
    </row>
    <row r="509" spans="1:27" x14ac:dyDescent="0.2">
      <c r="A509" s="99" t="s">
        <v>1080</v>
      </c>
    </row>
    <row r="510" spans="1:27" x14ac:dyDescent="0.2">
      <c r="A510" s="99" t="s">
        <v>1081</v>
      </c>
    </row>
    <row r="511" spans="1:27" x14ac:dyDescent="0.2">
      <c r="A511" s="101" t="s">
        <v>1082</v>
      </c>
      <c r="B511" s="100">
        <v>837</v>
      </c>
      <c r="C511" s="100">
        <v>994.5</v>
      </c>
      <c r="D511" s="100">
        <v>931</v>
      </c>
      <c r="E511" s="100">
        <v>12666.04</v>
      </c>
      <c r="F511" s="100">
        <v>366795.84</v>
      </c>
      <c r="G511" s="100">
        <v>0</v>
      </c>
      <c r="H511" s="100">
        <v>907.5</v>
      </c>
      <c r="I511" s="100">
        <v>4884.97</v>
      </c>
      <c r="J511" s="100">
        <v>777</v>
      </c>
      <c r="K511" s="100">
        <v>765</v>
      </c>
      <c r="L511" s="100">
        <v>757.5</v>
      </c>
      <c r="M511" s="100">
        <v>800</v>
      </c>
      <c r="N511" s="100">
        <v>391116.35</v>
      </c>
      <c r="O511" s="100">
        <v>674.12</v>
      </c>
      <c r="P511" s="100">
        <v>680.93999999999903</v>
      </c>
      <c r="Q511" s="100">
        <v>487.56</v>
      </c>
      <c r="R511" s="100">
        <v>368463.17</v>
      </c>
      <c r="S511" s="100">
        <v>544.51</v>
      </c>
      <c r="T511" s="100">
        <v>1068.22</v>
      </c>
      <c r="U511" s="100">
        <v>499.39</v>
      </c>
      <c r="V511" s="100">
        <v>489.599999999999</v>
      </c>
      <c r="W511" s="100">
        <v>8926.8799999999992</v>
      </c>
      <c r="X511" s="100">
        <v>451</v>
      </c>
      <c r="Y511" s="100">
        <v>882.37</v>
      </c>
      <c r="Z511" s="100">
        <v>-135.75</v>
      </c>
      <c r="AA511" s="296">
        <v>383032.01</v>
      </c>
    </row>
    <row r="512" spans="1:27" x14ac:dyDescent="0.2">
      <c r="A512" s="101" t="s">
        <v>1083</v>
      </c>
      <c r="B512" s="100">
        <v>959.15</v>
      </c>
      <c r="C512" s="100">
        <v>9565.0499999999993</v>
      </c>
      <c r="D512" s="100">
        <v>41713.5</v>
      </c>
      <c r="E512" s="100">
        <v>23742.66</v>
      </c>
      <c r="F512" s="100">
        <v>134499.67000000001</v>
      </c>
      <c r="G512" s="100">
        <v>54972.98</v>
      </c>
      <c r="H512" s="100">
        <v>49036.6</v>
      </c>
      <c r="I512" s="100">
        <v>274414.51</v>
      </c>
      <c r="J512" s="100">
        <v>14939.539999999901</v>
      </c>
      <c r="K512" s="100">
        <v>1915.6299999999901</v>
      </c>
      <c r="L512" s="100">
        <v>1134.51</v>
      </c>
      <c r="M512" s="100">
        <v>7497.65</v>
      </c>
      <c r="N512" s="100">
        <v>614391.44999999995</v>
      </c>
      <c r="O512" s="100">
        <v>699.79</v>
      </c>
      <c r="P512" s="100">
        <v>13554.6</v>
      </c>
      <c r="Q512" s="100">
        <v>28617.8</v>
      </c>
      <c r="R512" s="100">
        <v>12930.06</v>
      </c>
      <c r="S512" s="100">
        <v>2371.94</v>
      </c>
      <c r="T512" s="100">
        <v>49812.34</v>
      </c>
      <c r="U512" s="100">
        <v>1326.8</v>
      </c>
      <c r="V512" s="100">
        <v>-1.62003743753303E-12</v>
      </c>
      <c r="W512" s="100">
        <v>0</v>
      </c>
      <c r="X512" s="100">
        <v>52171.07</v>
      </c>
      <c r="Y512" s="100">
        <v>0</v>
      </c>
      <c r="Z512" s="100">
        <v>2700</v>
      </c>
      <c r="AA512" s="296">
        <v>164184.4</v>
      </c>
    </row>
    <row r="513" spans="1:27" x14ac:dyDescent="0.2">
      <c r="A513" s="101" t="s">
        <v>1084</v>
      </c>
      <c r="B513" s="100">
        <v>0</v>
      </c>
      <c r="C513" s="100">
        <v>0</v>
      </c>
      <c r="D513" s="100">
        <v>0</v>
      </c>
      <c r="E513" s="100">
        <v>0</v>
      </c>
      <c r="F513" s="100">
        <v>0</v>
      </c>
      <c r="G513" s="100">
        <v>307.79000000000002</v>
      </c>
      <c r="H513" s="100">
        <v>0</v>
      </c>
      <c r="I513" s="100">
        <v>0</v>
      </c>
      <c r="J513" s="100">
        <v>0</v>
      </c>
      <c r="K513" s="100">
        <v>0</v>
      </c>
      <c r="L513" s="100">
        <v>0</v>
      </c>
      <c r="M513" s="100">
        <v>0</v>
      </c>
      <c r="N513" s="100">
        <v>307.79000000000002</v>
      </c>
      <c r="O513" s="100">
        <v>0</v>
      </c>
      <c r="P513" s="100">
        <v>0</v>
      </c>
      <c r="Q513" s="100">
        <v>0</v>
      </c>
      <c r="R513" s="100">
        <v>0</v>
      </c>
      <c r="S513" s="100">
        <v>0</v>
      </c>
      <c r="T513" s="100">
        <v>0</v>
      </c>
      <c r="U513" s="100">
        <v>0</v>
      </c>
      <c r="V513" s="100">
        <v>0</v>
      </c>
      <c r="W513" s="100">
        <v>0</v>
      </c>
      <c r="X513" s="100">
        <v>0</v>
      </c>
      <c r="Y513" s="100">
        <v>0</v>
      </c>
      <c r="Z513" s="100">
        <v>0</v>
      </c>
      <c r="AA513" s="296">
        <v>0</v>
      </c>
    </row>
    <row r="514" spans="1:27" x14ac:dyDescent="0.2">
      <c r="A514" s="101" t="s">
        <v>1085</v>
      </c>
      <c r="B514" s="100">
        <v>0</v>
      </c>
      <c r="C514" s="100">
        <v>0</v>
      </c>
      <c r="D514" s="100">
        <v>0</v>
      </c>
      <c r="E514" s="100">
        <v>0</v>
      </c>
      <c r="F514" s="100">
        <v>0</v>
      </c>
      <c r="G514" s="100">
        <v>0</v>
      </c>
      <c r="H514" s="100">
        <v>0</v>
      </c>
      <c r="I514" s="100">
        <v>0</v>
      </c>
      <c r="J514" s="100">
        <v>27.42</v>
      </c>
      <c r="K514" s="100">
        <v>0</v>
      </c>
      <c r="L514" s="100">
        <v>0</v>
      </c>
      <c r="M514" s="100">
        <v>1.8735013540549499E-16</v>
      </c>
      <c r="N514" s="100">
        <v>27.42</v>
      </c>
      <c r="O514" s="100">
        <v>0</v>
      </c>
      <c r="P514" s="100">
        <v>0</v>
      </c>
      <c r="Q514" s="100">
        <v>0</v>
      </c>
      <c r="R514" s="100">
        <v>0</v>
      </c>
      <c r="S514" s="100">
        <v>0</v>
      </c>
      <c r="T514" s="100">
        <v>0</v>
      </c>
      <c r="U514" s="100">
        <v>0</v>
      </c>
      <c r="V514" s="100">
        <v>0</v>
      </c>
      <c r="W514" s="100">
        <v>0</v>
      </c>
      <c r="X514" s="100">
        <v>0</v>
      </c>
      <c r="Y514" s="100">
        <v>0</v>
      </c>
      <c r="Z514" s="100">
        <v>0</v>
      </c>
      <c r="AA514" s="296">
        <v>0</v>
      </c>
    </row>
    <row r="515" spans="1:27" x14ac:dyDescent="0.2">
      <c r="A515" s="101" t="s">
        <v>1086</v>
      </c>
      <c r="B515" s="100">
        <v>45321.57</v>
      </c>
      <c r="C515" s="100">
        <v>39758.159999999902</v>
      </c>
      <c r="D515" s="100">
        <v>89166.98</v>
      </c>
      <c r="E515" s="100">
        <v>62683.78</v>
      </c>
      <c r="F515" s="100">
        <v>120315.14</v>
      </c>
      <c r="G515" s="100">
        <v>137302.29999999999</v>
      </c>
      <c r="H515" s="100">
        <v>161584.79999999999</v>
      </c>
      <c r="I515" s="100">
        <v>180876.66999999899</v>
      </c>
      <c r="J515" s="100">
        <v>176488.39</v>
      </c>
      <c r="K515" s="100">
        <v>53464.12</v>
      </c>
      <c r="L515" s="100">
        <v>147404.16999999899</v>
      </c>
      <c r="M515" s="100">
        <v>4901.93</v>
      </c>
      <c r="N515" s="100">
        <v>1219268.01</v>
      </c>
      <c r="O515" s="100">
        <v>53835.05</v>
      </c>
      <c r="P515" s="100">
        <v>35347.119999999901</v>
      </c>
      <c r="Q515" s="100">
        <v>113959.13</v>
      </c>
      <c r="R515" s="100">
        <v>74392.34</v>
      </c>
      <c r="S515" s="100">
        <v>133328.26</v>
      </c>
      <c r="T515" s="100">
        <v>83193.759999999995</v>
      </c>
      <c r="U515" s="100">
        <v>108174.49</v>
      </c>
      <c r="V515" s="100">
        <v>159699.24</v>
      </c>
      <c r="W515" s="100">
        <v>155212.65</v>
      </c>
      <c r="X515" s="100">
        <v>137969</v>
      </c>
      <c r="Y515" s="100">
        <v>103596.599999999</v>
      </c>
      <c r="Z515" s="100">
        <v>38179.29</v>
      </c>
      <c r="AA515" s="296">
        <v>1196886.93</v>
      </c>
    </row>
    <row r="516" spans="1:27" x14ac:dyDescent="0.2">
      <c r="A516" s="101" t="s">
        <v>1087</v>
      </c>
      <c r="B516" s="100">
        <v>544473.26</v>
      </c>
      <c r="C516" s="100">
        <v>915879.38999999897</v>
      </c>
      <c r="D516" s="100">
        <v>997012.00999999896</v>
      </c>
      <c r="E516" s="100">
        <v>908831.90000000095</v>
      </c>
      <c r="F516" s="100">
        <v>931744.88999999897</v>
      </c>
      <c r="G516" s="100">
        <v>1660670.77</v>
      </c>
      <c r="H516" s="100">
        <v>1197923.94</v>
      </c>
      <c r="I516" s="100">
        <v>1392238.47</v>
      </c>
      <c r="J516" s="100">
        <v>657057.200000001</v>
      </c>
      <c r="K516" s="100">
        <v>1250872.3799999999</v>
      </c>
      <c r="L516" s="100">
        <v>959456.50000000105</v>
      </c>
      <c r="M516" s="100">
        <v>917097.94</v>
      </c>
      <c r="N516" s="100">
        <v>12333258.65</v>
      </c>
      <c r="O516" s="100">
        <v>633362.72</v>
      </c>
      <c r="P516" s="100">
        <v>566924.63</v>
      </c>
      <c r="Q516" s="100">
        <v>996900.57</v>
      </c>
      <c r="R516" s="100">
        <v>650412.799999999</v>
      </c>
      <c r="S516" s="100">
        <v>997953.6</v>
      </c>
      <c r="T516" s="100">
        <v>1476666.42</v>
      </c>
      <c r="U516" s="100">
        <v>813057.41999999899</v>
      </c>
      <c r="V516" s="100">
        <v>1020175.91</v>
      </c>
      <c r="W516" s="100">
        <v>736371.07</v>
      </c>
      <c r="X516" s="100">
        <v>1623445.75</v>
      </c>
      <c r="Y516" s="100">
        <v>1440520.49</v>
      </c>
      <c r="Z516" s="100">
        <v>1315149.31</v>
      </c>
      <c r="AA516" s="296">
        <v>12270940.689999999</v>
      </c>
    </row>
    <row r="517" spans="1:27" x14ac:dyDescent="0.2">
      <c r="A517" s="101" t="s">
        <v>1088</v>
      </c>
      <c r="B517" s="100">
        <v>0</v>
      </c>
      <c r="C517" s="100">
        <v>0</v>
      </c>
      <c r="D517" s="100">
        <v>0</v>
      </c>
      <c r="E517" s="100">
        <v>0</v>
      </c>
      <c r="F517" s="100">
        <v>0</v>
      </c>
      <c r="G517" s="100">
        <v>0</v>
      </c>
      <c r="H517" s="100">
        <v>0</v>
      </c>
      <c r="I517" s="100">
        <v>0</v>
      </c>
      <c r="J517" s="100">
        <v>0</v>
      </c>
      <c r="K517" s="100">
        <v>0</v>
      </c>
      <c r="L517" s="100">
        <v>0</v>
      </c>
      <c r="M517" s="100">
        <v>0</v>
      </c>
      <c r="N517" s="100">
        <v>0</v>
      </c>
      <c r="O517" s="100">
        <v>0</v>
      </c>
      <c r="P517" s="100">
        <v>0</v>
      </c>
      <c r="Q517" s="100">
        <v>0</v>
      </c>
      <c r="R517" s="100">
        <v>0</v>
      </c>
      <c r="S517" s="100">
        <v>0</v>
      </c>
      <c r="T517" s="100">
        <v>0</v>
      </c>
      <c r="U517" s="100">
        <v>0</v>
      </c>
      <c r="V517" s="100">
        <v>0</v>
      </c>
      <c r="W517" s="100">
        <v>0</v>
      </c>
      <c r="X517" s="100">
        <v>0</v>
      </c>
      <c r="Y517" s="100">
        <v>0</v>
      </c>
      <c r="Z517" s="100">
        <v>0</v>
      </c>
      <c r="AA517" s="296">
        <v>0</v>
      </c>
    </row>
    <row r="518" spans="1:27" x14ac:dyDescent="0.2">
      <c r="A518" s="101" t="s">
        <v>1089</v>
      </c>
      <c r="B518" s="100">
        <v>0</v>
      </c>
      <c r="C518" s="100">
        <v>0</v>
      </c>
      <c r="D518" s="100">
        <v>0</v>
      </c>
      <c r="E518" s="100">
        <v>0</v>
      </c>
      <c r="F518" s="100">
        <v>0</v>
      </c>
      <c r="G518" s="100">
        <v>0</v>
      </c>
      <c r="H518" s="100">
        <v>0</v>
      </c>
      <c r="I518" s="100">
        <v>0</v>
      </c>
      <c r="J518" s="100">
        <v>0</v>
      </c>
      <c r="K518" s="100">
        <v>0</v>
      </c>
      <c r="L518" s="100">
        <v>0</v>
      </c>
      <c r="M518" s="100">
        <v>0</v>
      </c>
      <c r="N518" s="100">
        <v>0</v>
      </c>
      <c r="O518" s="100">
        <v>0</v>
      </c>
      <c r="P518" s="100">
        <v>0</v>
      </c>
      <c r="Q518" s="100">
        <v>0</v>
      </c>
      <c r="R518" s="100">
        <v>0</v>
      </c>
      <c r="S518" s="100">
        <v>0</v>
      </c>
      <c r="T518" s="100">
        <v>0</v>
      </c>
      <c r="U518" s="100">
        <v>0</v>
      </c>
      <c r="V518" s="100">
        <v>0</v>
      </c>
      <c r="W518" s="100">
        <v>0</v>
      </c>
      <c r="X518" s="100">
        <v>0</v>
      </c>
      <c r="Y518" s="100">
        <v>0</v>
      </c>
      <c r="Z518" s="100">
        <v>0</v>
      </c>
      <c r="AA518" s="296">
        <v>0</v>
      </c>
    </row>
    <row r="519" spans="1:27" x14ac:dyDescent="0.2">
      <c r="A519" s="101" t="s">
        <v>1090</v>
      </c>
      <c r="B519" s="100">
        <v>0</v>
      </c>
      <c r="C519" s="100">
        <v>0</v>
      </c>
      <c r="D519" s="100">
        <v>0</v>
      </c>
      <c r="E519" s="100">
        <v>0</v>
      </c>
      <c r="F519" s="100">
        <v>0</v>
      </c>
      <c r="G519" s="100">
        <v>0</v>
      </c>
      <c r="H519" s="100">
        <v>0</v>
      </c>
      <c r="I519" s="100">
        <v>0</v>
      </c>
      <c r="J519" s="100">
        <v>0</v>
      </c>
      <c r="K519" s="100">
        <v>0</v>
      </c>
      <c r="L519" s="100">
        <v>0</v>
      </c>
      <c r="M519" s="100">
        <v>0</v>
      </c>
      <c r="N519" s="100">
        <v>0</v>
      </c>
      <c r="O519" s="100">
        <v>0</v>
      </c>
      <c r="P519" s="100">
        <v>0</v>
      </c>
      <c r="Q519" s="100">
        <v>0</v>
      </c>
      <c r="R519" s="100">
        <v>0</v>
      </c>
      <c r="S519" s="100">
        <v>0</v>
      </c>
      <c r="T519" s="100">
        <v>0</v>
      </c>
      <c r="U519" s="100">
        <v>0</v>
      </c>
      <c r="V519" s="100">
        <v>0</v>
      </c>
      <c r="W519" s="100">
        <v>0</v>
      </c>
      <c r="X519" s="100">
        <v>0</v>
      </c>
      <c r="Y519" s="100">
        <v>0</v>
      </c>
      <c r="Z519" s="100">
        <v>0</v>
      </c>
      <c r="AA519" s="296">
        <v>0</v>
      </c>
    </row>
    <row r="520" spans="1:27" x14ac:dyDescent="0.2">
      <c r="A520" s="101" t="s">
        <v>1091</v>
      </c>
      <c r="B520" s="100">
        <v>0</v>
      </c>
      <c r="C520" s="100">
        <v>0</v>
      </c>
      <c r="D520" s="100">
        <v>0</v>
      </c>
      <c r="E520" s="100">
        <v>0</v>
      </c>
      <c r="F520" s="100">
        <v>0</v>
      </c>
      <c r="G520" s="100">
        <v>0</v>
      </c>
      <c r="H520" s="100">
        <v>0</v>
      </c>
      <c r="I520" s="100">
        <v>0</v>
      </c>
      <c r="J520" s="100">
        <v>0</v>
      </c>
      <c r="K520" s="100">
        <v>0</v>
      </c>
      <c r="L520" s="100">
        <v>0</v>
      </c>
      <c r="M520" s="100">
        <v>0</v>
      </c>
      <c r="N520" s="100">
        <v>0</v>
      </c>
      <c r="O520" s="100">
        <v>0</v>
      </c>
      <c r="P520" s="100">
        <v>0</v>
      </c>
      <c r="Q520" s="100">
        <v>0</v>
      </c>
      <c r="R520" s="100">
        <v>0</v>
      </c>
      <c r="S520" s="100">
        <v>0</v>
      </c>
      <c r="T520" s="100">
        <v>0</v>
      </c>
      <c r="U520" s="100">
        <v>0</v>
      </c>
      <c r="V520" s="100">
        <v>0</v>
      </c>
      <c r="W520" s="100">
        <v>0</v>
      </c>
      <c r="X520" s="100">
        <v>0</v>
      </c>
      <c r="Y520" s="100">
        <v>0</v>
      </c>
      <c r="Z520" s="100">
        <v>0</v>
      </c>
      <c r="AA520" s="296">
        <v>0</v>
      </c>
    </row>
    <row r="521" spans="1:27" x14ac:dyDescent="0.2">
      <c r="A521" s="101" t="s">
        <v>1092</v>
      </c>
      <c r="B521" s="100">
        <v>0</v>
      </c>
      <c r="C521" s="100">
        <v>0</v>
      </c>
      <c r="D521" s="100">
        <v>0</v>
      </c>
      <c r="E521" s="100">
        <v>0</v>
      </c>
      <c r="F521" s="100">
        <v>0</v>
      </c>
      <c r="G521" s="100">
        <v>222.92</v>
      </c>
      <c r="H521" s="100">
        <v>0</v>
      </c>
      <c r="I521" s="100">
        <v>0</v>
      </c>
      <c r="J521" s="100">
        <v>0</v>
      </c>
      <c r="K521" s="100">
        <v>0</v>
      </c>
      <c r="L521" s="100">
        <v>0</v>
      </c>
      <c r="M521" s="100">
        <v>0</v>
      </c>
      <c r="N521" s="100">
        <v>222.92</v>
      </c>
      <c r="O521" s="100">
        <v>0</v>
      </c>
      <c r="P521" s="100">
        <v>0</v>
      </c>
      <c r="Q521" s="100">
        <v>0</v>
      </c>
      <c r="R521" s="100">
        <v>0</v>
      </c>
      <c r="S521" s="100">
        <v>0</v>
      </c>
      <c r="T521" s="100">
        <v>0</v>
      </c>
      <c r="U521" s="100">
        <v>0</v>
      </c>
      <c r="V521" s="100">
        <v>0</v>
      </c>
      <c r="W521" s="100">
        <v>0</v>
      </c>
      <c r="X521" s="100">
        <v>0</v>
      </c>
      <c r="Y521" s="100">
        <v>0</v>
      </c>
      <c r="Z521" s="100">
        <v>0</v>
      </c>
      <c r="AA521" s="296">
        <v>0</v>
      </c>
    </row>
    <row r="522" spans="1:27" x14ac:dyDescent="0.2">
      <c r="A522" s="101" t="s">
        <v>1093</v>
      </c>
      <c r="B522" s="100">
        <v>17222.439999999999</v>
      </c>
      <c r="C522" s="100">
        <v>18131.129999999899</v>
      </c>
      <c r="D522" s="100">
        <v>10681.51</v>
      </c>
      <c r="E522" s="100">
        <v>13186.99</v>
      </c>
      <c r="F522" s="100">
        <v>17388.25</v>
      </c>
      <c r="G522" s="100">
        <v>18934.21</v>
      </c>
      <c r="H522" s="100">
        <v>16125.16</v>
      </c>
      <c r="I522" s="100">
        <v>23370.84</v>
      </c>
      <c r="J522" s="100">
        <v>17449.2</v>
      </c>
      <c r="K522" s="100">
        <v>12980.74</v>
      </c>
      <c r="L522" s="100">
        <v>-2594.4899999999998</v>
      </c>
      <c r="M522" s="100">
        <v>-7628.72</v>
      </c>
      <c r="N522" s="100">
        <v>155247.25999999899</v>
      </c>
      <c r="O522" s="100">
        <v>12812.59</v>
      </c>
      <c r="P522" s="100">
        <v>15113.22</v>
      </c>
      <c r="Q522" s="100">
        <v>17457.64</v>
      </c>
      <c r="R522" s="100">
        <v>14643.01</v>
      </c>
      <c r="S522" s="100">
        <v>14329.34</v>
      </c>
      <c r="T522" s="100">
        <v>13096.78</v>
      </c>
      <c r="U522" s="100">
        <v>14929.28</v>
      </c>
      <c r="V522" s="100">
        <v>14292.68</v>
      </c>
      <c r="W522" s="100">
        <v>11691.539999999901</v>
      </c>
      <c r="X522" s="100">
        <v>18320.86</v>
      </c>
      <c r="Y522" s="100">
        <v>-9712.69</v>
      </c>
      <c r="Z522" s="100">
        <v>-745.95</v>
      </c>
      <c r="AA522" s="296">
        <v>136228.29999999999</v>
      </c>
    </row>
    <row r="523" spans="1:27" x14ac:dyDescent="0.2">
      <c r="A523" s="101" t="s">
        <v>1094</v>
      </c>
      <c r="B523" s="100">
        <v>608813.41999999899</v>
      </c>
      <c r="C523" s="100">
        <v>984328.23</v>
      </c>
      <c r="D523" s="100">
        <v>1139504.99999999</v>
      </c>
      <c r="E523" s="100">
        <v>1021111.37</v>
      </c>
      <c r="F523" s="100">
        <v>1570743.78999999</v>
      </c>
      <c r="G523" s="100">
        <v>1872410.96999999</v>
      </c>
      <c r="H523" s="100">
        <v>1425578</v>
      </c>
      <c r="I523" s="100">
        <v>1875785.46</v>
      </c>
      <c r="J523" s="100">
        <v>866738.75000000105</v>
      </c>
      <c r="K523" s="100">
        <v>1319997.8699999901</v>
      </c>
      <c r="L523" s="100">
        <v>1106158.19</v>
      </c>
      <c r="M523" s="100">
        <v>922668.799999999</v>
      </c>
      <c r="N523" s="100">
        <v>14713839.85</v>
      </c>
      <c r="O523" s="100">
        <v>701384.27</v>
      </c>
      <c r="P523" s="100">
        <v>631620.51</v>
      </c>
      <c r="Q523" s="100">
        <v>1157422.7</v>
      </c>
      <c r="R523" s="100">
        <v>1120841.3799999999</v>
      </c>
      <c r="S523" s="100">
        <v>1148527.6499999999</v>
      </c>
      <c r="T523" s="100">
        <v>1623837.52</v>
      </c>
      <c r="U523" s="100">
        <v>937987.37999999896</v>
      </c>
      <c r="V523" s="100">
        <v>1194657.43</v>
      </c>
      <c r="W523" s="100">
        <v>912202.14</v>
      </c>
      <c r="X523" s="100">
        <v>1832357.68</v>
      </c>
      <c r="Y523" s="100">
        <v>1535286.77</v>
      </c>
      <c r="Z523" s="100">
        <v>1355146.9</v>
      </c>
      <c r="AA523" s="296">
        <v>14151272.329999899</v>
      </c>
    </row>
    <row r="524" spans="1:27" x14ac:dyDescent="0.2">
      <c r="A524" s="99" t="s">
        <v>1095</v>
      </c>
    </row>
    <row r="525" spans="1:27" x14ac:dyDescent="0.2">
      <c r="A525" s="101" t="s">
        <v>1096</v>
      </c>
      <c r="B525" s="100">
        <v>0</v>
      </c>
      <c r="C525" s="100">
        <v>84.72</v>
      </c>
      <c r="D525" s="100">
        <v>0</v>
      </c>
      <c r="E525" s="100">
        <v>0</v>
      </c>
      <c r="F525" s="100">
        <v>86.06</v>
      </c>
      <c r="G525" s="100">
        <v>0</v>
      </c>
      <c r="H525" s="100">
        <v>0</v>
      </c>
      <c r="I525" s="100">
        <v>0</v>
      </c>
      <c r="J525" s="100">
        <v>0</v>
      </c>
      <c r="K525" s="100">
        <v>0</v>
      </c>
      <c r="L525" s="100">
        <v>-1.7763568394002501E-15</v>
      </c>
      <c r="M525" s="100">
        <v>-6.8278716014447104E-15</v>
      </c>
      <c r="N525" s="100">
        <v>170.78</v>
      </c>
      <c r="O525" s="100">
        <v>0</v>
      </c>
      <c r="P525" s="100">
        <v>0</v>
      </c>
      <c r="Q525" s="100">
        <v>0</v>
      </c>
      <c r="R525" s="100">
        <v>0</v>
      </c>
      <c r="S525" s="100">
        <v>0</v>
      </c>
      <c r="T525" s="100">
        <v>0</v>
      </c>
      <c r="U525" s="100">
        <v>0</v>
      </c>
      <c r="V525" s="100">
        <v>0</v>
      </c>
      <c r="W525" s="100">
        <v>0</v>
      </c>
      <c r="X525" s="100">
        <v>0</v>
      </c>
      <c r="Y525" s="100">
        <v>0</v>
      </c>
      <c r="Z525" s="100">
        <v>0</v>
      </c>
      <c r="AA525" s="296">
        <v>0</v>
      </c>
    </row>
    <row r="526" spans="1:27" x14ac:dyDescent="0.2">
      <c r="A526" s="101" t="s">
        <v>1097</v>
      </c>
      <c r="B526" s="100">
        <v>557423.32999999996</v>
      </c>
      <c r="C526" s="100">
        <v>581124.09</v>
      </c>
      <c r="D526" s="100">
        <v>346993.32</v>
      </c>
      <c r="E526" s="100">
        <v>314617.88</v>
      </c>
      <c r="F526" s="100">
        <v>515127.48</v>
      </c>
      <c r="G526" s="100">
        <v>264557.07999999903</v>
      </c>
      <c r="H526" s="100">
        <v>218772.3</v>
      </c>
      <c r="I526" s="100">
        <v>468209.68</v>
      </c>
      <c r="J526" s="100">
        <v>-227947.96</v>
      </c>
      <c r="K526" s="100">
        <v>469121.51999999897</v>
      </c>
      <c r="L526" s="100">
        <v>-14446.5000000001</v>
      </c>
      <c r="M526" s="100">
        <v>73974.729999999894</v>
      </c>
      <c r="N526" s="100">
        <v>3567526.9499999899</v>
      </c>
      <c r="O526" s="100">
        <v>905074.32</v>
      </c>
      <c r="P526" s="100">
        <v>367225.18</v>
      </c>
      <c r="Q526" s="100">
        <v>368374.46</v>
      </c>
      <c r="R526" s="100">
        <v>283282.55</v>
      </c>
      <c r="S526" s="100">
        <v>169713.02</v>
      </c>
      <c r="T526" s="100">
        <v>335995.61</v>
      </c>
      <c r="U526" s="100">
        <v>250025.86</v>
      </c>
      <c r="V526" s="100">
        <v>275455.33</v>
      </c>
      <c r="W526" s="100">
        <v>241522.34999999899</v>
      </c>
      <c r="X526" s="100">
        <v>243988.72</v>
      </c>
      <c r="Y526" s="100">
        <v>279521.99</v>
      </c>
      <c r="Z526" s="100">
        <v>275853.59000000003</v>
      </c>
      <c r="AA526" s="296">
        <v>3996032.98</v>
      </c>
    </row>
    <row r="527" spans="1:27" x14ac:dyDescent="0.2">
      <c r="A527" s="101" t="s">
        <v>1098</v>
      </c>
      <c r="B527" s="100">
        <v>0</v>
      </c>
      <c r="C527" s="100">
        <v>0</v>
      </c>
      <c r="D527" s="100">
        <v>0</v>
      </c>
      <c r="E527" s="100">
        <v>0</v>
      </c>
      <c r="F527" s="100">
        <v>0</v>
      </c>
      <c r="G527" s="100">
        <v>694.66</v>
      </c>
      <c r="H527" s="100">
        <v>0</v>
      </c>
      <c r="I527" s="100">
        <v>0</v>
      </c>
      <c r="J527" s="100">
        <v>0</v>
      </c>
      <c r="K527" s="100">
        <v>0</v>
      </c>
      <c r="L527" s="100">
        <v>0</v>
      </c>
      <c r="M527" s="100">
        <v>0</v>
      </c>
      <c r="N527" s="100">
        <v>694.66</v>
      </c>
      <c r="O527" s="100">
        <v>0</v>
      </c>
      <c r="P527" s="100">
        <v>0</v>
      </c>
      <c r="Q527" s="100">
        <v>0</v>
      </c>
      <c r="R527" s="100">
        <v>0</v>
      </c>
      <c r="S527" s="100">
        <v>9.1400000000000095</v>
      </c>
      <c r="T527" s="100">
        <v>-3.75</v>
      </c>
      <c r="U527" s="100">
        <v>-6.9999999999999896E-2</v>
      </c>
      <c r="V527" s="100">
        <v>0</v>
      </c>
      <c r="W527" s="100">
        <v>0</v>
      </c>
      <c r="X527" s="100">
        <v>0</v>
      </c>
      <c r="Y527" s="100">
        <v>0</v>
      </c>
      <c r="Z527" s="100">
        <v>0</v>
      </c>
      <c r="AA527" s="296">
        <v>5.3200000000000101</v>
      </c>
    </row>
    <row r="528" spans="1:27" x14ac:dyDescent="0.2">
      <c r="A528" s="101" t="s">
        <v>1099</v>
      </c>
      <c r="B528" s="100">
        <v>-265128.42</v>
      </c>
      <c r="C528" s="100">
        <v>973272.65</v>
      </c>
      <c r="D528" s="100">
        <v>801589.09999999905</v>
      </c>
      <c r="E528" s="100">
        <v>-875483.45</v>
      </c>
      <c r="F528" s="100">
        <v>1076818.71</v>
      </c>
      <c r="G528" s="100">
        <v>-355857.97</v>
      </c>
      <c r="H528" s="100">
        <v>503717.38999999902</v>
      </c>
      <c r="I528" s="100">
        <v>836272.32</v>
      </c>
      <c r="J528" s="100">
        <v>3975111.94</v>
      </c>
      <c r="K528" s="100">
        <v>1871480.5999999901</v>
      </c>
      <c r="L528" s="100">
        <v>2653252.14</v>
      </c>
      <c r="M528" s="100">
        <v>-6101699.3899999997</v>
      </c>
      <c r="N528" s="100">
        <v>5093345.62</v>
      </c>
      <c r="O528" s="100">
        <v>-676147.08</v>
      </c>
      <c r="P528" s="100">
        <v>236228.66000000099</v>
      </c>
      <c r="Q528" s="100">
        <v>2378077.44</v>
      </c>
      <c r="R528" s="100">
        <v>-473194.10999999801</v>
      </c>
      <c r="S528" s="100">
        <v>1557376.62</v>
      </c>
      <c r="T528" s="100">
        <v>-513140.76999999897</v>
      </c>
      <c r="U528" s="100">
        <v>913579.19</v>
      </c>
      <c r="V528" s="100">
        <v>1084521.6499999999</v>
      </c>
      <c r="W528" s="100">
        <v>2065205.25</v>
      </c>
      <c r="X528" s="100">
        <v>2007415.59</v>
      </c>
      <c r="Y528" s="100">
        <v>-2807651.35</v>
      </c>
      <c r="Z528" s="100">
        <v>-1517200.39</v>
      </c>
      <c r="AA528" s="296">
        <v>4255070.7</v>
      </c>
    </row>
    <row r="529" spans="1:27" x14ac:dyDescent="0.2">
      <c r="A529" s="101" t="s">
        <v>1100</v>
      </c>
      <c r="B529" s="100">
        <v>0</v>
      </c>
      <c r="C529" s="100">
        <v>0</v>
      </c>
      <c r="D529" s="100">
        <v>0</v>
      </c>
      <c r="E529" s="100">
        <v>0</v>
      </c>
      <c r="F529" s="100">
        <v>0</v>
      </c>
      <c r="G529" s="100">
        <v>0</v>
      </c>
      <c r="H529" s="100">
        <v>0</v>
      </c>
      <c r="I529" s="100">
        <v>0</v>
      </c>
      <c r="J529" s="100">
        <v>0</v>
      </c>
      <c r="K529" s="100">
        <v>0</v>
      </c>
      <c r="L529" s="100">
        <v>0</v>
      </c>
      <c r="M529" s="100">
        <v>0</v>
      </c>
      <c r="N529" s="100">
        <v>0</v>
      </c>
      <c r="O529" s="100">
        <v>0</v>
      </c>
      <c r="P529" s="100">
        <v>0</v>
      </c>
      <c r="Q529" s="100">
        <v>0</v>
      </c>
      <c r="R529" s="100">
        <v>0</v>
      </c>
      <c r="S529" s="100">
        <v>0</v>
      </c>
      <c r="T529" s="100">
        <v>0</v>
      </c>
      <c r="U529" s="100">
        <v>0</v>
      </c>
      <c r="V529" s="100">
        <v>0</v>
      </c>
      <c r="W529" s="100">
        <v>0</v>
      </c>
      <c r="X529" s="100">
        <v>0</v>
      </c>
      <c r="Y529" s="100">
        <v>0</v>
      </c>
      <c r="Z529" s="100">
        <v>0</v>
      </c>
      <c r="AA529" s="296">
        <v>0</v>
      </c>
    </row>
    <row r="530" spans="1:27" x14ac:dyDescent="0.2">
      <c r="A530" s="101" t="s">
        <v>1101</v>
      </c>
      <c r="B530" s="100">
        <v>0</v>
      </c>
      <c r="C530" s="100">
        <v>0</v>
      </c>
      <c r="D530" s="100">
        <v>0</v>
      </c>
      <c r="E530" s="100">
        <v>0</v>
      </c>
      <c r="F530" s="100">
        <v>0</v>
      </c>
      <c r="G530" s="100">
        <v>0</v>
      </c>
      <c r="H530" s="100">
        <v>0</v>
      </c>
      <c r="I530" s="100">
        <v>0</v>
      </c>
      <c r="J530" s="100">
        <v>0</v>
      </c>
      <c r="K530" s="100">
        <v>0</v>
      </c>
      <c r="L530" s="100">
        <v>0</v>
      </c>
      <c r="M530" s="100">
        <v>0</v>
      </c>
      <c r="N530" s="100">
        <v>0</v>
      </c>
      <c r="O530" s="100">
        <v>0</v>
      </c>
      <c r="P530" s="100">
        <v>0</v>
      </c>
      <c r="Q530" s="100">
        <v>0</v>
      </c>
      <c r="R530" s="100">
        <v>0</v>
      </c>
      <c r="S530" s="100">
        <v>0</v>
      </c>
      <c r="T530" s="100">
        <v>0</v>
      </c>
      <c r="U530" s="100">
        <v>0</v>
      </c>
      <c r="V530" s="100">
        <v>0</v>
      </c>
      <c r="W530" s="100">
        <v>0</v>
      </c>
      <c r="X530" s="100">
        <v>0</v>
      </c>
      <c r="Y530" s="100">
        <v>0</v>
      </c>
      <c r="Z530" s="100">
        <v>0</v>
      </c>
      <c r="AA530" s="296">
        <v>0</v>
      </c>
    </row>
    <row r="531" spans="1:27" x14ac:dyDescent="0.2">
      <c r="A531" s="101" t="s">
        <v>1102</v>
      </c>
      <c r="B531" s="100">
        <v>3311563.57</v>
      </c>
      <c r="C531" s="100">
        <v>3123530.4400000102</v>
      </c>
      <c r="D531" s="100">
        <v>4055854.13</v>
      </c>
      <c r="E531" s="100">
        <v>4149822.22</v>
      </c>
      <c r="F531" s="100">
        <v>1986515.91</v>
      </c>
      <c r="G531" s="100">
        <v>4253822.1500000004</v>
      </c>
      <c r="H531" s="100">
        <v>2346960.21999999</v>
      </c>
      <c r="I531" s="100">
        <v>3107165.6699999799</v>
      </c>
      <c r="J531" s="100">
        <v>1283451.99</v>
      </c>
      <c r="K531" s="100">
        <v>4955558.57</v>
      </c>
      <c r="L531" s="100">
        <v>3943189.23</v>
      </c>
      <c r="M531" s="100">
        <v>4567984.72</v>
      </c>
      <c r="N531" s="100">
        <v>41085418.82</v>
      </c>
      <c r="O531" s="100">
        <v>5144578.0099999905</v>
      </c>
      <c r="P531" s="100">
        <v>4205763.1500000097</v>
      </c>
      <c r="Q531" s="100">
        <v>4635382.9600000102</v>
      </c>
      <c r="R531" s="100">
        <v>3623344.51</v>
      </c>
      <c r="S531" s="100">
        <v>3154171.1799999899</v>
      </c>
      <c r="T531" s="100">
        <v>4456829.6300000101</v>
      </c>
      <c r="U531" s="100">
        <v>3455791.59</v>
      </c>
      <c r="V531" s="100">
        <v>3588308.8899999899</v>
      </c>
      <c r="W531" s="100">
        <v>1320066.46</v>
      </c>
      <c r="X531" s="100">
        <v>3686337.53</v>
      </c>
      <c r="Y531" s="100">
        <v>3595096.98</v>
      </c>
      <c r="Z531" s="100">
        <v>2897674.01</v>
      </c>
      <c r="AA531" s="296">
        <v>43763344.899999999</v>
      </c>
    </row>
    <row r="532" spans="1:27" x14ac:dyDescent="0.2">
      <c r="A532" s="101" t="s">
        <v>1103</v>
      </c>
      <c r="B532" s="100">
        <v>0</v>
      </c>
      <c r="C532" s="100">
        <v>0</v>
      </c>
      <c r="D532" s="100">
        <v>0</v>
      </c>
      <c r="E532" s="100">
        <v>0</v>
      </c>
      <c r="F532" s="100">
        <v>0</v>
      </c>
      <c r="G532" s="100">
        <v>0</v>
      </c>
      <c r="H532" s="100">
        <v>0</v>
      </c>
      <c r="I532" s="100">
        <v>0</v>
      </c>
      <c r="J532" s="100">
        <v>0</v>
      </c>
      <c r="K532" s="100">
        <v>0</v>
      </c>
      <c r="L532" s="100">
        <v>0</v>
      </c>
      <c r="M532" s="100">
        <v>0</v>
      </c>
      <c r="N532" s="100">
        <v>0</v>
      </c>
      <c r="O532" s="100">
        <v>0</v>
      </c>
      <c r="P532" s="100">
        <v>0</v>
      </c>
      <c r="Q532" s="100">
        <v>0</v>
      </c>
      <c r="R532" s="100">
        <v>0</v>
      </c>
      <c r="S532" s="100">
        <v>0</v>
      </c>
      <c r="T532" s="100">
        <v>0</v>
      </c>
      <c r="U532" s="100">
        <v>0</v>
      </c>
      <c r="V532" s="100">
        <v>0</v>
      </c>
      <c r="W532" s="100">
        <v>0</v>
      </c>
      <c r="X532" s="100">
        <v>0</v>
      </c>
      <c r="Y532" s="100">
        <v>0</v>
      </c>
      <c r="Z532" s="100">
        <v>0</v>
      </c>
      <c r="AA532" s="296">
        <v>0</v>
      </c>
    </row>
    <row r="533" spans="1:27" x14ac:dyDescent="0.2">
      <c r="A533" s="101" t="s">
        <v>1104</v>
      </c>
      <c r="B533" s="100">
        <v>0</v>
      </c>
      <c r="C533" s="100">
        <v>0</v>
      </c>
      <c r="D533" s="100">
        <v>0</v>
      </c>
      <c r="E533" s="100">
        <v>0</v>
      </c>
      <c r="F533" s="100">
        <v>0</v>
      </c>
      <c r="G533" s="100">
        <v>0</v>
      </c>
      <c r="H533" s="100">
        <v>0</v>
      </c>
      <c r="I533" s="100">
        <v>0</v>
      </c>
      <c r="J533" s="100">
        <v>0</v>
      </c>
      <c r="K533" s="100">
        <v>0</v>
      </c>
      <c r="L533" s="100">
        <v>0</v>
      </c>
      <c r="M533" s="100">
        <v>0</v>
      </c>
      <c r="N533" s="100">
        <v>0</v>
      </c>
      <c r="O533" s="100">
        <v>0</v>
      </c>
      <c r="P533" s="100">
        <v>0</v>
      </c>
      <c r="Q533" s="100">
        <v>0</v>
      </c>
      <c r="R533" s="100">
        <v>0</v>
      </c>
      <c r="S533" s="100">
        <v>0</v>
      </c>
      <c r="T533" s="100">
        <v>0</v>
      </c>
      <c r="U533" s="100">
        <v>0</v>
      </c>
      <c r="V533" s="100">
        <v>0</v>
      </c>
      <c r="W533" s="100">
        <v>0</v>
      </c>
      <c r="X533" s="100">
        <v>6.27</v>
      </c>
      <c r="Y533" s="100">
        <v>0</v>
      </c>
      <c r="Z533" s="100">
        <v>0</v>
      </c>
      <c r="AA533" s="296">
        <v>6.27</v>
      </c>
    </row>
    <row r="534" spans="1:27" x14ac:dyDescent="0.2">
      <c r="A534" s="101" t="s">
        <v>1105</v>
      </c>
      <c r="B534" s="100">
        <v>27650.33</v>
      </c>
      <c r="C534" s="100">
        <v>34164.47</v>
      </c>
      <c r="D534" s="100">
        <v>40364.33</v>
      </c>
      <c r="E534" s="100">
        <v>37742.25</v>
      </c>
      <c r="F534" s="100">
        <v>54696.34</v>
      </c>
      <c r="G534" s="100">
        <v>46617.8299999999</v>
      </c>
      <c r="H534" s="100">
        <v>46165.1499999999</v>
      </c>
      <c r="I534" s="100">
        <v>47502.21</v>
      </c>
      <c r="J534" s="100">
        <v>53996.31</v>
      </c>
      <c r="K534" s="100">
        <v>0</v>
      </c>
      <c r="L534" s="100">
        <v>-8108.42</v>
      </c>
      <c r="M534" s="100">
        <v>-66231.88</v>
      </c>
      <c r="N534" s="100">
        <v>314558.91999999899</v>
      </c>
      <c r="O534" s="100">
        <v>46376.82</v>
      </c>
      <c r="P534" s="100">
        <v>35631.93</v>
      </c>
      <c r="Q534" s="100">
        <v>53801.1</v>
      </c>
      <c r="R534" s="100">
        <v>44553.04</v>
      </c>
      <c r="S534" s="100">
        <v>26470.799999999999</v>
      </c>
      <c r="T534" s="100">
        <v>45399.93</v>
      </c>
      <c r="U534" s="100">
        <v>38346.370000000003</v>
      </c>
      <c r="V534" s="100">
        <v>-176043.07</v>
      </c>
      <c r="W534" s="100">
        <v>238989.37</v>
      </c>
      <c r="X534" s="100">
        <v>-164219.99</v>
      </c>
      <c r="Y534" s="100">
        <v>-29287.53</v>
      </c>
      <c r="Z534" s="100">
        <v>-6563.06</v>
      </c>
      <c r="AA534" s="296">
        <v>153455.709999999</v>
      </c>
    </row>
    <row r="535" spans="1:27" x14ac:dyDescent="0.2">
      <c r="A535" s="101" t="s">
        <v>1106</v>
      </c>
      <c r="B535" s="100">
        <v>3631508.8099999898</v>
      </c>
      <c r="C535" s="100">
        <v>4712091.6500000097</v>
      </c>
      <c r="D535" s="100">
        <v>5244800.88</v>
      </c>
      <c r="E535" s="100">
        <v>3626698.9</v>
      </c>
      <c r="F535" s="100">
        <v>3633158.44</v>
      </c>
      <c r="G535" s="100">
        <v>4209833.75</v>
      </c>
      <c r="H535" s="100">
        <v>3115615.0599999898</v>
      </c>
      <c r="I535" s="100">
        <v>4459149.8799999803</v>
      </c>
      <c r="J535" s="100">
        <v>5084612.28</v>
      </c>
      <c r="K535" s="100">
        <v>7296160.6900000004</v>
      </c>
      <c r="L535" s="100">
        <v>6573886.4500000002</v>
      </c>
      <c r="M535" s="100">
        <v>-1525971.8199999901</v>
      </c>
      <c r="N535" s="100">
        <v>50061544.969999999</v>
      </c>
      <c r="O535" s="100">
        <v>5419882.0699999901</v>
      </c>
      <c r="P535" s="100">
        <v>4844848.9200000102</v>
      </c>
      <c r="Q535" s="100">
        <v>7435635.96</v>
      </c>
      <c r="R535" s="100">
        <v>3477985.99</v>
      </c>
      <c r="S535" s="100">
        <v>4907740.76</v>
      </c>
      <c r="T535" s="100">
        <v>4325080.6500000097</v>
      </c>
      <c r="U535" s="100">
        <v>4657742.9400000004</v>
      </c>
      <c r="V535" s="100">
        <v>4772242.8</v>
      </c>
      <c r="W535" s="100">
        <v>3865783.43</v>
      </c>
      <c r="X535" s="100">
        <v>5773528.1200000001</v>
      </c>
      <c r="Y535" s="100">
        <v>1037680.09</v>
      </c>
      <c r="Z535" s="100">
        <v>1649764.15</v>
      </c>
      <c r="AA535" s="296">
        <v>52167915.880000003</v>
      </c>
    </row>
    <row r="536" spans="1:27" x14ac:dyDescent="0.2">
      <c r="A536" s="101" t="s">
        <v>1107</v>
      </c>
      <c r="B536" s="100">
        <v>4240322.2299999902</v>
      </c>
      <c r="C536" s="100">
        <v>5696504.5999999996</v>
      </c>
      <c r="D536" s="100">
        <v>6384305.8799999999</v>
      </c>
      <c r="E536" s="100">
        <v>4647810.2699999996</v>
      </c>
      <c r="F536" s="100">
        <v>5203988.2899999898</v>
      </c>
      <c r="G536" s="100">
        <v>6082244.7199999997</v>
      </c>
      <c r="H536" s="100">
        <v>4541193.0599999996</v>
      </c>
      <c r="I536" s="100">
        <v>6334935.3399999896</v>
      </c>
      <c r="J536" s="100">
        <v>5951351.0300000003</v>
      </c>
      <c r="K536" s="100">
        <v>8616158.5600000005</v>
      </c>
      <c r="L536" s="100">
        <v>7680044.6399999997</v>
      </c>
      <c r="M536" s="100">
        <v>-603303.02</v>
      </c>
      <c r="N536" s="100">
        <v>64775555.599999897</v>
      </c>
      <c r="O536" s="100">
        <v>6121266.3399999896</v>
      </c>
      <c r="P536" s="100">
        <v>5476469.4300000099</v>
      </c>
      <c r="Q536" s="100">
        <v>8593058.6600000095</v>
      </c>
      <c r="R536" s="100">
        <v>4598827.37</v>
      </c>
      <c r="S536" s="100">
        <v>6056268.4099999899</v>
      </c>
      <c r="T536" s="100">
        <v>5948918.1700000102</v>
      </c>
      <c r="U536" s="100">
        <v>5595730.3199999901</v>
      </c>
      <c r="V536" s="100">
        <v>5966900.2300000004</v>
      </c>
      <c r="W536" s="100">
        <v>4777985.5699999901</v>
      </c>
      <c r="X536" s="100">
        <v>7605885.7999999998</v>
      </c>
      <c r="Y536" s="100">
        <v>2572966.86</v>
      </c>
      <c r="Z536" s="100">
        <v>3004911.05</v>
      </c>
      <c r="AA536" s="296">
        <v>66319188.210000001</v>
      </c>
    </row>
    <row r="537" spans="1:27" x14ac:dyDescent="0.2">
      <c r="A537" s="99" t="s">
        <v>1108</v>
      </c>
    </row>
    <row r="538" spans="1:27" x14ac:dyDescent="0.2">
      <c r="A538" s="101" t="s">
        <v>1109</v>
      </c>
      <c r="B538" s="100">
        <v>-3721986.03</v>
      </c>
      <c r="C538" s="100">
        <v>-3215190.77</v>
      </c>
      <c r="D538" s="100">
        <v>-1555324.32</v>
      </c>
      <c r="E538" s="100">
        <v>-2836396.95</v>
      </c>
      <c r="F538" s="100">
        <v>1493854.96</v>
      </c>
      <c r="G538" s="100">
        <v>2432029.25</v>
      </c>
      <c r="H538" s="100">
        <v>3958796.3099999898</v>
      </c>
      <c r="I538" s="100">
        <v>5966707.0800000001</v>
      </c>
      <c r="J538" s="100">
        <v>6996274.4500000002</v>
      </c>
      <c r="K538" s="100">
        <v>843491.35</v>
      </c>
      <c r="L538" s="100">
        <v>-3640392.19</v>
      </c>
      <c r="M538" s="100">
        <v>-3193046.97</v>
      </c>
      <c r="N538" s="100">
        <v>3528816.1699999901</v>
      </c>
      <c r="O538" s="100">
        <v>2056048.34</v>
      </c>
      <c r="P538" s="100">
        <v>-14814251.75</v>
      </c>
      <c r="Q538" s="100">
        <v>-5268606.0599999996</v>
      </c>
      <c r="R538" s="100">
        <v>-272115.71000000002</v>
      </c>
      <c r="S538" s="100">
        <v>-1279889.47</v>
      </c>
      <c r="T538" s="100">
        <v>-129638.469999999</v>
      </c>
      <c r="U538" s="100">
        <v>4319029.01</v>
      </c>
      <c r="V538" s="100">
        <v>6566615.8099999996</v>
      </c>
      <c r="W538" s="100">
        <v>10487175.76</v>
      </c>
      <c r="X538" s="100">
        <v>3556468.17</v>
      </c>
      <c r="Y538" s="100">
        <v>-3872065.96999999</v>
      </c>
      <c r="Z538" s="100">
        <v>-9558989.7999999896</v>
      </c>
      <c r="AA538" s="296">
        <v>-8210220.1399999904</v>
      </c>
    </row>
    <row r="539" spans="1:27" x14ac:dyDescent="0.2">
      <c r="A539" s="101" t="s">
        <v>1110</v>
      </c>
      <c r="B539" s="100">
        <v>0</v>
      </c>
      <c r="C539" s="100">
        <v>0</v>
      </c>
      <c r="D539" s="100">
        <v>0</v>
      </c>
      <c r="E539" s="100">
        <v>0</v>
      </c>
      <c r="F539" s="100">
        <v>0</v>
      </c>
      <c r="G539" s="100">
        <v>0</v>
      </c>
      <c r="H539" s="100">
        <v>0</v>
      </c>
      <c r="I539" s="100">
        <v>0</v>
      </c>
      <c r="J539" s="100">
        <v>0</v>
      </c>
      <c r="K539" s="100">
        <v>0</v>
      </c>
      <c r="L539" s="100">
        <v>0</v>
      </c>
      <c r="M539" s="100">
        <v>0</v>
      </c>
      <c r="N539" s="100">
        <v>0</v>
      </c>
      <c r="O539" s="100">
        <v>0</v>
      </c>
      <c r="P539" s="100">
        <v>0</v>
      </c>
      <c r="Q539" s="100">
        <v>0</v>
      </c>
      <c r="R539" s="100">
        <v>0</v>
      </c>
      <c r="S539" s="100">
        <v>0</v>
      </c>
      <c r="T539" s="100">
        <v>0</v>
      </c>
      <c r="U539" s="100">
        <v>0</v>
      </c>
      <c r="V539" s="100">
        <v>0</v>
      </c>
      <c r="W539" s="100">
        <v>0</v>
      </c>
      <c r="X539" s="100">
        <v>0</v>
      </c>
      <c r="Y539" s="100">
        <v>0</v>
      </c>
      <c r="Z539" s="100">
        <v>0</v>
      </c>
      <c r="AA539" s="296">
        <v>0</v>
      </c>
    </row>
    <row r="540" spans="1:27" x14ac:dyDescent="0.2">
      <c r="A540" s="101" t="s">
        <v>1111</v>
      </c>
      <c r="B540" s="100">
        <v>0</v>
      </c>
      <c r="C540" s="100">
        <v>0</v>
      </c>
      <c r="D540" s="100">
        <v>0</v>
      </c>
      <c r="E540" s="100">
        <v>0</v>
      </c>
      <c r="F540" s="100">
        <v>0</v>
      </c>
      <c r="G540" s="100">
        <v>0</v>
      </c>
      <c r="H540" s="100">
        <v>0</v>
      </c>
      <c r="I540" s="100">
        <v>0</v>
      </c>
      <c r="J540" s="100">
        <v>0</v>
      </c>
      <c r="K540" s="100">
        <v>0</v>
      </c>
      <c r="L540" s="100">
        <v>0</v>
      </c>
      <c r="M540" s="100">
        <v>0</v>
      </c>
      <c r="N540" s="100">
        <v>0</v>
      </c>
      <c r="O540" s="100">
        <v>0</v>
      </c>
      <c r="P540" s="100">
        <v>0</v>
      </c>
      <c r="Q540" s="100">
        <v>0</v>
      </c>
      <c r="R540" s="100">
        <v>0</v>
      </c>
      <c r="S540" s="100">
        <v>0</v>
      </c>
      <c r="T540" s="100">
        <v>0</v>
      </c>
      <c r="U540" s="100">
        <v>0</v>
      </c>
      <c r="V540" s="100">
        <v>0</v>
      </c>
      <c r="W540" s="100">
        <v>0</v>
      </c>
      <c r="X540" s="100">
        <v>0</v>
      </c>
      <c r="Y540" s="100">
        <v>0</v>
      </c>
      <c r="Z540" s="100">
        <v>0</v>
      </c>
      <c r="AA540" s="296">
        <v>0</v>
      </c>
    </row>
    <row r="541" spans="1:27" x14ac:dyDescent="0.2">
      <c r="A541" s="101" t="s">
        <v>1112</v>
      </c>
      <c r="B541" s="100">
        <v>-3721986.03</v>
      </c>
      <c r="C541" s="100">
        <v>-3215190.77</v>
      </c>
      <c r="D541" s="100">
        <v>-1555324.32</v>
      </c>
      <c r="E541" s="100">
        <v>-2836396.95</v>
      </c>
      <c r="F541" s="100">
        <v>1493854.96</v>
      </c>
      <c r="G541" s="100">
        <v>2432029.25</v>
      </c>
      <c r="H541" s="100">
        <v>3958796.3099999898</v>
      </c>
      <c r="I541" s="100">
        <v>5966707.0800000001</v>
      </c>
      <c r="J541" s="100">
        <v>6996274.4500000002</v>
      </c>
      <c r="K541" s="100">
        <v>843491.35</v>
      </c>
      <c r="L541" s="100">
        <v>-3640392.19</v>
      </c>
      <c r="M541" s="100">
        <v>-3193046.97</v>
      </c>
      <c r="N541" s="100">
        <v>3528816.1699999901</v>
      </c>
      <c r="O541" s="100">
        <v>2056048.34</v>
      </c>
      <c r="P541" s="100">
        <v>-14814251.75</v>
      </c>
      <c r="Q541" s="100">
        <v>-5268606.0599999996</v>
      </c>
      <c r="R541" s="100">
        <v>-272115.71000000002</v>
      </c>
      <c r="S541" s="100">
        <v>-1279889.47</v>
      </c>
      <c r="T541" s="100">
        <v>-129638.469999999</v>
      </c>
      <c r="U541" s="100">
        <v>4319029.01</v>
      </c>
      <c r="V541" s="100">
        <v>6566615.8099999996</v>
      </c>
      <c r="W541" s="100">
        <v>10487175.76</v>
      </c>
      <c r="X541" s="100">
        <v>3556468.17</v>
      </c>
      <c r="Y541" s="100">
        <v>-3872065.96999999</v>
      </c>
      <c r="Z541" s="100">
        <v>-9558989.7999999896</v>
      </c>
      <c r="AA541" s="296">
        <v>-8210220.1399999904</v>
      </c>
    </row>
    <row r="542" spans="1:27" x14ac:dyDescent="0.2">
      <c r="A542" s="101" t="s">
        <v>1113</v>
      </c>
      <c r="B542" s="100">
        <v>35186504.939999998</v>
      </c>
      <c r="C542" s="100">
        <v>35134650.490000002</v>
      </c>
      <c r="D542" s="100">
        <v>33692852.740000002</v>
      </c>
      <c r="E542" s="100">
        <v>33560845.149999999</v>
      </c>
      <c r="F542" s="100">
        <v>34853591.890000001</v>
      </c>
      <c r="G542" s="100">
        <v>39479114.07</v>
      </c>
      <c r="H542" s="100">
        <v>39855334.269999899</v>
      </c>
      <c r="I542" s="100">
        <v>39634324.299999997</v>
      </c>
      <c r="J542" s="100">
        <v>34498102.939999998</v>
      </c>
      <c r="K542" s="100">
        <v>33304181.669999901</v>
      </c>
      <c r="L542" s="100">
        <v>33265573.289999999</v>
      </c>
      <c r="M542" s="100">
        <v>34896465.199999899</v>
      </c>
      <c r="N542" s="100">
        <v>427361540.94999999</v>
      </c>
      <c r="O542" s="100">
        <v>36468222.109999903</v>
      </c>
      <c r="P542" s="100">
        <v>36515968.8699999</v>
      </c>
      <c r="Q542" s="100">
        <v>35308405.600000001</v>
      </c>
      <c r="R542" s="100">
        <v>34966183.119999997</v>
      </c>
      <c r="S542" s="100">
        <v>36459258.619999997</v>
      </c>
      <c r="T542" s="100">
        <v>41921254.9799999</v>
      </c>
      <c r="U542" s="100">
        <v>41472155.839999899</v>
      </c>
      <c r="V542" s="100">
        <v>41389973.579999998</v>
      </c>
      <c r="W542" s="100">
        <v>36250188.32</v>
      </c>
      <c r="X542" s="100">
        <v>34997360.520000003</v>
      </c>
      <c r="Y542" s="100">
        <v>35286593.269999899</v>
      </c>
      <c r="Z542" s="100">
        <v>36853839.899999902</v>
      </c>
      <c r="AA542" s="296">
        <v>447889404.72999901</v>
      </c>
    </row>
    <row r="543" spans="1:27" x14ac:dyDescent="0.2">
      <c r="A543" s="101" t="s">
        <v>1114</v>
      </c>
      <c r="B543" s="100">
        <v>0</v>
      </c>
      <c r="C543" s="100">
        <v>0</v>
      </c>
      <c r="D543" s="100">
        <v>0</v>
      </c>
      <c r="E543" s="100">
        <v>0</v>
      </c>
      <c r="F543" s="100">
        <v>0</v>
      </c>
      <c r="G543" s="100">
        <v>0</v>
      </c>
      <c r="H543" s="100">
        <v>0</v>
      </c>
      <c r="I543" s="100">
        <v>0</v>
      </c>
      <c r="J543" s="100">
        <v>0</v>
      </c>
      <c r="K543" s="100">
        <v>0</v>
      </c>
      <c r="L543" s="100">
        <v>0</v>
      </c>
      <c r="M543" s="100">
        <v>0</v>
      </c>
      <c r="N543" s="100">
        <v>0</v>
      </c>
      <c r="O543" s="100">
        <v>0</v>
      </c>
      <c r="P543" s="100">
        <v>0</v>
      </c>
      <c r="Q543" s="100">
        <v>0</v>
      </c>
      <c r="R543" s="100">
        <v>0</v>
      </c>
      <c r="S543" s="100">
        <v>0</v>
      </c>
      <c r="T543" s="100">
        <v>0</v>
      </c>
      <c r="U543" s="100">
        <v>0</v>
      </c>
      <c r="V543" s="100">
        <v>0</v>
      </c>
      <c r="W543" s="100">
        <v>0</v>
      </c>
      <c r="X543" s="100">
        <v>0</v>
      </c>
      <c r="Y543" s="100">
        <v>0</v>
      </c>
      <c r="Z543" s="100">
        <v>0</v>
      </c>
      <c r="AA543" s="296">
        <v>0</v>
      </c>
    </row>
    <row r="544" spans="1:27" x14ac:dyDescent="0.2">
      <c r="A544" s="101" t="s">
        <v>1115</v>
      </c>
      <c r="B544" s="100">
        <v>35186504.939999998</v>
      </c>
      <c r="C544" s="100">
        <v>35134650.490000002</v>
      </c>
      <c r="D544" s="100">
        <v>33692852.740000002</v>
      </c>
      <c r="E544" s="100">
        <v>33560845.149999999</v>
      </c>
      <c r="F544" s="100">
        <v>34853591.890000001</v>
      </c>
      <c r="G544" s="100">
        <v>39479114.07</v>
      </c>
      <c r="H544" s="100">
        <v>39855334.269999899</v>
      </c>
      <c r="I544" s="100">
        <v>39634324.299999997</v>
      </c>
      <c r="J544" s="100">
        <v>34498102.939999998</v>
      </c>
      <c r="K544" s="100">
        <v>33304181.669999901</v>
      </c>
      <c r="L544" s="100">
        <v>33265573.289999999</v>
      </c>
      <c r="M544" s="100">
        <v>34896465.199999899</v>
      </c>
      <c r="N544" s="100">
        <v>427361540.94999999</v>
      </c>
      <c r="O544" s="100">
        <v>36468222.109999903</v>
      </c>
      <c r="P544" s="100">
        <v>36515968.8699999</v>
      </c>
      <c r="Q544" s="100">
        <v>35308405.600000001</v>
      </c>
      <c r="R544" s="100">
        <v>34966183.119999997</v>
      </c>
      <c r="S544" s="100">
        <v>36459258.619999997</v>
      </c>
      <c r="T544" s="100">
        <v>41921254.9799999</v>
      </c>
      <c r="U544" s="100">
        <v>41472155.839999899</v>
      </c>
      <c r="V544" s="100">
        <v>41389973.579999998</v>
      </c>
      <c r="W544" s="100">
        <v>36250188.32</v>
      </c>
      <c r="X544" s="100">
        <v>34997360.520000003</v>
      </c>
      <c r="Y544" s="100">
        <v>35286593.269999899</v>
      </c>
      <c r="Z544" s="100">
        <v>36853839.899999902</v>
      </c>
      <c r="AA544" s="296">
        <v>447889404.72999901</v>
      </c>
    </row>
    <row r="545" spans="1:27" x14ac:dyDescent="0.2">
      <c r="A545" s="101" t="s">
        <v>1116</v>
      </c>
      <c r="B545" s="100">
        <v>54105.35</v>
      </c>
      <c r="C545" s="100">
        <v>-59057.539999999899</v>
      </c>
      <c r="D545" s="100">
        <v>-81550.59</v>
      </c>
      <c r="E545" s="100">
        <v>-42424.49</v>
      </c>
      <c r="F545" s="100">
        <v>163641.07</v>
      </c>
      <c r="G545" s="100">
        <v>357068.96999999898</v>
      </c>
      <c r="H545" s="100">
        <v>892593.60999999905</v>
      </c>
      <c r="I545" s="100">
        <v>3370908.07</v>
      </c>
      <c r="J545" s="100">
        <v>-2412316.94</v>
      </c>
      <c r="K545" s="100">
        <v>1175472.1599999999</v>
      </c>
      <c r="L545" s="100">
        <v>2419889.71999999</v>
      </c>
      <c r="M545" s="100">
        <v>264115.05999999901</v>
      </c>
      <c r="N545" s="100">
        <v>6102444.4499999899</v>
      </c>
      <c r="O545" s="100">
        <v>349862.05</v>
      </c>
      <c r="P545" s="100">
        <v>163453.9</v>
      </c>
      <c r="Q545" s="100">
        <v>138184.63</v>
      </c>
      <c r="R545" s="100">
        <v>-29081.57</v>
      </c>
      <c r="S545" s="100">
        <v>136575.53</v>
      </c>
      <c r="T545" s="100">
        <v>101739.53</v>
      </c>
      <c r="U545" s="100">
        <v>66571.12</v>
      </c>
      <c r="V545" s="100">
        <v>249204.65</v>
      </c>
      <c r="W545" s="100">
        <v>204825.58</v>
      </c>
      <c r="X545" s="100">
        <v>-196260.65</v>
      </c>
      <c r="Y545" s="100">
        <v>113673.12</v>
      </c>
      <c r="Z545" s="100">
        <v>124313.289999999</v>
      </c>
      <c r="AA545" s="296">
        <v>1423061.18</v>
      </c>
    </row>
    <row r="546" spans="1:27" x14ac:dyDescent="0.2">
      <c r="A546" s="99" t="s">
        <v>1117</v>
      </c>
    </row>
    <row r="547" spans="1:27" x14ac:dyDescent="0.2">
      <c r="A547" s="101" t="s">
        <v>1118</v>
      </c>
      <c r="B547" s="100">
        <v>0</v>
      </c>
      <c r="C547" s="100">
        <v>0</v>
      </c>
      <c r="D547" s="100">
        <v>0</v>
      </c>
      <c r="E547" s="100">
        <v>0</v>
      </c>
      <c r="F547" s="100">
        <v>0</v>
      </c>
      <c r="G547" s="100">
        <v>0</v>
      </c>
      <c r="H547" s="100">
        <v>0</v>
      </c>
      <c r="I547" s="100">
        <v>0</v>
      </c>
      <c r="J547" s="100">
        <v>0</v>
      </c>
      <c r="K547" s="100">
        <v>0</v>
      </c>
      <c r="L547" s="100">
        <v>0</v>
      </c>
      <c r="M547" s="100">
        <v>0</v>
      </c>
      <c r="N547" s="100">
        <v>0</v>
      </c>
      <c r="O547" s="100">
        <v>0</v>
      </c>
      <c r="P547" s="100">
        <v>0</v>
      </c>
      <c r="Q547" s="100">
        <v>0</v>
      </c>
      <c r="R547" s="100">
        <v>0</v>
      </c>
      <c r="S547" s="100">
        <v>0</v>
      </c>
      <c r="T547" s="100">
        <v>0</v>
      </c>
      <c r="U547" s="100">
        <v>0</v>
      </c>
      <c r="V547" s="100">
        <v>0</v>
      </c>
      <c r="W547" s="100">
        <v>0</v>
      </c>
      <c r="X547" s="100">
        <v>0</v>
      </c>
      <c r="Y547" s="100">
        <v>0</v>
      </c>
      <c r="Z547" s="100">
        <v>0</v>
      </c>
      <c r="AA547" s="296">
        <v>0</v>
      </c>
    </row>
    <row r="548" spans="1:27" x14ac:dyDescent="0.2">
      <c r="A548" s="101" t="s">
        <v>1119</v>
      </c>
      <c r="B548" s="100">
        <v>0</v>
      </c>
      <c r="C548" s="100">
        <v>0</v>
      </c>
      <c r="D548" s="100">
        <v>0</v>
      </c>
      <c r="E548" s="100">
        <v>0</v>
      </c>
      <c r="F548" s="100">
        <v>0</v>
      </c>
      <c r="G548" s="100">
        <v>0</v>
      </c>
      <c r="H548" s="100">
        <v>0</v>
      </c>
      <c r="I548" s="100">
        <v>0</v>
      </c>
      <c r="J548" s="100">
        <v>0</v>
      </c>
      <c r="K548" s="100">
        <v>0</v>
      </c>
      <c r="L548" s="100">
        <v>0</v>
      </c>
      <c r="M548" s="100">
        <v>0</v>
      </c>
      <c r="N548" s="100">
        <v>0</v>
      </c>
      <c r="O548" s="100">
        <v>0</v>
      </c>
      <c r="P548" s="100">
        <v>0</v>
      </c>
      <c r="Q548" s="100">
        <v>0</v>
      </c>
      <c r="R548" s="100">
        <v>0</v>
      </c>
      <c r="S548" s="100">
        <v>0</v>
      </c>
      <c r="T548" s="100">
        <v>0</v>
      </c>
      <c r="U548" s="100">
        <v>0</v>
      </c>
      <c r="V548" s="100">
        <v>0</v>
      </c>
      <c r="W548" s="100">
        <v>0</v>
      </c>
      <c r="X548" s="100">
        <v>0</v>
      </c>
      <c r="Y548" s="100">
        <v>0</v>
      </c>
      <c r="Z548" s="100">
        <v>0</v>
      </c>
      <c r="AA548" s="296">
        <v>0</v>
      </c>
    </row>
    <row r="549" spans="1:27" x14ac:dyDescent="0.2">
      <c r="A549" s="101" t="s">
        <v>1120</v>
      </c>
      <c r="B549" s="100">
        <v>0</v>
      </c>
      <c r="C549" s="100">
        <v>0</v>
      </c>
      <c r="D549" s="100">
        <v>0</v>
      </c>
      <c r="E549" s="100">
        <v>0</v>
      </c>
      <c r="F549" s="100">
        <v>0</v>
      </c>
      <c r="G549" s="100">
        <v>0</v>
      </c>
      <c r="H549" s="100">
        <v>0</v>
      </c>
      <c r="I549" s="100">
        <v>0</v>
      </c>
      <c r="J549" s="100">
        <v>0</v>
      </c>
      <c r="K549" s="100">
        <v>0</v>
      </c>
      <c r="L549" s="100">
        <v>0</v>
      </c>
      <c r="M549" s="100">
        <v>0</v>
      </c>
      <c r="N549" s="100">
        <v>0</v>
      </c>
      <c r="O549" s="100">
        <v>0</v>
      </c>
      <c r="P549" s="100">
        <v>0</v>
      </c>
      <c r="Q549" s="100">
        <v>0</v>
      </c>
      <c r="R549" s="100">
        <v>0</v>
      </c>
      <c r="S549" s="100">
        <v>0</v>
      </c>
      <c r="T549" s="100">
        <v>0</v>
      </c>
      <c r="U549" s="100">
        <v>0</v>
      </c>
      <c r="V549" s="100">
        <v>0</v>
      </c>
      <c r="W549" s="100">
        <v>0</v>
      </c>
      <c r="X549" s="100">
        <v>0</v>
      </c>
      <c r="Y549" s="100">
        <v>0</v>
      </c>
      <c r="Z549" s="100">
        <v>0</v>
      </c>
      <c r="AA549" s="296">
        <v>0</v>
      </c>
    </row>
    <row r="550" spans="1:27" x14ac:dyDescent="0.2">
      <c r="A550" s="101" t="s">
        <v>1121</v>
      </c>
      <c r="B550" s="100">
        <v>0</v>
      </c>
      <c r="C550" s="100">
        <v>0</v>
      </c>
      <c r="D550" s="100">
        <v>0</v>
      </c>
      <c r="E550" s="100">
        <v>0</v>
      </c>
      <c r="F550" s="100">
        <v>0</v>
      </c>
      <c r="G550" s="100">
        <v>0</v>
      </c>
      <c r="H550" s="100">
        <v>0</v>
      </c>
      <c r="I550" s="100">
        <v>0</v>
      </c>
      <c r="J550" s="100">
        <v>0</v>
      </c>
      <c r="K550" s="100">
        <v>0</v>
      </c>
      <c r="L550" s="100">
        <v>0</v>
      </c>
      <c r="M550" s="100">
        <v>0</v>
      </c>
      <c r="N550" s="100">
        <v>0</v>
      </c>
      <c r="O550" s="100">
        <v>0</v>
      </c>
      <c r="P550" s="100">
        <v>0</v>
      </c>
      <c r="Q550" s="100">
        <v>0</v>
      </c>
      <c r="R550" s="100">
        <v>0</v>
      </c>
      <c r="S550" s="100">
        <v>0</v>
      </c>
      <c r="T550" s="100">
        <v>0</v>
      </c>
      <c r="U550" s="100">
        <v>0</v>
      </c>
      <c r="V550" s="100">
        <v>0</v>
      </c>
      <c r="W550" s="100">
        <v>0</v>
      </c>
      <c r="X550" s="100">
        <v>0</v>
      </c>
      <c r="Y550" s="100">
        <v>0</v>
      </c>
      <c r="Z550" s="100">
        <v>0</v>
      </c>
      <c r="AA550" s="296">
        <v>0</v>
      </c>
    </row>
    <row r="551" spans="1:27" x14ac:dyDescent="0.2">
      <c r="A551" s="101" t="s">
        <v>1122</v>
      </c>
      <c r="B551" s="100">
        <v>54105.35</v>
      </c>
      <c r="C551" s="100">
        <v>-59057.539999999899</v>
      </c>
      <c r="D551" s="100">
        <v>-81550.59</v>
      </c>
      <c r="E551" s="100">
        <v>-42424.49</v>
      </c>
      <c r="F551" s="100">
        <v>163641.07</v>
      </c>
      <c r="G551" s="100">
        <v>357068.96999999898</v>
      </c>
      <c r="H551" s="100">
        <v>892593.60999999905</v>
      </c>
      <c r="I551" s="100">
        <v>3370908.07</v>
      </c>
      <c r="J551" s="100">
        <v>-2412316.94</v>
      </c>
      <c r="K551" s="100">
        <v>1175472.1599999999</v>
      </c>
      <c r="L551" s="100">
        <v>2419889.71999999</v>
      </c>
      <c r="M551" s="100">
        <v>264115.05999999901</v>
      </c>
      <c r="N551" s="100">
        <v>6102444.4499999899</v>
      </c>
      <c r="O551" s="100">
        <v>349862.05</v>
      </c>
      <c r="P551" s="100">
        <v>163453.9</v>
      </c>
      <c r="Q551" s="100">
        <v>138184.63</v>
      </c>
      <c r="R551" s="100">
        <v>-29081.57</v>
      </c>
      <c r="S551" s="100">
        <v>136575.53</v>
      </c>
      <c r="T551" s="100">
        <v>101739.53</v>
      </c>
      <c r="U551" s="100">
        <v>66571.12</v>
      </c>
      <c r="V551" s="100">
        <v>249204.65</v>
      </c>
      <c r="W551" s="100">
        <v>204825.58</v>
      </c>
      <c r="X551" s="100">
        <v>-196260.65</v>
      </c>
      <c r="Y551" s="100">
        <v>113673.12</v>
      </c>
      <c r="Z551" s="100">
        <v>124313.289999999</v>
      </c>
      <c r="AA551" s="296">
        <v>1423061.18</v>
      </c>
    </row>
    <row r="552" spans="1:27" x14ac:dyDescent="0.2">
      <c r="A552" s="101" t="s">
        <v>1123</v>
      </c>
      <c r="B552" s="100">
        <v>0</v>
      </c>
      <c r="C552" s="100">
        <v>0</v>
      </c>
      <c r="D552" s="100">
        <v>2328</v>
      </c>
      <c r="E552" s="100">
        <v>0</v>
      </c>
      <c r="F552" s="100">
        <v>2083.2800000000002</v>
      </c>
      <c r="G552" s="100">
        <v>8899.68</v>
      </c>
      <c r="H552" s="100">
        <v>4439.4799999999996</v>
      </c>
      <c r="I552" s="100">
        <v>4111.28</v>
      </c>
      <c r="J552" s="100">
        <v>-1.99</v>
      </c>
      <c r="K552" s="100">
        <v>0</v>
      </c>
      <c r="L552" s="100">
        <v>0</v>
      </c>
      <c r="M552" s="100">
        <v>0</v>
      </c>
      <c r="N552" s="100">
        <v>21859.73</v>
      </c>
      <c r="O552" s="100">
        <v>0</v>
      </c>
      <c r="P552" s="100">
        <v>0</v>
      </c>
      <c r="Q552" s="100">
        <v>0</v>
      </c>
      <c r="R552" s="100">
        <v>0</v>
      </c>
      <c r="S552" s="100">
        <v>0</v>
      </c>
      <c r="T552" s="100">
        <v>0</v>
      </c>
      <c r="U552" s="100">
        <v>0</v>
      </c>
      <c r="V552" s="100">
        <v>0</v>
      </c>
      <c r="W552" s="100">
        <v>0</v>
      </c>
      <c r="X552" s="100">
        <v>0</v>
      </c>
      <c r="Y552" s="100">
        <v>0</v>
      </c>
      <c r="Z552" s="100">
        <v>0</v>
      </c>
      <c r="AA552" s="296">
        <v>0</v>
      </c>
    </row>
    <row r="553" spans="1:27" x14ac:dyDescent="0.2">
      <c r="A553" s="101" t="s">
        <v>1124</v>
      </c>
      <c r="B553" s="100">
        <v>8839741.8800000008</v>
      </c>
      <c r="C553" s="100">
        <v>7189367.8399999999</v>
      </c>
      <c r="D553" s="100">
        <v>14586695.74</v>
      </c>
      <c r="E553" s="100">
        <v>13471043.869999999</v>
      </c>
      <c r="F553" s="100">
        <v>13532332.390000001</v>
      </c>
      <c r="G553" s="100">
        <v>22704212.109999999</v>
      </c>
      <c r="H553" s="100">
        <v>16767836.460000001</v>
      </c>
      <c r="I553" s="100">
        <v>34671855.640000001</v>
      </c>
      <c r="J553" s="100">
        <v>37588992.640000001</v>
      </c>
      <c r="K553" s="100">
        <v>26789160.989999998</v>
      </c>
      <c r="L553" s="100">
        <v>15362322.66</v>
      </c>
      <c r="M553" s="100">
        <v>4677332.53</v>
      </c>
      <c r="N553" s="100">
        <v>216180894.75</v>
      </c>
      <c r="O553" s="100">
        <v>1054037.92</v>
      </c>
      <c r="P553" s="100">
        <v>5924126.4299999997</v>
      </c>
      <c r="Q553" s="100">
        <v>7697367.0599999996</v>
      </c>
      <c r="R553" s="100">
        <v>5263770.66</v>
      </c>
      <c r="S553" s="100">
        <v>6257204.3200000003</v>
      </c>
      <c r="T553" s="100">
        <v>7887525.9800000004</v>
      </c>
      <c r="U553" s="100">
        <v>11590491.91</v>
      </c>
      <c r="V553" s="100">
        <v>10766868.890000001</v>
      </c>
      <c r="W553" s="100">
        <v>8413073.8699999992</v>
      </c>
      <c r="X553" s="100">
        <v>9364951.7100000009</v>
      </c>
      <c r="Y553" s="100">
        <v>10254319.869999999</v>
      </c>
      <c r="Z553" s="100">
        <v>3085026.07</v>
      </c>
      <c r="AA553" s="296">
        <v>87558764.689999893</v>
      </c>
    </row>
    <row r="554" spans="1:27" x14ac:dyDescent="0.2">
      <c r="A554" s="101" t="s">
        <v>1125</v>
      </c>
      <c r="B554" s="100">
        <v>7926569.8200000003</v>
      </c>
      <c r="C554" s="100">
        <v>17072579.25</v>
      </c>
      <c r="D554" s="100">
        <v>6992973.3200000003</v>
      </c>
      <c r="E554" s="100">
        <v>18359388.199999999</v>
      </c>
      <c r="F554" s="100">
        <v>16280788.48</v>
      </c>
      <c r="G554" s="100">
        <v>16834439.050000001</v>
      </c>
      <c r="H554" s="100">
        <v>23151957.100000001</v>
      </c>
      <c r="I554" s="100">
        <v>23223432.84</v>
      </c>
      <c r="J554" s="100">
        <v>23189592.09</v>
      </c>
      <c r="K554" s="100">
        <v>15061123.289999999</v>
      </c>
      <c r="L554" s="100">
        <v>30453057.289999999</v>
      </c>
      <c r="M554" s="100">
        <v>23928200.16</v>
      </c>
      <c r="N554" s="100">
        <v>222474100.88999999</v>
      </c>
      <c r="O554" s="100">
        <v>2063905.1599999899</v>
      </c>
      <c r="P554" s="100">
        <v>798866.64</v>
      </c>
      <c r="Q554" s="100">
        <v>26611308.870000001</v>
      </c>
      <c r="R554" s="100">
        <v>22814465.329999998</v>
      </c>
      <c r="S554" s="100">
        <v>13545494.73</v>
      </c>
      <c r="T554" s="100">
        <v>19773817.27</v>
      </c>
      <c r="U554" s="100">
        <v>25415171.120000001</v>
      </c>
      <c r="V554" s="100">
        <v>22460746.359999999</v>
      </c>
      <c r="W554" s="100">
        <v>21918070.629999999</v>
      </c>
      <c r="X554" s="100">
        <v>7571024.1399999997</v>
      </c>
      <c r="Y554" s="100">
        <v>20581047.57</v>
      </c>
      <c r="Z554" s="100">
        <v>10852671.449999999</v>
      </c>
      <c r="AA554" s="296">
        <v>194406589.27000001</v>
      </c>
    </row>
    <row r="555" spans="1:27" x14ac:dyDescent="0.2">
      <c r="A555" s="101" t="s">
        <v>1126</v>
      </c>
      <c r="B555" s="100">
        <v>786456.14</v>
      </c>
      <c r="C555" s="100">
        <v>1149770</v>
      </c>
      <c r="D555" s="100">
        <v>15326223.269999901</v>
      </c>
      <c r="E555" s="100">
        <v>1216160.0699999901</v>
      </c>
      <c r="F555" s="100">
        <v>631623.15</v>
      </c>
      <c r="G555" s="100">
        <v>660769.43999999994</v>
      </c>
      <c r="H555" s="100">
        <v>574974.53999999899</v>
      </c>
      <c r="I555" s="100">
        <v>840273.97</v>
      </c>
      <c r="J555" s="100">
        <v>818848.36</v>
      </c>
      <c r="K555" s="100">
        <v>752239.9</v>
      </c>
      <c r="L555" s="100">
        <v>555029.43000000005</v>
      </c>
      <c r="M555" s="100">
        <v>707097.99</v>
      </c>
      <c r="N555" s="100">
        <v>24019466.259999901</v>
      </c>
      <c r="O555" s="100">
        <v>623750.35</v>
      </c>
      <c r="P555" s="100">
        <v>491304.51</v>
      </c>
      <c r="Q555" s="100">
        <v>1362786.09</v>
      </c>
      <c r="R555" s="100">
        <v>825211.82</v>
      </c>
      <c r="S555" s="100">
        <v>524174.1</v>
      </c>
      <c r="T555" s="100">
        <v>1012281.64</v>
      </c>
      <c r="U555" s="100">
        <v>1034971.77</v>
      </c>
      <c r="V555" s="100">
        <v>1126047.5900000001</v>
      </c>
      <c r="W555" s="100">
        <v>838818.57</v>
      </c>
      <c r="X555" s="100">
        <v>385588.44</v>
      </c>
      <c r="Y555" s="100">
        <v>998295.12</v>
      </c>
      <c r="Z555" s="100">
        <v>522806.80999999901</v>
      </c>
      <c r="AA555" s="296">
        <v>9746036.8100000005</v>
      </c>
    </row>
    <row r="556" spans="1:27" x14ac:dyDescent="0.2">
      <c r="A556" s="101" t="s">
        <v>1127</v>
      </c>
      <c r="B556" s="100">
        <v>0</v>
      </c>
      <c r="C556" s="100">
        <v>0</v>
      </c>
      <c r="D556" s="100">
        <v>0</v>
      </c>
      <c r="E556" s="100">
        <v>0</v>
      </c>
      <c r="F556" s="100">
        <v>0</v>
      </c>
      <c r="G556" s="100">
        <v>0</v>
      </c>
      <c r="H556" s="100">
        <v>0</v>
      </c>
      <c r="I556" s="100">
        <v>0</v>
      </c>
      <c r="J556" s="100">
        <v>0</v>
      </c>
      <c r="K556" s="100">
        <v>0</v>
      </c>
      <c r="L556" s="100">
        <v>0</v>
      </c>
      <c r="M556" s="100">
        <v>0</v>
      </c>
      <c r="N556" s="100">
        <v>0</v>
      </c>
      <c r="O556" s="100">
        <v>0</v>
      </c>
      <c r="P556" s="100">
        <v>0</v>
      </c>
      <c r="Q556" s="100">
        <v>0</v>
      </c>
      <c r="R556" s="100">
        <v>0</v>
      </c>
      <c r="S556" s="100">
        <v>0</v>
      </c>
      <c r="T556" s="100">
        <v>0</v>
      </c>
      <c r="U556" s="100">
        <v>0</v>
      </c>
      <c r="V556" s="100">
        <v>0</v>
      </c>
      <c r="W556" s="100">
        <v>0</v>
      </c>
      <c r="X556" s="100">
        <v>0</v>
      </c>
      <c r="Y556" s="100">
        <v>0</v>
      </c>
      <c r="Z556" s="100">
        <v>0</v>
      </c>
      <c r="AA556" s="296">
        <v>0</v>
      </c>
    </row>
    <row r="557" spans="1:27" x14ac:dyDescent="0.2">
      <c r="A557" s="101" t="s">
        <v>1128</v>
      </c>
      <c r="B557" s="100">
        <v>115562297.699999</v>
      </c>
      <c r="C557" s="100">
        <v>125550178.609999</v>
      </c>
      <c r="D557" s="100">
        <v>108198919.31</v>
      </c>
      <c r="E557" s="100">
        <v>109978940.03</v>
      </c>
      <c r="F557" s="100">
        <v>184330552.90000001</v>
      </c>
      <c r="G557" s="100">
        <v>257476876.44</v>
      </c>
      <c r="H557" s="100">
        <v>242486326.669999</v>
      </c>
      <c r="I557" s="100">
        <v>313069527.33999997</v>
      </c>
      <c r="J557" s="100">
        <v>235273199.97999999</v>
      </c>
      <c r="K557" s="100">
        <v>171069475.86000001</v>
      </c>
      <c r="L557" s="100">
        <v>114181459.86999901</v>
      </c>
      <c r="M557" s="100">
        <v>169310850.69</v>
      </c>
      <c r="N557" s="100">
        <v>2146488605.3999901</v>
      </c>
      <c r="O557" s="100">
        <v>126449020.169999</v>
      </c>
      <c r="P557" s="100">
        <v>81570165.359999999</v>
      </c>
      <c r="Q557" s="100">
        <v>67715720.359999999</v>
      </c>
      <c r="R557" s="100">
        <v>63741895.089999899</v>
      </c>
      <c r="S557" s="100">
        <v>78580703.259999901</v>
      </c>
      <c r="T557" s="100">
        <v>85500745.540000007</v>
      </c>
      <c r="U557" s="100">
        <v>104286502.12</v>
      </c>
      <c r="V557" s="100">
        <v>101620721.98</v>
      </c>
      <c r="W557" s="100">
        <v>90498581.909999996</v>
      </c>
      <c r="X557" s="100">
        <v>85787453.390000001</v>
      </c>
      <c r="Y557" s="100">
        <v>76182402.049999997</v>
      </c>
      <c r="Z557" s="100">
        <v>78483677.359999895</v>
      </c>
      <c r="AA557" s="296">
        <v>1040417588.59</v>
      </c>
    </row>
    <row r="558" spans="1:27" x14ac:dyDescent="0.2">
      <c r="A558" s="101" t="s">
        <v>1129</v>
      </c>
      <c r="B558" s="100">
        <v>0</v>
      </c>
      <c r="C558" s="100">
        <v>0</v>
      </c>
      <c r="D558" s="100">
        <v>0</v>
      </c>
      <c r="E558" s="100">
        <v>0</v>
      </c>
      <c r="F558" s="100">
        <v>0</v>
      </c>
      <c r="G558" s="100">
        <v>0</v>
      </c>
      <c r="H558" s="100">
        <v>0</v>
      </c>
      <c r="I558" s="100">
        <v>-16760896</v>
      </c>
      <c r="J558" s="100">
        <v>0</v>
      </c>
      <c r="K558" s="100">
        <v>0</v>
      </c>
      <c r="L558" s="100">
        <v>0</v>
      </c>
      <c r="M558" s="100">
        <v>0</v>
      </c>
      <c r="N558" s="100">
        <v>-16760896</v>
      </c>
      <c r="O558" s="100">
        <v>0</v>
      </c>
      <c r="P558" s="100">
        <v>0</v>
      </c>
      <c r="Q558" s="100">
        <v>0</v>
      </c>
      <c r="R558" s="100">
        <v>0</v>
      </c>
      <c r="S558" s="100">
        <v>0</v>
      </c>
      <c r="T558" s="100">
        <v>0</v>
      </c>
      <c r="U558" s="100">
        <v>0</v>
      </c>
      <c r="V558" s="100">
        <v>0</v>
      </c>
      <c r="W558" s="100">
        <v>0</v>
      </c>
      <c r="X558" s="100">
        <v>0</v>
      </c>
      <c r="Y558" s="100">
        <v>0</v>
      </c>
      <c r="Z558" s="100">
        <v>0</v>
      </c>
      <c r="AA558" s="296">
        <v>0</v>
      </c>
    </row>
    <row r="559" spans="1:27" x14ac:dyDescent="0.2">
      <c r="A559" s="101" t="s">
        <v>1130</v>
      </c>
      <c r="B559" s="100">
        <v>0</v>
      </c>
      <c r="C559" s="100">
        <v>0</v>
      </c>
      <c r="D559" s="100">
        <v>0</v>
      </c>
      <c r="E559" s="100">
        <v>0</v>
      </c>
      <c r="F559" s="100">
        <v>0</v>
      </c>
      <c r="G559" s="100">
        <v>0</v>
      </c>
      <c r="H559" s="100">
        <v>0</v>
      </c>
      <c r="I559" s="100">
        <v>0</v>
      </c>
      <c r="J559" s="100">
        <v>0</v>
      </c>
      <c r="K559" s="100">
        <v>0</v>
      </c>
      <c r="L559" s="100">
        <v>0</v>
      </c>
      <c r="M559" s="100">
        <v>0</v>
      </c>
      <c r="N559" s="100">
        <v>0</v>
      </c>
      <c r="O559" s="100">
        <v>0</v>
      </c>
      <c r="P559" s="100">
        <v>0</v>
      </c>
      <c r="Q559" s="100">
        <v>0</v>
      </c>
      <c r="R559" s="100">
        <v>0</v>
      </c>
      <c r="S559" s="100">
        <v>0</v>
      </c>
      <c r="T559" s="100">
        <v>0</v>
      </c>
      <c r="U559" s="100">
        <v>0</v>
      </c>
      <c r="V559" s="100">
        <v>0</v>
      </c>
      <c r="W559" s="100">
        <v>0</v>
      </c>
      <c r="X559" s="100">
        <v>0</v>
      </c>
      <c r="Y559" s="100">
        <v>0</v>
      </c>
      <c r="Z559" s="100">
        <v>0</v>
      </c>
      <c r="AA559" s="296">
        <v>0</v>
      </c>
    </row>
    <row r="560" spans="1:27" x14ac:dyDescent="0.2">
      <c r="A560" s="101" t="s">
        <v>1131</v>
      </c>
      <c r="B560" s="100">
        <v>2194081.9900000002</v>
      </c>
      <c r="C560" s="100">
        <v>153746.389999999</v>
      </c>
      <c r="D560" s="100">
        <v>197182.24</v>
      </c>
      <c r="E560" s="100">
        <v>550006.19999999995</v>
      </c>
      <c r="F560" s="100">
        <v>671545.72</v>
      </c>
      <c r="G560" s="100">
        <v>619370.299999999</v>
      </c>
      <c r="H560" s="100">
        <v>3376062.8899999899</v>
      </c>
      <c r="I560" s="100">
        <v>797472.37</v>
      </c>
      <c r="J560" s="100">
        <v>998593.88</v>
      </c>
      <c r="K560" s="100">
        <v>1818177.53</v>
      </c>
      <c r="L560" s="100">
        <v>-450274.17</v>
      </c>
      <c r="M560" s="100">
        <v>5455152.8099999996</v>
      </c>
      <c r="N560" s="100">
        <v>16381118.1499999</v>
      </c>
      <c r="O560" s="100">
        <v>123826.85</v>
      </c>
      <c r="P560" s="100">
        <v>116945.77</v>
      </c>
      <c r="Q560" s="100">
        <v>1261907.1499999999</v>
      </c>
      <c r="R560" s="100">
        <v>314927.34000000003</v>
      </c>
      <c r="S560" s="100">
        <v>387237.57</v>
      </c>
      <c r="T560" s="100">
        <v>113878.1</v>
      </c>
      <c r="U560" s="100">
        <v>1537000.72</v>
      </c>
      <c r="V560" s="100">
        <v>4274268.4399999902</v>
      </c>
      <c r="W560" s="100">
        <v>261494.12999999899</v>
      </c>
      <c r="X560" s="100">
        <v>417679.94999999902</v>
      </c>
      <c r="Y560" s="100">
        <v>55119.18</v>
      </c>
      <c r="Z560" s="100">
        <v>261178.86999999901</v>
      </c>
      <c r="AA560" s="296">
        <v>9125464.0699999891</v>
      </c>
    </row>
    <row r="561" spans="1:27" x14ac:dyDescent="0.2">
      <c r="A561" s="101" t="s">
        <v>1132</v>
      </c>
      <c r="B561" s="100">
        <v>9738063.1300000008</v>
      </c>
      <c r="C561" s="100">
        <v>10843429.859999999</v>
      </c>
      <c r="D561" s="100">
        <v>9858872.2899999991</v>
      </c>
      <c r="E561" s="100">
        <v>8479133.5600000005</v>
      </c>
      <c r="F561" s="100">
        <v>11627685.48</v>
      </c>
      <c r="G561" s="100">
        <v>11210268.33</v>
      </c>
      <c r="H561" s="100">
        <v>13024617.32</v>
      </c>
      <c r="I561" s="100">
        <v>13401419.689999999</v>
      </c>
      <c r="J561" s="100">
        <v>16717215.4699999</v>
      </c>
      <c r="K561" s="100">
        <v>15036351.93</v>
      </c>
      <c r="L561" s="100">
        <v>16286765.75</v>
      </c>
      <c r="M561" s="100">
        <v>16510462.59</v>
      </c>
      <c r="N561" s="100">
        <v>152734285.40000001</v>
      </c>
      <c r="O561" s="100">
        <v>17705971.620000001</v>
      </c>
      <c r="P561" s="100">
        <v>14128008.9</v>
      </c>
      <c r="Q561" s="100">
        <v>10371470.17</v>
      </c>
      <c r="R561" s="100">
        <v>8872874.1899999995</v>
      </c>
      <c r="S561" s="100">
        <v>10225325.539999999</v>
      </c>
      <c r="T561" s="100">
        <v>7980853.7999999896</v>
      </c>
      <c r="U561" s="100">
        <v>10390380.859999999</v>
      </c>
      <c r="V561" s="100">
        <v>11185181.869999999</v>
      </c>
      <c r="W561" s="100">
        <v>10105137.18</v>
      </c>
      <c r="X561" s="100">
        <v>9319173.0199999996</v>
      </c>
      <c r="Y561" s="100">
        <v>9803502.0399999991</v>
      </c>
      <c r="Z561" s="100">
        <v>10231147.039999999</v>
      </c>
      <c r="AA561" s="296">
        <v>130319026.23</v>
      </c>
    </row>
    <row r="562" spans="1:27" x14ac:dyDescent="0.2">
      <c r="A562" s="101" t="s">
        <v>1133</v>
      </c>
      <c r="B562" s="100">
        <v>-28573052.899999999</v>
      </c>
      <c r="C562" s="100">
        <v>-42959564.090000004</v>
      </c>
      <c r="D562" s="100">
        <v>-12778436.66</v>
      </c>
      <c r="E562" s="100">
        <v>-19085734.989999998</v>
      </c>
      <c r="F562" s="100">
        <v>-114370356.17</v>
      </c>
      <c r="G562" s="100">
        <v>-116092345.48</v>
      </c>
      <c r="H562" s="100">
        <v>-95044429.799999997</v>
      </c>
      <c r="I562" s="100">
        <v>-189206627.50999999</v>
      </c>
      <c r="J562" s="100">
        <v>-121318257.29000001</v>
      </c>
      <c r="K562" s="100">
        <v>-72134548.429999903</v>
      </c>
      <c r="L562" s="100">
        <v>-40010689.090000004</v>
      </c>
      <c r="M562" s="100">
        <v>-71639999.620000005</v>
      </c>
      <c r="N562" s="100">
        <v>-923214042.02999997</v>
      </c>
      <c r="O562" s="100">
        <v>46005597.170000002</v>
      </c>
      <c r="P562" s="100">
        <v>59793584.890000001</v>
      </c>
      <c r="Q562" s="100">
        <v>70996403.370000005</v>
      </c>
      <c r="R562" s="100">
        <v>66075353.319999903</v>
      </c>
      <c r="S562" s="100">
        <v>65403527.299999997</v>
      </c>
      <c r="T562" s="100">
        <v>91948341.3699999</v>
      </c>
      <c r="U562" s="100">
        <v>78196081.399999902</v>
      </c>
      <c r="V562" s="100">
        <v>76182508.980000004</v>
      </c>
      <c r="W562" s="100">
        <v>106943866.499999</v>
      </c>
      <c r="X562" s="100">
        <v>81010289.039999902</v>
      </c>
      <c r="Y562" s="100">
        <v>38310418.140000001</v>
      </c>
      <c r="Z562" s="100">
        <v>48835529.640000001</v>
      </c>
      <c r="AA562" s="296">
        <v>829701501.11999905</v>
      </c>
    </row>
    <row r="563" spans="1:27" x14ac:dyDescent="0.2">
      <c r="A563" s="101" t="s">
        <v>1134</v>
      </c>
      <c r="B563" s="100">
        <v>0</v>
      </c>
      <c r="C563" s="100">
        <v>0</v>
      </c>
      <c r="D563" s="100">
        <v>0</v>
      </c>
      <c r="E563" s="100">
        <v>0</v>
      </c>
      <c r="F563" s="100">
        <v>0</v>
      </c>
      <c r="G563" s="100">
        <v>0</v>
      </c>
      <c r="H563" s="100">
        <v>0</v>
      </c>
      <c r="I563" s="100">
        <v>0</v>
      </c>
      <c r="J563" s="100">
        <v>0</v>
      </c>
      <c r="K563" s="100">
        <v>0</v>
      </c>
      <c r="L563" s="100">
        <v>0</v>
      </c>
      <c r="M563" s="100">
        <v>0</v>
      </c>
      <c r="N563" s="100">
        <v>0</v>
      </c>
      <c r="O563" s="100">
        <v>0</v>
      </c>
      <c r="P563" s="100">
        <v>0</v>
      </c>
      <c r="Q563" s="100">
        <v>0</v>
      </c>
      <c r="R563" s="100">
        <v>0</v>
      </c>
      <c r="S563" s="100">
        <v>0</v>
      </c>
      <c r="T563" s="100">
        <v>0</v>
      </c>
      <c r="U563" s="100">
        <v>0</v>
      </c>
      <c r="V563" s="100">
        <v>0</v>
      </c>
      <c r="W563" s="100">
        <v>0</v>
      </c>
      <c r="X563" s="100">
        <v>0</v>
      </c>
      <c r="Y563" s="100">
        <v>0</v>
      </c>
      <c r="Z563" s="100">
        <v>0</v>
      </c>
      <c r="AA563" s="296">
        <v>0</v>
      </c>
    </row>
    <row r="564" spans="1:27" x14ac:dyDescent="0.2">
      <c r="A564" s="101" t="s">
        <v>1135</v>
      </c>
      <c r="B564" s="100">
        <v>0</v>
      </c>
      <c r="C564" s="100">
        <v>0</v>
      </c>
      <c r="D564" s="100">
        <v>0</v>
      </c>
      <c r="E564" s="100">
        <v>0</v>
      </c>
      <c r="F564" s="100">
        <v>0</v>
      </c>
      <c r="G564" s="100">
        <v>0</v>
      </c>
      <c r="H564" s="100">
        <v>0</v>
      </c>
      <c r="I564" s="100">
        <v>0</v>
      </c>
      <c r="J564" s="100">
        <v>0</v>
      </c>
      <c r="K564" s="100">
        <v>0</v>
      </c>
      <c r="L564" s="100">
        <v>0</v>
      </c>
      <c r="M564" s="100">
        <v>0</v>
      </c>
      <c r="N564" s="100">
        <v>0</v>
      </c>
      <c r="O564" s="100">
        <v>0</v>
      </c>
      <c r="P564" s="100">
        <v>0</v>
      </c>
      <c r="Q564" s="100">
        <v>0</v>
      </c>
      <c r="R564" s="100">
        <v>0</v>
      </c>
      <c r="S564" s="100">
        <v>0</v>
      </c>
      <c r="T564" s="100">
        <v>0</v>
      </c>
      <c r="U564" s="100">
        <v>0</v>
      </c>
      <c r="V564" s="100">
        <v>0</v>
      </c>
      <c r="W564" s="100">
        <v>0</v>
      </c>
      <c r="X564" s="100">
        <v>0</v>
      </c>
      <c r="Y564" s="100">
        <v>0</v>
      </c>
      <c r="Z564" s="100">
        <v>0</v>
      </c>
      <c r="AA564" s="296">
        <v>0</v>
      </c>
    </row>
    <row r="565" spans="1:27" x14ac:dyDescent="0.2">
      <c r="A565" s="101" t="s">
        <v>1136</v>
      </c>
      <c r="B565" s="100">
        <v>23916.63</v>
      </c>
      <c r="C565" s="100">
        <v>58856.23</v>
      </c>
      <c r="D565" s="100">
        <v>12940.289999999901</v>
      </c>
      <c r="E565" s="100">
        <v>27159.13</v>
      </c>
      <c r="F565" s="100">
        <v>-40.619999999999997</v>
      </c>
      <c r="G565" s="100">
        <v>10.6</v>
      </c>
      <c r="H565" s="100">
        <v>0</v>
      </c>
      <c r="I565" s="100">
        <v>0</v>
      </c>
      <c r="J565" s="100">
        <v>0</v>
      </c>
      <c r="K565" s="100">
        <v>0</v>
      </c>
      <c r="L565" s="100">
        <v>11045.2</v>
      </c>
      <c r="M565" s="100">
        <v>11030.29</v>
      </c>
      <c r="N565" s="100">
        <v>144917.75</v>
      </c>
      <c r="O565" s="100">
        <v>368.44</v>
      </c>
      <c r="P565" s="100">
        <v>12427.36</v>
      </c>
      <c r="Q565" s="100">
        <v>-3262.46</v>
      </c>
      <c r="R565" s="100">
        <v>5512.76</v>
      </c>
      <c r="S565" s="100">
        <v>751.44</v>
      </c>
      <c r="T565" s="100">
        <v>-4845.72</v>
      </c>
      <c r="U565" s="100">
        <v>0</v>
      </c>
      <c r="V565" s="100">
        <v>7.3</v>
      </c>
      <c r="W565" s="100">
        <v>0</v>
      </c>
      <c r="X565" s="100">
        <v>9136.69</v>
      </c>
      <c r="Y565" s="100">
        <v>10857.45</v>
      </c>
      <c r="Z565" s="100">
        <v>-26.65</v>
      </c>
      <c r="AA565" s="296">
        <v>30926.61</v>
      </c>
    </row>
    <row r="566" spans="1:27" x14ac:dyDescent="0.2">
      <c r="A566" s="101" t="s">
        <v>1137</v>
      </c>
      <c r="B566" s="100">
        <v>3654007.0199999898</v>
      </c>
      <c r="C566" s="100">
        <v>3633630.53</v>
      </c>
      <c r="D566" s="100">
        <v>9578594.5500000007</v>
      </c>
      <c r="E566" s="100">
        <v>14368667.98</v>
      </c>
      <c r="F566" s="100">
        <v>57953645.340000004</v>
      </c>
      <c r="G566" s="100">
        <v>43610924.439999998</v>
      </c>
      <c r="H566" s="100">
        <v>53305340.469999999</v>
      </c>
      <c r="I566" s="100">
        <v>50823504.020000003</v>
      </c>
      <c r="J566" s="100">
        <v>41483005.759999901</v>
      </c>
      <c r="K566" s="100">
        <v>15071395.800000001</v>
      </c>
      <c r="L566" s="100">
        <v>6353763.7800000003</v>
      </c>
      <c r="M566" s="100">
        <v>10752538.66</v>
      </c>
      <c r="N566" s="100">
        <v>310589018.34999901</v>
      </c>
      <c r="O566" s="100">
        <v>4040128.16</v>
      </c>
      <c r="P566" s="100">
        <v>2389846.25</v>
      </c>
      <c r="Q566" s="100">
        <v>5521053.3300000001</v>
      </c>
      <c r="R566" s="100">
        <v>8981058.0899999999</v>
      </c>
      <c r="S566" s="100">
        <v>4287116.6899999902</v>
      </c>
      <c r="T566" s="100">
        <v>4850003.71</v>
      </c>
      <c r="U566" s="100">
        <v>9150355.6600000001</v>
      </c>
      <c r="V566" s="100">
        <v>27734707.09</v>
      </c>
      <c r="W566" s="100">
        <v>7904314.0699999901</v>
      </c>
      <c r="X566" s="100">
        <v>2431151.4299999899</v>
      </c>
      <c r="Y566" s="100">
        <v>2083360.06</v>
      </c>
      <c r="Z566" s="100">
        <v>1412630.96</v>
      </c>
      <c r="AA566" s="296">
        <v>80785725.5</v>
      </c>
    </row>
    <row r="567" spans="1:27" x14ac:dyDescent="0.2">
      <c r="A567" s="101" t="s">
        <v>1138</v>
      </c>
      <c r="B567" s="100">
        <v>0</v>
      </c>
      <c r="C567" s="100">
        <v>0</v>
      </c>
      <c r="D567" s="100">
        <v>0</v>
      </c>
      <c r="E567" s="100">
        <v>0</v>
      </c>
      <c r="F567" s="100">
        <v>0</v>
      </c>
      <c r="G567" s="100">
        <v>0</v>
      </c>
      <c r="H567" s="100">
        <v>0</v>
      </c>
      <c r="I567" s="100">
        <v>0</v>
      </c>
      <c r="J567" s="100">
        <v>0</v>
      </c>
      <c r="K567" s="100">
        <v>0</v>
      </c>
      <c r="L567" s="100">
        <v>0</v>
      </c>
      <c r="M567" s="100">
        <v>0</v>
      </c>
      <c r="N567" s="100">
        <v>0</v>
      </c>
      <c r="O567" s="100">
        <v>0</v>
      </c>
      <c r="P567" s="100">
        <v>0</v>
      </c>
      <c r="Q567" s="100">
        <v>0</v>
      </c>
      <c r="R567" s="100">
        <v>0</v>
      </c>
      <c r="S567" s="100">
        <v>0</v>
      </c>
      <c r="T567" s="100">
        <v>0</v>
      </c>
      <c r="U567" s="100">
        <v>0</v>
      </c>
      <c r="V567" s="100">
        <v>0</v>
      </c>
      <c r="W567" s="100">
        <v>0</v>
      </c>
      <c r="X567" s="100">
        <v>0</v>
      </c>
      <c r="Y567" s="100">
        <v>0</v>
      </c>
      <c r="Z567" s="100">
        <v>0</v>
      </c>
      <c r="AA567" s="296">
        <v>0</v>
      </c>
    </row>
    <row r="568" spans="1:27" x14ac:dyDescent="0.2">
      <c r="A568" s="101" t="s">
        <v>1139</v>
      </c>
      <c r="B568" s="100">
        <v>0</v>
      </c>
      <c r="C568" s="100">
        <v>0</v>
      </c>
      <c r="D568" s="100">
        <v>0</v>
      </c>
      <c r="E568" s="100">
        <v>0</v>
      </c>
      <c r="F568" s="100">
        <v>0</v>
      </c>
      <c r="G568" s="100">
        <v>0</v>
      </c>
      <c r="H568" s="100">
        <v>0</v>
      </c>
      <c r="I568" s="100">
        <v>0</v>
      </c>
      <c r="J568" s="100">
        <v>0</v>
      </c>
      <c r="K568" s="100">
        <v>0</v>
      </c>
      <c r="L568" s="100">
        <v>0</v>
      </c>
      <c r="M568" s="100">
        <v>0</v>
      </c>
      <c r="N568" s="100">
        <v>0</v>
      </c>
      <c r="O568" s="100">
        <v>0</v>
      </c>
      <c r="P568" s="100">
        <v>0</v>
      </c>
      <c r="Q568" s="100">
        <v>0</v>
      </c>
      <c r="R568" s="100">
        <v>0</v>
      </c>
      <c r="S568" s="100">
        <v>0</v>
      </c>
      <c r="T568" s="100">
        <v>0</v>
      </c>
      <c r="U568" s="100">
        <v>0</v>
      </c>
      <c r="V568" s="100">
        <v>0</v>
      </c>
      <c r="W568" s="100">
        <v>0</v>
      </c>
      <c r="X568" s="100">
        <v>0</v>
      </c>
      <c r="Y568" s="100">
        <v>0</v>
      </c>
      <c r="Z568" s="100">
        <v>0</v>
      </c>
      <c r="AA568" s="296">
        <v>0</v>
      </c>
    </row>
    <row r="569" spans="1:27" x14ac:dyDescent="0.2">
      <c r="A569" s="101" t="s">
        <v>1140</v>
      </c>
      <c r="B569" s="100">
        <v>0</v>
      </c>
      <c r="C569" s="100">
        <v>0</v>
      </c>
      <c r="D569" s="100">
        <v>0</v>
      </c>
      <c r="E569" s="100">
        <v>0</v>
      </c>
      <c r="F569" s="100">
        <v>0</v>
      </c>
      <c r="G569" s="100">
        <v>0</v>
      </c>
      <c r="H569" s="100">
        <v>0</v>
      </c>
      <c r="I569" s="100">
        <v>0</v>
      </c>
      <c r="J569" s="100">
        <v>0</v>
      </c>
      <c r="K569" s="100">
        <v>0</v>
      </c>
      <c r="L569" s="100">
        <v>0</v>
      </c>
      <c r="M569" s="100">
        <v>0</v>
      </c>
      <c r="N569" s="100">
        <v>0</v>
      </c>
      <c r="O569" s="100">
        <v>0</v>
      </c>
      <c r="P569" s="100">
        <v>0</v>
      </c>
      <c r="Q569" s="100">
        <v>0</v>
      </c>
      <c r="R569" s="100">
        <v>0</v>
      </c>
      <c r="S569" s="100">
        <v>0</v>
      </c>
      <c r="T569" s="100">
        <v>0</v>
      </c>
      <c r="U569" s="100">
        <v>0</v>
      </c>
      <c r="V569" s="100">
        <v>0</v>
      </c>
      <c r="W569" s="100">
        <v>0</v>
      </c>
      <c r="X569" s="100">
        <v>0</v>
      </c>
      <c r="Y569" s="100">
        <v>0</v>
      </c>
      <c r="Z569" s="100">
        <v>0</v>
      </c>
      <c r="AA569" s="296">
        <v>0</v>
      </c>
    </row>
    <row r="570" spans="1:27" x14ac:dyDescent="0.2">
      <c r="A570" s="101" t="s">
        <v>1141</v>
      </c>
      <c r="B570" s="100">
        <v>120152081.409999</v>
      </c>
      <c r="C570" s="100">
        <v>122691994.61999901</v>
      </c>
      <c r="D570" s="100">
        <v>151976292.34999999</v>
      </c>
      <c r="E570" s="100">
        <v>147364764.05000001</v>
      </c>
      <c r="F570" s="100">
        <v>170659859.94999999</v>
      </c>
      <c r="G570" s="100">
        <v>237033424.91</v>
      </c>
      <c r="H570" s="100">
        <v>257647125.13</v>
      </c>
      <c r="I570" s="100">
        <v>230864073.63999999</v>
      </c>
      <c r="J570" s="100">
        <v>234751188.90000001</v>
      </c>
      <c r="K570" s="100">
        <v>173463376.87</v>
      </c>
      <c r="L570" s="100">
        <v>142742480.72</v>
      </c>
      <c r="M570" s="100">
        <v>159712666.09999901</v>
      </c>
      <c r="N570" s="100">
        <v>2149059328.6500001</v>
      </c>
      <c r="O570" s="100">
        <v>198066605.83999899</v>
      </c>
      <c r="P570" s="100">
        <v>165225276.11000001</v>
      </c>
      <c r="Q570" s="100">
        <v>191534753.94</v>
      </c>
      <c r="R570" s="100">
        <v>176895068.59999999</v>
      </c>
      <c r="S570" s="100">
        <v>179211534.949999</v>
      </c>
      <c r="T570" s="100">
        <v>219062601.68999901</v>
      </c>
      <c r="U570" s="100">
        <v>241600955.56</v>
      </c>
      <c r="V570" s="100">
        <v>255351058.5</v>
      </c>
      <c r="W570" s="100">
        <v>246883356.859999</v>
      </c>
      <c r="X570" s="100">
        <v>196296447.81</v>
      </c>
      <c r="Y570" s="100">
        <v>158279321.47999999</v>
      </c>
      <c r="Z570" s="100">
        <v>153684641.549999</v>
      </c>
      <c r="AA570" s="296">
        <v>2382091622.8899999</v>
      </c>
    </row>
    <row r="571" spans="1:27" x14ac:dyDescent="0.2">
      <c r="A571" s="101" t="s">
        <v>1142</v>
      </c>
      <c r="B571" s="100">
        <v>151670705.669999</v>
      </c>
      <c r="C571" s="100">
        <v>154552396.799999</v>
      </c>
      <c r="D571" s="100">
        <v>184032270.18000001</v>
      </c>
      <c r="E571" s="100">
        <v>178046787.75999999</v>
      </c>
      <c r="F571" s="100">
        <v>207170947.87</v>
      </c>
      <c r="G571" s="100">
        <v>279301637.19999999</v>
      </c>
      <c r="H571" s="100">
        <v>302353849.31999999</v>
      </c>
      <c r="I571" s="100">
        <v>279836013.08999997</v>
      </c>
      <c r="J571" s="100">
        <v>273833249.35000002</v>
      </c>
      <c r="K571" s="100">
        <v>208786522.05000001</v>
      </c>
      <c r="L571" s="100">
        <v>174787551.53999999</v>
      </c>
      <c r="M571" s="100">
        <v>191680199.389999</v>
      </c>
      <c r="N571" s="100">
        <v>2586052130.2199998</v>
      </c>
      <c r="O571" s="100">
        <v>236940738.33999899</v>
      </c>
      <c r="P571" s="100">
        <v>187090447.13</v>
      </c>
      <c r="Q571" s="100">
        <v>221712738.11000001</v>
      </c>
      <c r="R571" s="100">
        <v>211560054.44</v>
      </c>
      <c r="S571" s="100">
        <v>214527479.63</v>
      </c>
      <c r="T571" s="100">
        <v>260955957.72999901</v>
      </c>
      <c r="U571" s="100">
        <v>287458711.52999997</v>
      </c>
      <c r="V571" s="100">
        <v>303556852.54000002</v>
      </c>
      <c r="W571" s="100">
        <v>293825546.51999998</v>
      </c>
      <c r="X571" s="100">
        <v>234654015.84999999</v>
      </c>
      <c r="Y571" s="100">
        <v>189807521.90000001</v>
      </c>
      <c r="Z571" s="100">
        <v>181103804.93999901</v>
      </c>
      <c r="AA571" s="296">
        <v>2823193868.6599998</v>
      </c>
    </row>
    <row r="572" spans="1:27" x14ac:dyDescent="0.2">
      <c r="A572" s="101" t="s">
        <v>1143</v>
      </c>
    </row>
    <row r="573" spans="1:27" x14ac:dyDescent="0.2">
      <c r="A573" s="99" t="s">
        <v>1144</v>
      </c>
      <c r="B573" s="100">
        <v>162961091.92999899</v>
      </c>
      <c r="C573" s="100">
        <v>168219605.86999899</v>
      </c>
      <c r="D573" s="100">
        <v>197759338.62</v>
      </c>
      <c r="E573" s="100">
        <v>190508950.63999999</v>
      </c>
      <c r="F573" s="100">
        <v>221190994.44</v>
      </c>
      <c r="G573" s="100">
        <v>296061792.57999998</v>
      </c>
      <c r="H573" s="100">
        <v>316430788.38999999</v>
      </c>
      <c r="I573" s="100">
        <v>297709433.63</v>
      </c>
      <c r="J573" s="100">
        <v>289918358.44</v>
      </c>
      <c r="K573" s="100">
        <v>225743653.13</v>
      </c>
      <c r="L573" s="100">
        <v>190442679.55000001</v>
      </c>
      <c r="M573" s="100">
        <v>198592708.14999899</v>
      </c>
      <c r="N573" s="100">
        <v>2755539395.3699999</v>
      </c>
      <c r="O573" s="100">
        <v>251417873.239999</v>
      </c>
      <c r="P573" s="100">
        <v>199750226.75</v>
      </c>
      <c r="Q573" s="100">
        <v>240084609.83000001</v>
      </c>
      <c r="R573" s="100">
        <v>225291572.00999999</v>
      </c>
      <c r="S573" s="100">
        <v>229130774.83999899</v>
      </c>
      <c r="T573" s="100">
        <v>277880052.25</v>
      </c>
      <c r="U573" s="100">
        <v>305279043.26999998</v>
      </c>
      <c r="V573" s="100">
        <v>322718434.57999998</v>
      </c>
      <c r="W573" s="100">
        <v>310687928.89999998</v>
      </c>
      <c r="X573" s="100">
        <v>251546402.47999901</v>
      </c>
      <c r="Y573" s="100">
        <v>199908541.38</v>
      </c>
      <c r="Z573" s="100">
        <v>192009737.58999899</v>
      </c>
      <c r="AA573" s="296">
        <v>3005705197.1199999</v>
      </c>
    </row>
    <row r="574" spans="1:27" x14ac:dyDescent="0.2">
      <c r="A574" s="99" t="s">
        <v>1145</v>
      </c>
      <c r="B574" s="100">
        <v>220926969.47999901</v>
      </c>
      <c r="C574" s="100">
        <v>228681491.019999</v>
      </c>
      <c r="D574" s="100">
        <v>271047853.68000001</v>
      </c>
      <c r="E574" s="100">
        <v>250964189.72999999</v>
      </c>
      <c r="F574" s="100">
        <v>285591295.239999</v>
      </c>
      <c r="G574" s="100">
        <v>347104335.12999898</v>
      </c>
      <c r="H574" s="100">
        <v>370256375.13</v>
      </c>
      <c r="I574" s="100">
        <v>346445038.33999997</v>
      </c>
      <c r="J574" s="100">
        <v>345070436.69</v>
      </c>
      <c r="K574" s="100">
        <v>283343193.52999997</v>
      </c>
      <c r="L574" s="100">
        <v>241051160.00999999</v>
      </c>
      <c r="M574" s="100">
        <v>305154044.50999999</v>
      </c>
      <c r="N574" s="100">
        <v>3495636382.4899998</v>
      </c>
      <c r="O574" s="100">
        <v>304158484.82999998</v>
      </c>
      <c r="P574" s="100">
        <v>246385704.31999901</v>
      </c>
      <c r="Q574" s="100">
        <v>286656285.63999999</v>
      </c>
      <c r="R574" s="100">
        <v>306736954.62</v>
      </c>
      <c r="S574" s="100">
        <v>314976637.94</v>
      </c>
      <c r="T574" s="100">
        <v>363472321.10000002</v>
      </c>
      <c r="U574" s="100">
        <v>390137054.72000003</v>
      </c>
      <c r="V574" s="100">
        <v>419506865.56</v>
      </c>
      <c r="W574" s="100">
        <v>413795039.44</v>
      </c>
      <c r="X574" s="100">
        <v>335695925.93000001</v>
      </c>
      <c r="Y574" s="100">
        <v>293445682.32999998</v>
      </c>
      <c r="Z574" s="100">
        <v>296693376.64999998</v>
      </c>
      <c r="AA574" s="296">
        <v>3971660333.0799899</v>
      </c>
    </row>
    <row r="575" spans="1:27" x14ac:dyDescent="0.2">
      <c r="A575" s="101" t="s">
        <v>1146</v>
      </c>
    </row>
    <row r="576" spans="1:27" ht="10.8" thickBot="1" x14ac:dyDescent="0.25">
      <c r="A576" s="105" t="s">
        <v>1147</v>
      </c>
    </row>
    <row r="577" spans="1:27" x14ac:dyDescent="0.2">
      <c r="A577" s="99" t="s">
        <v>1148</v>
      </c>
    </row>
    <row r="578" spans="1:27" x14ac:dyDescent="0.2">
      <c r="A578" s="101" t="s">
        <v>1149</v>
      </c>
      <c r="B578" s="100">
        <v>64145808.519999899</v>
      </c>
      <c r="C578" s="100">
        <v>64730264.389999896</v>
      </c>
      <c r="D578" s="100">
        <v>74192573.430000007</v>
      </c>
      <c r="E578" s="100">
        <v>68368518.609999999</v>
      </c>
      <c r="F578" s="100">
        <v>67725220.480000004</v>
      </c>
      <c r="G578" s="100">
        <v>69039727.929999903</v>
      </c>
      <c r="H578" s="100">
        <v>69745324.329999998</v>
      </c>
      <c r="I578" s="100">
        <v>70183292.640000001</v>
      </c>
      <c r="J578" s="100">
        <v>70791938.909999996</v>
      </c>
      <c r="K578" s="100">
        <v>70877093.439999998</v>
      </c>
      <c r="L578" s="100">
        <v>71067472.879999995</v>
      </c>
      <c r="M578" s="100">
        <v>71578311.890000001</v>
      </c>
      <c r="N578" s="100">
        <v>832445547.45000005</v>
      </c>
      <c r="O578" s="100">
        <v>72076723.929999903</v>
      </c>
      <c r="P578" s="100">
        <v>72509325.509999901</v>
      </c>
      <c r="Q578" s="100">
        <v>74936602.449999899</v>
      </c>
      <c r="R578" s="100">
        <v>73612383.789999902</v>
      </c>
      <c r="S578" s="100">
        <v>75018008.949999899</v>
      </c>
      <c r="T578" s="100">
        <v>75366926.849999994</v>
      </c>
      <c r="U578" s="100">
        <v>75618640.759999901</v>
      </c>
      <c r="V578" s="100">
        <v>75847500.030000001</v>
      </c>
      <c r="W578" s="100">
        <v>76170529.799999997</v>
      </c>
      <c r="X578" s="100">
        <v>76187293.459999993</v>
      </c>
      <c r="Y578" s="100">
        <v>76592078.209999993</v>
      </c>
      <c r="Z578" s="100">
        <v>76960716.159999996</v>
      </c>
      <c r="AA578" s="296">
        <v>900896729.89999902</v>
      </c>
    </row>
    <row r="579" spans="1:27" x14ac:dyDescent="0.2">
      <c r="A579" s="101" t="s">
        <v>1150</v>
      </c>
      <c r="B579" s="100">
        <v>0</v>
      </c>
      <c r="C579" s="100">
        <v>0</v>
      </c>
      <c r="D579" s="100">
        <v>0</v>
      </c>
      <c r="E579" s="100">
        <v>0</v>
      </c>
      <c r="F579" s="100">
        <v>0</v>
      </c>
      <c r="G579" s="100">
        <v>0</v>
      </c>
      <c r="H579" s="100">
        <v>0</v>
      </c>
      <c r="I579" s="100">
        <v>0</v>
      </c>
      <c r="J579" s="100">
        <v>0</v>
      </c>
      <c r="K579" s="100">
        <v>0</v>
      </c>
      <c r="L579" s="100">
        <v>0</v>
      </c>
      <c r="M579" s="100">
        <v>0</v>
      </c>
      <c r="N579" s="100">
        <v>0</v>
      </c>
      <c r="O579" s="100">
        <v>0</v>
      </c>
      <c r="P579" s="100">
        <v>0</v>
      </c>
      <c r="Q579" s="100">
        <v>0</v>
      </c>
      <c r="R579" s="100">
        <v>0</v>
      </c>
      <c r="S579" s="100">
        <v>0</v>
      </c>
      <c r="T579" s="100">
        <v>0</v>
      </c>
      <c r="U579" s="100">
        <v>0</v>
      </c>
      <c r="V579" s="100">
        <v>0</v>
      </c>
      <c r="W579" s="100">
        <v>0</v>
      </c>
      <c r="X579" s="100">
        <v>0</v>
      </c>
      <c r="Y579" s="100">
        <v>0</v>
      </c>
      <c r="Z579" s="100">
        <v>0</v>
      </c>
      <c r="AA579" s="296">
        <v>0</v>
      </c>
    </row>
    <row r="580" spans="1:27" x14ac:dyDescent="0.2">
      <c r="A580" s="101" t="s">
        <v>1151</v>
      </c>
      <c r="B580" s="100">
        <v>64145808.519999899</v>
      </c>
      <c r="C580" s="100">
        <v>64730264.389999896</v>
      </c>
      <c r="D580" s="100">
        <v>74192573.430000007</v>
      </c>
      <c r="E580" s="100">
        <v>68368518.609999999</v>
      </c>
      <c r="F580" s="100">
        <v>67725220.480000004</v>
      </c>
      <c r="G580" s="100">
        <v>69039727.929999903</v>
      </c>
      <c r="H580" s="100">
        <v>69745324.329999998</v>
      </c>
      <c r="I580" s="100">
        <v>70183292.640000001</v>
      </c>
      <c r="J580" s="100">
        <v>70791938.909999996</v>
      </c>
      <c r="K580" s="100">
        <v>70877093.439999998</v>
      </c>
      <c r="L580" s="100">
        <v>71067472.879999995</v>
      </c>
      <c r="M580" s="100">
        <v>71578311.890000001</v>
      </c>
      <c r="N580" s="100">
        <v>832445547.45000005</v>
      </c>
      <c r="O580" s="100">
        <v>72076723.929999903</v>
      </c>
      <c r="P580" s="100">
        <v>72509325.509999901</v>
      </c>
      <c r="Q580" s="100">
        <v>74936602.449999899</v>
      </c>
      <c r="R580" s="100">
        <v>73612383.789999902</v>
      </c>
      <c r="S580" s="100">
        <v>75018008.949999899</v>
      </c>
      <c r="T580" s="100">
        <v>75366926.849999994</v>
      </c>
      <c r="U580" s="100">
        <v>75618640.759999901</v>
      </c>
      <c r="V580" s="100">
        <v>75847500.030000001</v>
      </c>
      <c r="W580" s="100">
        <v>76170529.799999997</v>
      </c>
      <c r="X580" s="100">
        <v>76187293.459999993</v>
      </c>
      <c r="Y580" s="100">
        <v>76592078.209999993</v>
      </c>
      <c r="Z580" s="100">
        <v>76960716.159999996</v>
      </c>
      <c r="AA580" s="296">
        <v>900896729.89999902</v>
      </c>
    </row>
    <row r="581" spans="1:27" x14ac:dyDescent="0.2">
      <c r="A581" s="101" t="s">
        <v>1152</v>
      </c>
      <c r="B581" s="100">
        <v>-3883</v>
      </c>
      <c r="C581" s="100">
        <v>-3883</v>
      </c>
      <c r="D581" s="100">
        <v>-3883</v>
      </c>
      <c r="E581" s="100">
        <v>-3883</v>
      </c>
      <c r="F581" s="100">
        <v>-3883</v>
      </c>
      <c r="G581" s="100">
        <v>-3883</v>
      </c>
      <c r="H581" s="100">
        <v>-3883</v>
      </c>
      <c r="I581" s="100">
        <v>-3883</v>
      </c>
      <c r="J581" s="100">
        <v>-3883</v>
      </c>
      <c r="K581" s="100">
        <v>-3883</v>
      </c>
      <c r="L581" s="100">
        <v>-3883</v>
      </c>
      <c r="M581" s="100">
        <v>-3883</v>
      </c>
      <c r="N581" s="100">
        <v>-46596</v>
      </c>
      <c r="O581" s="100">
        <v>-3883</v>
      </c>
      <c r="P581" s="100">
        <v>-3883</v>
      </c>
      <c r="Q581" s="100">
        <v>-3883</v>
      </c>
      <c r="R581" s="100">
        <v>-3883</v>
      </c>
      <c r="S581" s="100">
        <v>-3883</v>
      </c>
      <c r="T581" s="100">
        <v>-3883</v>
      </c>
      <c r="U581" s="100">
        <v>-3883</v>
      </c>
      <c r="V581" s="100">
        <v>-3883</v>
      </c>
      <c r="W581" s="100">
        <v>-3883</v>
      </c>
      <c r="X581" s="100">
        <v>-3883</v>
      </c>
      <c r="Y581" s="100">
        <v>-3883</v>
      </c>
      <c r="Z581" s="100">
        <v>-3883</v>
      </c>
      <c r="AA581" s="296">
        <v>-46596</v>
      </c>
    </row>
    <row r="582" spans="1:27" x14ac:dyDescent="0.2">
      <c r="A582" s="101" t="s">
        <v>1153</v>
      </c>
      <c r="B582" s="100">
        <v>0</v>
      </c>
      <c r="C582" s="100">
        <v>0</v>
      </c>
      <c r="D582" s="100">
        <v>0</v>
      </c>
      <c r="E582" s="100">
        <v>0</v>
      </c>
      <c r="F582" s="100">
        <v>0</v>
      </c>
      <c r="G582" s="100">
        <v>0</v>
      </c>
      <c r="H582" s="100">
        <v>0</v>
      </c>
      <c r="I582" s="100">
        <v>0</v>
      </c>
      <c r="J582" s="100">
        <v>0</v>
      </c>
      <c r="K582" s="100">
        <v>0</v>
      </c>
      <c r="L582" s="100">
        <v>0</v>
      </c>
      <c r="M582" s="100">
        <v>0</v>
      </c>
      <c r="N582" s="100">
        <v>0</v>
      </c>
      <c r="O582" s="100">
        <v>0</v>
      </c>
      <c r="P582" s="100">
        <v>0</v>
      </c>
      <c r="Q582" s="100">
        <v>0</v>
      </c>
      <c r="R582" s="100">
        <v>0</v>
      </c>
      <c r="S582" s="100">
        <v>0</v>
      </c>
      <c r="T582" s="100">
        <v>0</v>
      </c>
      <c r="U582" s="100">
        <v>0</v>
      </c>
      <c r="V582" s="100">
        <v>0</v>
      </c>
      <c r="W582" s="100">
        <v>0</v>
      </c>
      <c r="X582" s="100">
        <v>0</v>
      </c>
      <c r="Y582" s="100">
        <v>0</v>
      </c>
      <c r="Z582" s="100">
        <v>0</v>
      </c>
      <c r="AA582" s="296">
        <v>0</v>
      </c>
    </row>
    <row r="583" spans="1:27" x14ac:dyDescent="0.2">
      <c r="A583" s="101" t="s">
        <v>1154</v>
      </c>
      <c r="B583" s="100">
        <v>0</v>
      </c>
      <c r="C583" s="100">
        <v>0</v>
      </c>
      <c r="D583" s="100">
        <v>0</v>
      </c>
      <c r="E583" s="100">
        <v>0</v>
      </c>
      <c r="F583" s="100">
        <v>0</v>
      </c>
      <c r="G583" s="100">
        <v>0</v>
      </c>
      <c r="H583" s="100">
        <v>0</v>
      </c>
      <c r="I583" s="100">
        <v>0</v>
      </c>
      <c r="J583" s="100">
        <v>0</v>
      </c>
      <c r="K583" s="100">
        <v>0</v>
      </c>
      <c r="L583" s="100">
        <v>0</v>
      </c>
      <c r="M583" s="100">
        <v>0</v>
      </c>
      <c r="N583" s="100">
        <v>0</v>
      </c>
      <c r="O583" s="100">
        <v>0</v>
      </c>
      <c r="P583" s="100">
        <v>0</v>
      </c>
      <c r="Q583" s="100">
        <v>0</v>
      </c>
      <c r="R583" s="100">
        <v>0</v>
      </c>
      <c r="S583" s="100">
        <v>0</v>
      </c>
      <c r="T583" s="100">
        <v>0</v>
      </c>
      <c r="U583" s="100">
        <v>46188.5</v>
      </c>
      <c r="V583" s="100">
        <v>0</v>
      </c>
      <c r="W583" s="100">
        <v>28390.959999999999</v>
      </c>
      <c r="X583" s="100">
        <v>28390.959999999999</v>
      </c>
      <c r="Y583" s="100">
        <v>28390.959999999999</v>
      </c>
      <c r="Z583" s="100">
        <v>-141954.79999999999</v>
      </c>
      <c r="AA583" s="296">
        <v>-10593.42</v>
      </c>
    </row>
    <row r="584" spans="1:27" x14ac:dyDescent="0.2">
      <c r="A584" s="101" t="s">
        <v>1155</v>
      </c>
      <c r="B584" s="100">
        <v>64141925.519999899</v>
      </c>
      <c r="C584" s="100">
        <v>64726381.389999896</v>
      </c>
      <c r="D584" s="100">
        <v>74188690.430000007</v>
      </c>
      <c r="E584" s="100">
        <v>68364635.609999999</v>
      </c>
      <c r="F584" s="100">
        <v>67721337.480000004</v>
      </c>
      <c r="G584" s="100">
        <v>69035844.929999903</v>
      </c>
      <c r="H584" s="100">
        <v>69741441.329999998</v>
      </c>
      <c r="I584" s="100">
        <v>70179409.640000001</v>
      </c>
      <c r="J584" s="100">
        <v>70788055.909999996</v>
      </c>
      <c r="K584" s="100">
        <v>70873210.439999998</v>
      </c>
      <c r="L584" s="100">
        <v>71063589.879999995</v>
      </c>
      <c r="M584" s="100">
        <v>71574428.890000001</v>
      </c>
      <c r="N584" s="100">
        <v>832398951.45000005</v>
      </c>
      <c r="O584" s="100">
        <v>72072840.929999903</v>
      </c>
      <c r="P584" s="100">
        <v>72505442.509999901</v>
      </c>
      <c r="Q584" s="100">
        <v>74932719.449999899</v>
      </c>
      <c r="R584" s="100">
        <v>73608500.789999902</v>
      </c>
      <c r="S584" s="100">
        <v>75014125.949999899</v>
      </c>
      <c r="T584" s="100">
        <v>75363043.849999994</v>
      </c>
      <c r="U584" s="100">
        <v>75660946.259999901</v>
      </c>
      <c r="V584" s="100">
        <v>75843617.030000001</v>
      </c>
      <c r="W584" s="100">
        <v>76195037.760000005</v>
      </c>
      <c r="X584" s="100">
        <v>76211801.419999897</v>
      </c>
      <c r="Y584" s="100">
        <v>76616586.170000002</v>
      </c>
      <c r="Z584" s="100">
        <v>76814878.359999895</v>
      </c>
      <c r="AA584" s="296">
        <v>900839540.48000002</v>
      </c>
    </row>
    <row r="585" spans="1:27" x14ac:dyDescent="0.2">
      <c r="A585" s="99" t="s">
        <v>1156</v>
      </c>
    </row>
    <row r="586" spans="1:27" x14ac:dyDescent="0.2">
      <c r="A586" s="101" t="s">
        <v>1157</v>
      </c>
      <c r="B586" s="100">
        <v>0</v>
      </c>
      <c r="C586" s="100">
        <v>0</v>
      </c>
      <c r="D586" s="100">
        <v>0</v>
      </c>
      <c r="E586" s="100">
        <v>0</v>
      </c>
      <c r="F586" s="100">
        <v>0</v>
      </c>
      <c r="G586" s="100">
        <v>0</v>
      </c>
      <c r="H586" s="100">
        <v>0</v>
      </c>
      <c r="I586" s="100">
        <v>0</v>
      </c>
      <c r="J586" s="100">
        <v>0</v>
      </c>
      <c r="K586" s="100">
        <v>0</v>
      </c>
      <c r="L586" s="100">
        <v>0</v>
      </c>
      <c r="M586" s="100">
        <v>0</v>
      </c>
      <c r="N586" s="100">
        <v>0</v>
      </c>
      <c r="O586" s="100">
        <v>0</v>
      </c>
      <c r="P586" s="100">
        <v>0</v>
      </c>
      <c r="Q586" s="100">
        <v>0</v>
      </c>
      <c r="R586" s="100">
        <v>0</v>
      </c>
      <c r="S586" s="100">
        <v>0</v>
      </c>
      <c r="T586" s="100">
        <v>0</v>
      </c>
      <c r="U586" s="100">
        <v>0</v>
      </c>
      <c r="V586" s="100">
        <v>0</v>
      </c>
      <c r="W586" s="100">
        <v>0</v>
      </c>
      <c r="X586" s="100">
        <v>0</v>
      </c>
      <c r="Y586" s="100">
        <v>0</v>
      </c>
      <c r="Z586" s="100">
        <v>0</v>
      </c>
      <c r="AA586" s="296">
        <v>0</v>
      </c>
    </row>
    <row r="587" spans="1:27" x14ac:dyDescent="0.2">
      <c r="A587" s="101" t="s">
        <v>1158</v>
      </c>
      <c r="B587" s="100">
        <v>0</v>
      </c>
      <c r="C587" s="100">
        <v>0</v>
      </c>
      <c r="D587" s="100">
        <v>0</v>
      </c>
      <c r="E587" s="100">
        <v>0</v>
      </c>
      <c r="F587" s="100">
        <v>0</v>
      </c>
      <c r="G587" s="100">
        <v>0</v>
      </c>
      <c r="H587" s="100">
        <v>0</v>
      </c>
      <c r="I587" s="100">
        <v>0</v>
      </c>
      <c r="J587" s="100">
        <v>0</v>
      </c>
      <c r="K587" s="100">
        <v>0</v>
      </c>
      <c r="L587" s="100">
        <v>0</v>
      </c>
      <c r="M587" s="100">
        <v>0</v>
      </c>
      <c r="N587" s="100">
        <v>0</v>
      </c>
      <c r="O587" s="100">
        <v>0</v>
      </c>
      <c r="P587" s="100">
        <v>0</v>
      </c>
      <c r="Q587" s="100">
        <v>0</v>
      </c>
      <c r="R587" s="100">
        <v>0</v>
      </c>
      <c r="S587" s="100">
        <v>0</v>
      </c>
      <c r="T587" s="100">
        <v>0</v>
      </c>
      <c r="U587" s="100">
        <v>0</v>
      </c>
      <c r="V587" s="100">
        <v>0</v>
      </c>
      <c r="W587" s="100">
        <v>0</v>
      </c>
      <c r="X587" s="100">
        <v>0</v>
      </c>
      <c r="Y587" s="100">
        <v>0</v>
      </c>
      <c r="Z587" s="100">
        <v>0</v>
      </c>
      <c r="AA587" s="296">
        <v>0</v>
      </c>
    </row>
    <row r="588" spans="1:27" x14ac:dyDescent="0.2">
      <c r="A588" s="101" t="s">
        <v>1159</v>
      </c>
      <c r="B588" s="100">
        <v>0</v>
      </c>
      <c r="C588" s="100">
        <v>0</v>
      </c>
      <c r="D588" s="100">
        <v>0</v>
      </c>
      <c r="E588" s="100">
        <v>0</v>
      </c>
      <c r="F588" s="100">
        <v>0</v>
      </c>
      <c r="G588" s="100">
        <v>0</v>
      </c>
      <c r="H588" s="100">
        <v>0</v>
      </c>
      <c r="I588" s="100">
        <v>0</v>
      </c>
      <c r="J588" s="100">
        <v>0</v>
      </c>
      <c r="K588" s="100">
        <v>0</v>
      </c>
      <c r="L588" s="100">
        <v>0</v>
      </c>
      <c r="M588" s="100">
        <v>0</v>
      </c>
      <c r="N588" s="100">
        <v>0</v>
      </c>
      <c r="O588" s="100">
        <v>0</v>
      </c>
      <c r="P588" s="100">
        <v>0</v>
      </c>
      <c r="Q588" s="100">
        <v>0</v>
      </c>
      <c r="R588" s="100">
        <v>0</v>
      </c>
      <c r="S588" s="100">
        <v>0</v>
      </c>
      <c r="T588" s="100">
        <v>0</v>
      </c>
      <c r="U588" s="100">
        <v>0</v>
      </c>
      <c r="V588" s="100">
        <v>0</v>
      </c>
      <c r="W588" s="100">
        <v>0</v>
      </c>
      <c r="X588" s="100">
        <v>0</v>
      </c>
      <c r="Y588" s="100">
        <v>0</v>
      </c>
      <c r="Z588" s="100">
        <v>0</v>
      </c>
      <c r="AA588" s="296">
        <v>0</v>
      </c>
    </row>
    <row r="589" spans="1:27" x14ac:dyDescent="0.2">
      <c r="A589" s="99" t="s">
        <v>1160</v>
      </c>
    </row>
    <row r="590" spans="1:27" x14ac:dyDescent="0.2">
      <c r="A590" s="101" t="s">
        <v>1161</v>
      </c>
    </row>
    <row r="591" spans="1:27" x14ac:dyDescent="0.2">
      <c r="A591" s="101" t="s">
        <v>1162</v>
      </c>
      <c r="B591" s="100">
        <v>2999688.5199999898</v>
      </c>
      <c r="C591" s="100">
        <v>3124608.9999999902</v>
      </c>
      <c r="D591" s="100">
        <v>3185362.71</v>
      </c>
      <c r="E591" s="100">
        <v>3133400.53</v>
      </c>
      <c r="F591" s="100">
        <v>3005341.8</v>
      </c>
      <c r="G591" s="100">
        <v>3044587.58</v>
      </c>
      <c r="H591" s="100">
        <v>3324370.3099999898</v>
      </c>
      <c r="I591" s="100">
        <v>2970995.8899999899</v>
      </c>
      <c r="J591" s="100">
        <v>2817279.04</v>
      </c>
      <c r="K591" s="100">
        <v>3037442.54</v>
      </c>
      <c r="L591" s="100">
        <v>3142460.3799999901</v>
      </c>
      <c r="M591" s="100">
        <v>3148752.45</v>
      </c>
      <c r="N591" s="100">
        <v>36934290.75</v>
      </c>
      <c r="O591" s="100">
        <v>3098187.94</v>
      </c>
      <c r="P591" s="100">
        <v>3082538.36</v>
      </c>
      <c r="Q591" s="100">
        <v>3120524.27</v>
      </c>
      <c r="R591" s="100">
        <v>3635520.46</v>
      </c>
      <c r="S591" s="100">
        <v>3452234.68</v>
      </c>
      <c r="T591" s="100">
        <v>3321524.12</v>
      </c>
      <c r="U591" s="100">
        <v>3462751.97</v>
      </c>
      <c r="V591" s="100">
        <v>3112297.6</v>
      </c>
      <c r="W591" s="100">
        <v>3644681.42</v>
      </c>
      <c r="X591" s="100">
        <v>3861609</v>
      </c>
      <c r="Y591" s="100">
        <v>3701193.96</v>
      </c>
      <c r="Z591" s="100">
        <v>3836715.7099999902</v>
      </c>
      <c r="AA591" s="296">
        <v>41329779.490000002</v>
      </c>
    </row>
    <row r="592" spans="1:27" x14ac:dyDescent="0.2">
      <c r="A592" s="101" t="s">
        <v>1163</v>
      </c>
      <c r="B592" s="100">
        <v>0</v>
      </c>
      <c r="C592" s="100">
        <v>0</v>
      </c>
      <c r="D592" s="100">
        <v>0</v>
      </c>
      <c r="E592" s="100">
        <v>0</v>
      </c>
      <c r="F592" s="100">
        <v>0</v>
      </c>
      <c r="G592" s="100">
        <v>0</v>
      </c>
      <c r="H592" s="100">
        <v>0</v>
      </c>
      <c r="I592" s="100">
        <v>0</v>
      </c>
      <c r="J592" s="100">
        <v>0</v>
      </c>
      <c r="K592" s="100">
        <v>0</v>
      </c>
      <c r="L592" s="100">
        <v>0</v>
      </c>
      <c r="M592" s="100">
        <v>0</v>
      </c>
      <c r="N592" s="100">
        <v>0</v>
      </c>
      <c r="O592" s="100">
        <v>7952.01</v>
      </c>
      <c r="P592" s="100">
        <v>8011.56</v>
      </c>
      <c r="Q592" s="100">
        <v>6918.75</v>
      </c>
      <c r="R592" s="100">
        <v>7159.72</v>
      </c>
      <c r="S592" s="100">
        <v>7269.75</v>
      </c>
      <c r="T592" s="100">
        <v>13038.4</v>
      </c>
      <c r="U592" s="100">
        <v>13081.41</v>
      </c>
      <c r="V592" s="100">
        <v>17883.939999999999</v>
      </c>
      <c r="W592" s="100">
        <v>-81315.539999999994</v>
      </c>
      <c r="X592" s="100">
        <v>0</v>
      </c>
      <c r="Y592" s="100">
        <v>0</v>
      </c>
      <c r="Z592" s="100">
        <v>0</v>
      </c>
      <c r="AA592" s="296">
        <v>0</v>
      </c>
    </row>
    <row r="593" spans="1:27" x14ac:dyDescent="0.2">
      <c r="A593" s="101" t="s">
        <v>1164</v>
      </c>
      <c r="B593" s="100">
        <v>0</v>
      </c>
      <c r="C593" s="100">
        <v>0</v>
      </c>
      <c r="D593" s="100">
        <v>0</v>
      </c>
      <c r="E593" s="100">
        <v>0</v>
      </c>
      <c r="F593" s="100">
        <v>0</v>
      </c>
      <c r="G593" s="100">
        <v>0</v>
      </c>
      <c r="H593" s="100">
        <v>0</v>
      </c>
      <c r="I593" s="100">
        <v>0</v>
      </c>
      <c r="J593" s="100">
        <v>0</v>
      </c>
      <c r="K593" s="100">
        <v>0</v>
      </c>
      <c r="L593" s="100">
        <v>0</v>
      </c>
      <c r="M593" s="100">
        <v>0</v>
      </c>
      <c r="N593" s="100">
        <v>0</v>
      </c>
      <c r="O593" s="100">
        <v>0</v>
      </c>
      <c r="P593" s="100">
        <v>0</v>
      </c>
      <c r="Q593" s="100">
        <v>0</v>
      </c>
      <c r="R593" s="100">
        <v>0</v>
      </c>
      <c r="S593" s="100">
        <v>0</v>
      </c>
      <c r="T593" s="100">
        <v>0</v>
      </c>
      <c r="U593" s="100">
        <v>0</v>
      </c>
      <c r="V593" s="100">
        <v>0</v>
      </c>
      <c r="W593" s="100">
        <v>0</v>
      </c>
      <c r="X593" s="100">
        <v>0</v>
      </c>
      <c r="Y593" s="100">
        <v>0</v>
      </c>
      <c r="Z593" s="100">
        <v>0</v>
      </c>
      <c r="AA593" s="296">
        <v>0</v>
      </c>
    </row>
    <row r="594" spans="1:27" x14ac:dyDescent="0.2">
      <c r="A594" s="101" t="s">
        <v>1165</v>
      </c>
      <c r="B594" s="100">
        <v>2999688.5199999898</v>
      </c>
      <c r="C594" s="100">
        <v>3124608.9999999902</v>
      </c>
      <c r="D594" s="100">
        <v>3185362.71</v>
      </c>
      <c r="E594" s="100">
        <v>3133400.53</v>
      </c>
      <c r="F594" s="100">
        <v>3005341.8</v>
      </c>
      <c r="G594" s="100">
        <v>3044587.58</v>
      </c>
      <c r="H594" s="100">
        <v>3324370.3099999898</v>
      </c>
      <c r="I594" s="100">
        <v>2970995.8899999899</v>
      </c>
      <c r="J594" s="100">
        <v>2817279.04</v>
      </c>
      <c r="K594" s="100">
        <v>3037442.54</v>
      </c>
      <c r="L594" s="100">
        <v>3142460.3799999901</v>
      </c>
      <c r="M594" s="100">
        <v>3148752.45</v>
      </c>
      <c r="N594" s="100">
        <v>36934290.75</v>
      </c>
      <c r="O594" s="100">
        <v>3106139.9499999899</v>
      </c>
      <c r="P594" s="100">
        <v>3090549.92</v>
      </c>
      <c r="Q594" s="100">
        <v>3127443.0199999898</v>
      </c>
      <c r="R594" s="100">
        <v>3642680.18</v>
      </c>
      <c r="S594" s="100">
        <v>3459504.43</v>
      </c>
      <c r="T594" s="100">
        <v>3334562.52</v>
      </c>
      <c r="U594" s="100">
        <v>3475833.38</v>
      </c>
      <c r="V594" s="100">
        <v>3130181.54</v>
      </c>
      <c r="W594" s="100">
        <v>3563365.88</v>
      </c>
      <c r="X594" s="100">
        <v>3861609</v>
      </c>
      <c r="Y594" s="100">
        <v>3701193.96</v>
      </c>
      <c r="Z594" s="100">
        <v>3836715.7099999902</v>
      </c>
      <c r="AA594" s="296">
        <v>41329779.490000002</v>
      </c>
    </row>
    <row r="595" spans="1:27" x14ac:dyDescent="0.2">
      <c r="A595" s="101" t="s">
        <v>1166</v>
      </c>
    </row>
    <row r="596" spans="1:27" x14ac:dyDescent="0.2">
      <c r="A596" s="101" t="s">
        <v>1167</v>
      </c>
      <c r="B596" s="100">
        <v>7637.17</v>
      </c>
      <c r="C596" s="100">
        <v>7637.17</v>
      </c>
      <c r="D596" s="100">
        <v>7637.17</v>
      </c>
      <c r="E596" s="100">
        <v>7637.17</v>
      </c>
      <c r="F596" s="100">
        <v>7637.17</v>
      </c>
      <c r="G596" s="100">
        <v>7637.17</v>
      </c>
      <c r="H596" s="100">
        <v>7637.17</v>
      </c>
      <c r="I596" s="100">
        <v>7637.17</v>
      </c>
      <c r="J596" s="100">
        <v>7637.17</v>
      </c>
      <c r="K596" s="100">
        <v>7637.17</v>
      </c>
      <c r="L596" s="100">
        <v>7637.17</v>
      </c>
      <c r="M596" s="100">
        <v>7637.17</v>
      </c>
      <c r="N596" s="100">
        <v>91646.039999999906</v>
      </c>
      <c r="O596" s="100">
        <v>7637.17</v>
      </c>
      <c r="P596" s="100">
        <v>7637.17</v>
      </c>
      <c r="Q596" s="100">
        <v>7637.17</v>
      </c>
      <c r="R596" s="100">
        <v>7637.17</v>
      </c>
      <c r="S596" s="100">
        <v>7637.17</v>
      </c>
      <c r="T596" s="100">
        <v>7637.17</v>
      </c>
      <c r="U596" s="100">
        <v>7637.17</v>
      </c>
      <c r="V596" s="100">
        <v>7637.17</v>
      </c>
      <c r="W596" s="100">
        <v>7637.17</v>
      </c>
      <c r="X596" s="100">
        <v>7637.17</v>
      </c>
      <c r="Y596" s="100">
        <v>7637.17</v>
      </c>
      <c r="Z596" s="100">
        <v>7637.17</v>
      </c>
      <c r="AA596" s="296">
        <v>91646.039999999906</v>
      </c>
    </row>
    <row r="597" spans="1:27" x14ac:dyDescent="0.2">
      <c r="A597" s="101" t="s">
        <v>1168</v>
      </c>
      <c r="B597" s="100">
        <v>7637.17</v>
      </c>
      <c r="C597" s="100">
        <v>7637.17</v>
      </c>
      <c r="D597" s="100">
        <v>7637.17</v>
      </c>
      <c r="E597" s="100">
        <v>7637.17</v>
      </c>
      <c r="F597" s="100">
        <v>7637.17</v>
      </c>
      <c r="G597" s="100">
        <v>7637.17</v>
      </c>
      <c r="H597" s="100">
        <v>7637.17</v>
      </c>
      <c r="I597" s="100">
        <v>7637.17</v>
      </c>
      <c r="J597" s="100">
        <v>7637.17</v>
      </c>
      <c r="K597" s="100">
        <v>7637.17</v>
      </c>
      <c r="L597" s="100">
        <v>7637.17</v>
      </c>
      <c r="M597" s="100">
        <v>7637.17</v>
      </c>
      <c r="N597" s="100">
        <v>91646.039999999906</v>
      </c>
      <c r="O597" s="100">
        <v>7637.17</v>
      </c>
      <c r="P597" s="100">
        <v>7637.17</v>
      </c>
      <c r="Q597" s="100">
        <v>7637.17</v>
      </c>
      <c r="R597" s="100">
        <v>7637.17</v>
      </c>
      <c r="S597" s="100">
        <v>7637.17</v>
      </c>
      <c r="T597" s="100">
        <v>7637.17</v>
      </c>
      <c r="U597" s="100">
        <v>7637.17</v>
      </c>
      <c r="V597" s="100">
        <v>7637.17</v>
      </c>
      <c r="W597" s="100">
        <v>7637.17</v>
      </c>
      <c r="X597" s="100">
        <v>7637.17</v>
      </c>
      <c r="Y597" s="100">
        <v>7637.17</v>
      </c>
      <c r="Z597" s="100">
        <v>7637.17</v>
      </c>
      <c r="AA597" s="296">
        <v>91646.039999999906</v>
      </c>
    </row>
    <row r="598" spans="1:27" x14ac:dyDescent="0.2">
      <c r="A598" s="101" t="s">
        <v>1169</v>
      </c>
    </row>
    <row r="599" spans="1:27" x14ac:dyDescent="0.2">
      <c r="A599" s="101" t="s">
        <v>1170</v>
      </c>
      <c r="B599" s="100">
        <v>0</v>
      </c>
      <c r="C599" s="100">
        <v>0</v>
      </c>
      <c r="D599" s="100">
        <v>1655837.35</v>
      </c>
      <c r="E599" s="100">
        <v>0</v>
      </c>
      <c r="F599" s="100">
        <v>0</v>
      </c>
      <c r="G599" s="100">
        <v>1657516.61</v>
      </c>
      <c r="H599" s="100">
        <v>0</v>
      </c>
      <c r="I599" s="100">
        <v>0</v>
      </c>
      <c r="J599" s="100">
        <v>1666332.97</v>
      </c>
      <c r="K599" s="100">
        <v>0</v>
      </c>
      <c r="L599" s="100">
        <v>0</v>
      </c>
      <c r="M599" s="100">
        <v>1670977.7</v>
      </c>
      <c r="N599" s="100">
        <v>6650664.6299999896</v>
      </c>
      <c r="O599" s="100">
        <v>0</v>
      </c>
      <c r="P599" s="100">
        <v>0</v>
      </c>
      <c r="Q599" s="100">
        <v>1673496.74</v>
      </c>
      <c r="R599" s="100">
        <v>0</v>
      </c>
      <c r="S599" s="100">
        <v>0</v>
      </c>
      <c r="T599" s="100">
        <v>1675030.82</v>
      </c>
      <c r="U599" s="100">
        <v>0</v>
      </c>
      <c r="V599" s="100">
        <v>0</v>
      </c>
      <c r="W599" s="100">
        <v>1117633.7</v>
      </c>
      <c r="X599" s="100">
        <v>0</v>
      </c>
      <c r="Y599" s="100">
        <v>0</v>
      </c>
      <c r="Z599" s="100">
        <v>1678390.32</v>
      </c>
      <c r="AA599" s="296">
        <v>6144551.5800000001</v>
      </c>
    </row>
    <row r="600" spans="1:27" x14ac:dyDescent="0.2">
      <c r="A600" s="99" t="s">
        <v>1171</v>
      </c>
      <c r="B600" s="100">
        <v>0</v>
      </c>
      <c r="C600" s="100">
        <v>0</v>
      </c>
      <c r="D600" s="100">
        <v>1655837.35</v>
      </c>
      <c r="E600" s="100">
        <v>0</v>
      </c>
      <c r="F600" s="100">
        <v>0</v>
      </c>
      <c r="G600" s="100">
        <v>1657516.61</v>
      </c>
      <c r="H600" s="100">
        <v>0</v>
      </c>
      <c r="I600" s="100">
        <v>0</v>
      </c>
      <c r="J600" s="100">
        <v>1666332.97</v>
      </c>
      <c r="K600" s="100">
        <v>0</v>
      </c>
      <c r="L600" s="100">
        <v>0</v>
      </c>
      <c r="M600" s="100">
        <v>1670977.7</v>
      </c>
      <c r="N600" s="100">
        <v>6650664.6299999896</v>
      </c>
      <c r="O600" s="100">
        <v>0</v>
      </c>
      <c r="P600" s="100">
        <v>0</v>
      </c>
      <c r="Q600" s="100">
        <v>1673496.74</v>
      </c>
      <c r="R600" s="100">
        <v>0</v>
      </c>
      <c r="S600" s="100">
        <v>0</v>
      </c>
      <c r="T600" s="100">
        <v>1675030.82</v>
      </c>
      <c r="U600" s="100">
        <v>0</v>
      </c>
      <c r="V600" s="100">
        <v>0</v>
      </c>
      <c r="W600" s="100">
        <v>1117633.7</v>
      </c>
      <c r="X600" s="100">
        <v>0</v>
      </c>
      <c r="Y600" s="100">
        <v>0</v>
      </c>
      <c r="Z600" s="100">
        <v>1678390.32</v>
      </c>
      <c r="AA600" s="296">
        <v>6144551.5800000001</v>
      </c>
    </row>
    <row r="601" spans="1:27" x14ac:dyDescent="0.2">
      <c r="A601" s="101" t="s">
        <v>1172</v>
      </c>
    </row>
    <row r="602" spans="1:27" x14ac:dyDescent="0.2">
      <c r="A602" s="101" t="s">
        <v>1173</v>
      </c>
      <c r="B602" s="100">
        <v>1735121</v>
      </c>
      <c r="C602" s="100">
        <v>1007820</v>
      </c>
      <c r="D602" s="100">
        <v>1174359</v>
      </c>
      <c r="E602" s="100">
        <v>233861</v>
      </c>
      <c r="F602" s="100">
        <v>1924529</v>
      </c>
      <c r="G602" s="100">
        <v>4141593</v>
      </c>
      <c r="H602" s="100">
        <v>1971276</v>
      </c>
      <c r="I602" s="100">
        <v>2419137</v>
      </c>
      <c r="J602" s="100">
        <v>1673396</v>
      </c>
      <c r="K602" s="100">
        <v>-1494604</v>
      </c>
      <c r="L602" s="100">
        <v>-4732467</v>
      </c>
      <c r="M602" s="100">
        <v>5085626</v>
      </c>
      <c r="N602" s="100">
        <v>15139647</v>
      </c>
      <c r="O602" s="100">
        <v>1691720</v>
      </c>
      <c r="P602" s="100">
        <v>-1612652</v>
      </c>
      <c r="Q602" s="100">
        <v>114694</v>
      </c>
      <c r="R602" s="100">
        <v>2008965</v>
      </c>
      <c r="S602" s="100">
        <v>-999229</v>
      </c>
      <c r="T602" s="100">
        <v>3090318</v>
      </c>
      <c r="U602" s="100">
        <v>3494832</v>
      </c>
      <c r="V602" s="100">
        <v>2763426</v>
      </c>
      <c r="W602" s="100">
        <v>4253768</v>
      </c>
      <c r="X602" s="100">
        <v>-858510</v>
      </c>
      <c r="Y602" s="100">
        <v>176203</v>
      </c>
      <c r="Z602" s="100">
        <v>786219</v>
      </c>
      <c r="AA602" s="296">
        <v>14909753.999999899</v>
      </c>
    </row>
    <row r="603" spans="1:27" x14ac:dyDescent="0.2">
      <c r="A603" s="101" t="s">
        <v>1174</v>
      </c>
      <c r="B603" s="100">
        <v>0</v>
      </c>
      <c r="C603" s="100">
        <v>0</v>
      </c>
      <c r="D603" s="100">
        <v>0</v>
      </c>
      <c r="E603" s="100">
        <v>0</v>
      </c>
      <c r="F603" s="100">
        <v>0</v>
      </c>
      <c r="G603" s="100">
        <v>0</v>
      </c>
      <c r="H603" s="100">
        <v>0</v>
      </c>
      <c r="I603" s="100">
        <v>0</v>
      </c>
      <c r="J603" s="100">
        <v>0</v>
      </c>
      <c r="K603" s="100">
        <v>0</v>
      </c>
      <c r="L603" s="100">
        <v>0</v>
      </c>
      <c r="M603" s="100">
        <v>0</v>
      </c>
      <c r="N603" s="100">
        <v>0</v>
      </c>
      <c r="O603" s="100">
        <v>0</v>
      </c>
      <c r="P603" s="100">
        <v>0</v>
      </c>
      <c r="Q603" s="100">
        <v>0</v>
      </c>
      <c r="R603" s="100">
        <v>0</v>
      </c>
      <c r="S603" s="100">
        <v>0</v>
      </c>
      <c r="T603" s="100">
        <v>0</v>
      </c>
      <c r="U603" s="100">
        <v>0</v>
      </c>
      <c r="V603" s="100">
        <v>0</v>
      </c>
      <c r="W603" s="100">
        <v>0</v>
      </c>
      <c r="X603" s="100">
        <v>0</v>
      </c>
      <c r="Y603" s="100">
        <v>0</v>
      </c>
      <c r="Z603" s="100">
        <v>0</v>
      </c>
      <c r="AA603" s="296">
        <v>0</v>
      </c>
    </row>
    <row r="604" spans="1:27" x14ac:dyDescent="0.2">
      <c r="A604" s="101" t="s">
        <v>1175</v>
      </c>
      <c r="B604" s="100">
        <v>0</v>
      </c>
      <c r="C604" s="100">
        <v>0</v>
      </c>
      <c r="D604" s="100">
        <v>0</v>
      </c>
      <c r="E604" s="100">
        <v>0</v>
      </c>
      <c r="F604" s="100">
        <v>0</v>
      </c>
      <c r="G604" s="100">
        <v>0</v>
      </c>
      <c r="H604" s="100">
        <v>0</v>
      </c>
      <c r="I604" s="100">
        <v>0</v>
      </c>
      <c r="J604" s="100">
        <v>0</v>
      </c>
      <c r="K604" s="100">
        <v>0</v>
      </c>
      <c r="L604" s="100">
        <v>0</v>
      </c>
      <c r="M604" s="100">
        <v>0</v>
      </c>
      <c r="N604" s="100">
        <v>0</v>
      </c>
      <c r="O604" s="100">
        <v>0</v>
      </c>
      <c r="P604" s="100">
        <v>0</v>
      </c>
      <c r="Q604" s="100">
        <v>0</v>
      </c>
      <c r="R604" s="100">
        <v>0</v>
      </c>
      <c r="S604" s="100">
        <v>0</v>
      </c>
      <c r="T604" s="100">
        <v>0</v>
      </c>
      <c r="U604" s="100">
        <v>0</v>
      </c>
      <c r="V604" s="100">
        <v>0</v>
      </c>
      <c r="W604" s="100">
        <v>0</v>
      </c>
      <c r="X604" s="100">
        <v>0</v>
      </c>
      <c r="Y604" s="100">
        <v>0</v>
      </c>
      <c r="Z604" s="100">
        <v>0</v>
      </c>
      <c r="AA604" s="296">
        <v>0</v>
      </c>
    </row>
    <row r="605" spans="1:27" x14ac:dyDescent="0.2">
      <c r="A605" s="101" t="s">
        <v>1176</v>
      </c>
      <c r="B605" s="100">
        <v>0</v>
      </c>
      <c r="C605" s="100">
        <v>0</v>
      </c>
      <c r="D605" s="100">
        <v>0</v>
      </c>
      <c r="E605" s="100">
        <v>0</v>
      </c>
      <c r="F605" s="100">
        <v>0</v>
      </c>
      <c r="G605" s="100">
        <v>0</v>
      </c>
      <c r="H605" s="100">
        <v>0</v>
      </c>
      <c r="I605" s="100">
        <v>0</v>
      </c>
      <c r="J605" s="100">
        <v>0</v>
      </c>
      <c r="K605" s="100">
        <v>0</v>
      </c>
      <c r="L605" s="100">
        <v>0</v>
      </c>
      <c r="M605" s="100">
        <v>0</v>
      </c>
      <c r="N605" s="100">
        <v>0</v>
      </c>
      <c r="O605" s="100">
        <v>0</v>
      </c>
      <c r="P605" s="100">
        <v>0</v>
      </c>
      <c r="Q605" s="100">
        <v>0</v>
      </c>
      <c r="R605" s="100">
        <v>0</v>
      </c>
      <c r="S605" s="100">
        <v>0</v>
      </c>
      <c r="T605" s="100">
        <v>0</v>
      </c>
      <c r="U605" s="100">
        <v>0</v>
      </c>
      <c r="V605" s="100">
        <v>0</v>
      </c>
      <c r="W605" s="100">
        <v>0</v>
      </c>
      <c r="X605" s="100">
        <v>0</v>
      </c>
      <c r="Y605" s="100">
        <v>0</v>
      </c>
      <c r="Z605" s="100">
        <v>0</v>
      </c>
      <c r="AA605" s="296">
        <v>0</v>
      </c>
    </row>
    <row r="606" spans="1:27" x14ac:dyDescent="0.2">
      <c r="A606" s="101" t="s">
        <v>1177</v>
      </c>
      <c r="B606" s="100">
        <v>0</v>
      </c>
      <c r="C606" s="100">
        <v>0</v>
      </c>
      <c r="D606" s="100">
        <v>0</v>
      </c>
      <c r="E606" s="100">
        <v>0</v>
      </c>
      <c r="F606" s="100">
        <v>0</v>
      </c>
      <c r="G606" s="100">
        <v>0</v>
      </c>
      <c r="H606" s="100">
        <v>0</v>
      </c>
      <c r="I606" s="100">
        <v>0</v>
      </c>
      <c r="J606" s="100">
        <v>0</v>
      </c>
      <c r="K606" s="100">
        <v>0</v>
      </c>
      <c r="L606" s="100">
        <v>0</v>
      </c>
      <c r="M606" s="100">
        <v>0</v>
      </c>
      <c r="N606" s="100">
        <v>0</v>
      </c>
      <c r="O606" s="100">
        <v>0</v>
      </c>
      <c r="P606" s="100">
        <v>0</v>
      </c>
      <c r="Q606" s="100">
        <v>0</v>
      </c>
      <c r="R606" s="100">
        <v>0</v>
      </c>
      <c r="S606" s="100">
        <v>0</v>
      </c>
      <c r="T606" s="100">
        <v>0</v>
      </c>
      <c r="U606" s="100">
        <v>0</v>
      </c>
      <c r="V606" s="100">
        <v>0</v>
      </c>
      <c r="W606" s="100">
        <v>0</v>
      </c>
      <c r="X606" s="100">
        <v>0</v>
      </c>
      <c r="Y606" s="100">
        <v>0</v>
      </c>
      <c r="Z606" s="100">
        <v>0</v>
      </c>
      <c r="AA606" s="296">
        <v>0</v>
      </c>
    </row>
    <row r="607" spans="1:27" x14ac:dyDescent="0.2">
      <c r="A607" s="101" t="s">
        <v>1178</v>
      </c>
      <c r="B607" s="100">
        <v>0</v>
      </c>
      <c r="C607" s="100">
        <v>387194.48</v>
      </c>
      <c r="D607" s="100">
        <v>193597.24</v>
      </c>
      <c r="E607" s="100">
        <v>193597.24</v>
      </c>
      <c r="F607" s="100">
        <v>214136.35</v>
      </c>
      <c r="G607" s="100">
        <v>214962.93</v>
      </c>
      <c r="H607" s="100">
        <v>212097.5</v>
      </c>
      <c r="I607" s="100">
        <v>213086.95</v>
      </c>
      <c r="J607" s="100">
        <v>218186.75999999899</v>
      </c>
      <c r="K607" s="100">
        <v>219399.25</v>
      </c>
      <c r="L607" s="100">
        <v>219799.07</v>
      </c>
      <c r="M607" s="100">
        <v>37109.109999999899</v>
      </c>
      <c r="N607" s="100">
        <v>2323166.88</v>
      </c>
      <c r="O607" s="100">
        <v>193597.24</v>
      </c>
      <c r="P607" s="100">
        <v>198460.92</v>
      </c>
      <c r="Q607" s="100">
        <v>219185.38</v>
      </c>
      <c r="R607" s="100">
        <v>454765.55</v>
      </c>
      <c r="S607" s="100">
        <v>211823.5</v>
      </c>
      <c r="T607" s="100">
        <v>211823.5</v>
      </c>
      <c r="U607" s="100">
        <v>211823.5</v>
      </c>
      <c r="V607" s="100">
        <v>211823.5</v>
      </c>
      <c r="W607" s="100">
        <v>211823.5</v>
      </c>
      <c r="X607" s="100">
        <v>211823.5</v>
      </c>
      <c r="Y607" s="100">
        <v>211823.5</v>
      </c>
      <c r="Z607" s="100">
        <v>211823.5</v>
      </c>
      <c r="AA607" s="296">
        <v>2760597.09</v>
      </c>
    </row>
    <row r="608" spans="1:27" x14ac:dyDescent="0.2">
      <c r="A608" s="101" t="s">
        <v>1179</v>
      </c>
      <c r="B608" s="100">
        <v>0</v>
      </c>
      <c r="C608" s="100">
        <v>0</v>
      </c>
      <c r="D608" s="100">
        <v>0</v>
      </c>
      <c r="E608" s="100">
        <v>0</v>
      </c>
      <c r="F608" s="100">
        <v>0</v>
      </c>
      <c r="G608" s="100">
        <v>0</v>
      </c>
      <c r="H608" s="100">
        <v>0</v>
      </c>
      <c r="I608" s="100">
        <v>0</v>
      </c>
      <c r="J608" s="100">
        <v>0</v>
      </c>
      <c r="K608" s="100">
        <v>0</v>
      </c>
      <c r="L608" s="100">
        <v>0</v>
      </c>
      <c r="M608" s="100">
        <v>0</v>
      </c>
      <c r="N608" s="100">
        <v>0</v>
      </c>
      <c r="O608" s="100">
        <v>0</v>
      </c>
      <c r="P608" s="100">
        <v>0</v>
      </c>
      <c r="Q608" s="100">
        <v>0</v>
      </c>
      <c r="R608" s="100">
        <v>0</v>
      </c>
      <c r="S608" s="100">
        <v>0</v>
      </c>
      <c r="T608" s="100">
        <v>0</v>
      </c>
      <c r="U608" s="100">
        <v>0</v>
      </c>
      <c r="V608" s="100">
        <v>0</v>
      </c>
      <c r="W608" s="100">
        <v>0</v>
      </c>
      <c r="X608" s="100">
        <v>0</v>
      </c>
      <c r="Y608" s="100">
        <v>0</v>
      </c>
      <c r="Z608" s="100">
        <v>0</v>
      </c>
      <c r="AA608" s="296">
        <v>0</v>
      </c>
    </row>
    <row r="609" spans="1:27" x14ac:dyDescent="0.2">
      <c r="A609" s="101" t="s">
        <v>1180</v>
      </c>
      <c r="B609" s="100">
        <v>0</v>
      </c>
      <c r="C609" s="100">
        <v>275848.75999999902</v>
      </c>
      <c r="D609" s="100">
        <v>48418.38</v>
      </c>
      <c r="E609" s="100">
        <v>227430.38</v>
      </c>
      <c r="F609" s="100">
        <v>137924.37999999899</v>
      </c>
      <c r="G609" s="100">
        <v>137924.37999999899</v>
      </c>
      <c r="H609" s="100">
        <v>137924.37999999899</v>
      </c>
      <c r="I609" s="100">
        <v>137924.37999999899</v>
      </c>
      <c r="J609" s="100">
        <v>137924.37999999899</v>
      </c>
      <c r="K609" s="100">
        <v>137924.37999999899</v>
      </c>
      <c r="L609" s="100">
        <v>137924.37999999899</v>
      </c>
      <c r="M609" s="100">
        <v>137924.37999999899</v>
      </c>
      <c r="N609" s="100">
        <v>1655092.55999999</v>
      </c>
      <c r="O609" s="100">
        <v>137924.37999999899</v>
      </c>
      <c r="P609" s="100">
        <v>137924.37999999899</v>
      </c>
      <c r="Q609" s="100">
        <v>137924.37999999899</v>
      </c>
      <c r="R609" s="100">
        <v>137924.37999999899</v>
      </c>
      <c r="S609" s="100">
        <v>137924.37999999899</v>
      </c>
      <c r="T609" s="100">
        <v>137924.37999999899</v>
      </c>
      <c r="U609" s="100">
        <v>137924.37999999899</v>
      </c>
      <c r="V609" s="100">
        <v>137924.37999999899</v>
      </c>
      <c r="W609" s="100">
        <v>137924.37999999899</v>
      </c>
      <c r="X609" s="100">
        <v>137924.37999999899</v>
      </c>
      <c r="Y609" s="100">
        <v>137924.37999999899</v>
      </c>
      <c r="Z609" s="100">
        <v>137924.37999999899</v>
      </c>
      <c r="AA609" s="296">
        <v>1655092.55999999</v>
      </c>
    </row>
    <row r="610" spans="1:27" x14ac:dyDescent="0.2">
      <c r="A610" s="101" t="s">
        <v>1181</v>
      </c>
      <c r="B610" s="100">
        <v>0</v>
      </c>
      <c r="C610" s="100">
        <v>0</v>
      </c>
      <c r="D610" s="100">
        <v>0</v>
      </c>
      <c r="E610" s="100">
        <v>0</v>
      </c>
      <c r="F610" s="100">
        <v>0</v>
      </c>
      <c r="G610" s="100">
        <v>0</v>
      </c>
      <c r="H610" s="100">
        <v>0</v>
      </c>
      <c r="I610" s="100">
        <v>0</v>
      </c>
      <c r="J610" s="100">
        <v>0</v>
      </c>
      <c r="K610" s="100">
        <v>0</v>
      </c>
      <c r="L610" s="100">
        <v>0</v>
      </c>
      <c r="M610" s="100">
        <v>0</v>
      </c>
      <c r="N610" s="100">
        <v>0</v>
      </c>
      <c r="O610" s="100">
        <v>0</v>
      </c>
      <c r="P610" s="100">
        <v>0</v>
      </c>
      <c r="Q610" s="100">
        <v>0</v>
      </c>
      <c r="R610" s="100">
        <v>0</v>
      </c>
      <c r="S610" s="100">
        <v>0</v>
      </c>
      <c r="T610" s="100">
        <v>0</v>
      </c>
      <c r="U610" s="100">
        <v>0</v>
      </c>
      <c r="V610" s="100">
        <v>0</v>
      </c>
      <c r="W610" s="100">
        <v>0</v>
      </c>
      <c r="X610" s="100">
        <v>0</v>
      </c>
      <c r="Y610" s="100">
        <v>0</v>
      </c>
      <c r="Z610" s="100">
        <v>0</v>
      </c>
      <c r="AA610" s="296">
        <v>0</v>
      </c>
    </row>
    <row r="611" spans="1:27" x14ac:dyDescent="0.2">
      <c r="A611" s="101" t="s">
        <v>1182</v>
      </c>
      <c r="B611" s="100">
        <v>0</v>
      </c>
      <c r="C611" s="100">
        <v>0</v>
      </c>
      <c r="D611" s="100">
        <v>0</v>
      </c>
      <c r="E611" s="100">
        <v>0</v>
      </c>
      <c r="F611" s="100">
        <v>0</v>
      </c>
      <c r="G611" s="100">
        <v>0</v>
      </c>
      <c r="H611" s="100">
        <v>0</v>
      </c>
      <c r="I611" s="100">
        <v>0</v>
      </c>
      <c r="J611" s="100">
        <v>0</v>
      </c>
      <c r="K611" s="100">
        <v>0</v>
      </c>
      <c r="L611" s="100">
        <v>0</v>
      </c>
      <c r="M611" s="100">
        <v>0</v>
      </c>
      <c r="N611" s="100">
        <v>0</v>
      </c>
      <c r="O611" s="100">
        <v>0</v>
      </c>
      <c r="P611" s="100">
        <v>0</v>
      </c>
      <c r="Q611" s="100">
        <v>0</v>
      </c>
      <c r="R611" s="100">
        <v>0</v>
      </c>
      <c r="S611" s="100">
        <v>0</v>
      </c>
      <c r="T611" s="100">
        <v>0</v>
      </c>
      <c r="U611" s="100">
        <v>0</v>
      </c>
      <c r="V611" s="100">
        <v>0</v>
      </c>
      <c r="W611" s="100">
        <v>0</v>
      </c>
      <c r="X611" s="100">
        <v>0</v>
      </c>
      <c r="Y611" s="100">
        <v>0</v>
      </c>
      <c r="Z611" s="100">
        <v>0</v>
      </c>
      <c r="AA611" s="296">
        <v>0</v>
      </c>
    </row>
    <row r="612" spans="1:27" x14ac:dyDescent="0.2">
      <c r="A612" s="101" t="s">
        <v>1183</v>
      </c>
      <c r="B612" s="100">
        <v>0</v>
      </c>
      <c r="C612" s="100">
        <v>0</v>
      </c>
      <c r="D612" s="100">
        <v>0</v>
      </c>
      <c r="E612" s="100">
        <v>0</v>
      </c>
      <c r="F612" s="100">
        <v>0</v>
      </c>
      <c r="G612" s="100">
        <v>0</v>
      </c>
      <c r="H612" s="100">
        <v>0</v>
      </c>
      <c r="I612" s="100">
        <v>0</v>
      </c>
      <c r="J612" s="100">
        <v>0</v>
      </c>
      <c r="K612" s="100">
        <v>0</v>
      </c>
      <c r="L612" s="100">
        <v>0</v>
      </c>
      <c r="M612" s="100">
        <v>0</v>
      </c>
      <c r="N612" s="100">
        <v>0</v>
      </c>
      <c r="O612" s="100">
        <v>0</v>
      </c>
      <c r="P612" s="100">
        <v>0</v>
      </c>
      <c r="Q612" s="100">
        <v>0</v>
      </c>
      <c r="R612" s="100">
        <v>0</v>
      </c>
      <c r="S612" s="100">
        <v>0</v>
      </c>
      <c r="T612" s="100">
        <v>0</v>
      </c>
      <c r="U612" s="100">
        <v>0</v>
      </c>
      <c r="V612" s="100">
        <v>-13539.52</v>
      </c>
      <c r="W612" s="100">
        <v>0</v>
      </c>
      <c r="X612" s="100">
        <v>0</v>
      </c>
      <c r="Y612" s="100">
        <v>0</v>
      </c>
      <c r="Z612" s="100">
        <v>0</v>
      </c>
      <c r="AA612" s="296">
        <v>-13539.52</v>
      </c>
    </row>
    <row r="613" spans="1:27" x14ac:dyDescent="0.2">
      <c r="A613" s="101" t="s">
        <v>1184</v>
      </c>
      <c r="B613" s="100">
        <v>212986</v>
      </c>
      <c r="C613" s="100">
        <v>-190201</v>
      </c>
      <c r="D613" s="100">
        <v>317335</v>
      </c>
      <c r="E613" s="100">
        <v>-516623</v>
      </c>
      <c r="F613" s="100">
        <v>-86189</v>
      </c>
      <c r="G613" s="100">
        <v>385148</v>
      </c>
      <c r="H613" s="100">
        <v>12052</v>
      </c>
      <c r="I613" s="100">
        <v>338975</v>
      </c>
      <c r="J613" s="100">
        <v>135609</v>
      </c>
      <c r="K613" s="100">
        <v>19093</v>
      </c>
      <c r="L613" s="100">
        <v>-730878</v>
      </c>
      <c r="M613" s="100">
        <v>-5811</v>
      </c>
      <c r="N613" s="100">
        <v>-108503.999999999</v>
      </c>
      <c r="O613" s="100">
        <v>-62519</v>
      </c>
      <c r="P613" s="100">
        <v>99996</v>
      </c>
      <c r="Q613" s="100">
        <v>-1049062</v>
      </c>
      <c r="R613" s="100">
        <v>-798674</v>
      </c>
      <c r="S613" s="100">
        <v>228278</v>
      </c>
      <c r="T613" s="100">
        <v>-285574</v>
      </c>
      <c r="U613" s="100">
        <v>-746485</v>
      </c>
      <c r="V613" s="100">
        <v>320808</v>
      </c>
      <c r="W613" s="100">
        <v>798347</v>
      </c>
      <c r="X613" s="100">
        <v>262271</v>
      </c>
      <c r="Y613" s="100">
        <v>108842</v>
      </c>
      <c r="Z613" s="100">
        <v>187838</v>
      </c>
      <c r="AA613" s="296">
        <v>-935934</v>
      </c>
    </row>
    <row r="614" spans="1:27" x14ac:dyDescent="0.2">
      <c r="A614" s="101" t="s">
        <v>1185</v>
      </c>
      <c r="B614" s="100">
        <v>37158.28</v>
      </c>
      <c r="C614" s="100">
        <v>33502.1</v>
      </c>
      <c r="D614" s="100">
        <v>27648.52</v>
      </c>
      <c r="E614" s="100">
        <v>37294.28</v>
      </c>
      <c r="F614" s="100">
        <v>41415.050000000003</v>
      </c>
      <c r="G614" s="100">
        <v>2736.15</v>
      </c>
      <c r="H614" s="100">
        <v>34261.800000000003</v>
      </c>
      <c r="I614" s="100">
        <v>13987.72</v>
      </c>
      <c r="J614" s="100">
        <v>34546</v>
      </c>
      <c r="K614" s="100">
        <v>25605.53</v>
      </c>
      <c r="L614" s="100">
        <v>53007.72</v>
      </c>
      <c r="M614" s="100">
        <v>105749.88</v>
      </c>
      <c r="N614" s="100">
        <v>446913.03</v>
      </c>
      <c r="O614" s="100">
        <v>94511.039999999994</v>
      </c>
      <c r="P614" s="100">
        <v>50011.41</v>
      </c>
      <c r="Q614" s="100">
        <v>46507.38</v>
      </c>
      <c r="R614" s="100">
        <v>37259.19</v>
      </c>
      <c r="S614" s="100">
        <v>45133.71</v>
      </c>
      <c r="T614" s="100">
        <v>67556.95</v>
      </c>
      <c r="U614" s="100">
        <v>45918.51</v>
      </c>
      <c r="V614" s="100">
        <v>53992.59</v>
      </c>
      <c r="W614" s="100">
        <v>85271.14</v>
      </c>
      <c r="X614" s="100">
        <v>24409.78</v>
      </c>
      <c r="Y614" s="100">
        <v>62280</v>
      </c>
      <c r="Z614" s="100">
        <v>36321.72</v>
      </c>
      <c r="AA614" s="296">
        <v>649173.41999999899</v>
      </c>
    </row>
    <row r="615" spans="1:27" x14ac:dyDescent="0.2">
      <c r="A615" s="101" t="s">
        <v>1186</v>
      </c>
      <c r="B615" s="100">
        <v>1089086</v>
      </c>
      <c r="C615" s="100">
        <v>1089086</v>
      </c>
      <c r="D615" s="100">
        <v>1089086</v>
      </c>
      <c r="E615" s="100">
        <v>1089086</v>
      </c>
      <c r="F615" s="100">
        <v>1089086</v>
      </c>
      <c r="G615" s="100">
        <v>1089086</v>
      </c>
      <c r="H615" s="100">
        <v>1089086</v>
      </c>
      <c r="I615" s="100">
        <v>1089086</v>
      </c>
      <c r="J615" s="100">
        <v>1089086</v>
      </c>
      <c r="K615" s="100">
        <v>1089086</v>
      </c>
      <c r="L615" s="100">
        <v>1089086</v>
      </c>
      <c r="M615" s="100">
        <v>1089086</v>
      </c>
      <c r="N615" s="100">
        <v>13069031.999999899</v>
      </c>
      <c r="O615" s="100">
        <v>1089086</v>
      </c>
      <c r="P615" s="100">
        <v>1089086</v>
      </c>
      <c r="Q615" s="100">
        <v>1089086</v>
      </c>
      <c r="R615" s="100">
        <v>1089086</v>
      </c>
      <c r="S615" s="100">
        <v>1089086</v>
      </c>
      <c r="T615" s="100">
        <v>1089086</v>
      </c>
      <c r="U615" s="100">
        <v>1089086</v>
      </c>
      <c r="V615" s="100">
        <v>1089086</v>
      </c>
      <c r="W615" s="100">
        <v>1089086</v>
      </c>
      <c r="X615" s="100">
        <v>1089086</v>
      </c>
      <c r="Y615" s="100">
        <v>1089086</v>
      </c>
      <c r="Z615" s="100">
        <v>1089086</v>
      </c>
      <c r="AA615" s="296">
        <v>13069031.999999899</v>
      </c>
    </row>
    <row r="616" spans="1:27" x14ac:dyDescent="0.2">
      <c r="A616" s="101" t="s">
        <v>1187</v>
      </c>
      <c r="B616" s="100">
        <v>0</v>
      </c>
      <c r="C616" s="100">
        <v>0</v>
      </c>
      <c r="D616" s="100">
        <v>0</v>
      </c>
      <c r="E616" s="100">
        <v>0</v>
      </c>
      <c r="F616" s="100">
        <v>0</v>
      </c>
      <c r="G616" s="100">
        <v>0</v>
      </c>
      <c r="H616" s="100">
        <v>0</v>
      </c>
      <c r="I616" s="100">
        <v>0</v>
      </c>
      <c r="J616" s="100">
        <v>0</v>
      </c>
      <c r="K616" s="100">
        <v>0</v>
      </c>
      <c r="L616" s="100">
        <v>0</v>
      </c>
      <c r="M616" s="100">
        <v>0</v>
      </c>
      <c r="N616" s="100">
        <v>0</v>
      </c>
      <c r="O616" s="100">
        <v>0</v>
      </c>
      <c r="P616" s="100">
        <v>0</v>
      </c>
      <c r="Q616" s="100">
        <v>0</v>
      </c>
      <c r="R616" s="100">
        <v>0</v>
      </c>
      <c r="S616" s="100">
        <v>0</v>
      </c>
      <c r="T616" s="100">
        <v>0</v>
      </c>
      <c r="U616" s="100">
        <v>0</v>
      </c>
      <c r="V616" s="100">
        <v>0</v>
      </c>
      <c r="W616" s="100">
        <v>0</v>
      </c>
      <c r="X616" s="100">
        <v>0</v>
      </c>
      <c r="Y616" s="100">
        <v>0</v>
      </c>
      <c r="Z616" s="100">
        <v>0</v>
      </c>
      <c r="AA616" s="296">
        <v>0</v>
      </c>
    </row>
    <row r="617" spans="1:27" x14ac:dyDescent="0.2">
      <c r="A617" s="101" t="s">
        <v>1188</v>
      </c>
      <c r="B617" s="100">
        <v>0</v>
      </c>
      <c r="C617" s="100">
        <v>10859.16</v>
      </c>
      <c r="D617" s="100">
        <v>5429.58</v>
      </c>
      <c r="E617" s="100">
        <v>5429.58</v>
      </c>
      <c r="F617" s="100">
        <v>5429.58</v>
      </c>
      <c r="G617" s="100">
        <v>5429.58</v>
      </c>
      <c r="H617" s="100">
        <v>5429.58</v>
      </c>
      <c r="I617" s="100">
        <v>5429.58</v>
      </c>
      <c r="J617" s="100">
        <v>5429.58</v>
      </c>
      <c r="K617" s="100">
        <v>5429.58</v>
      </c>
      <c r="L617" s="100">
        <v>5429.58</v>
      </c>
      <c r="M617" s="100">
        <v>5429.58</v>
      </c>
      <c r="N617" s="100">
        <v>65154.96</v>
      </c>
      <c r="O617" s="100">
        <v>5429.58</v>
      </c>
      <c r="P617" s="100">
        <v>5429.58</v>
      </c>
      <c r="Q617" s="100">
        <v>5429.58</v>
      </c>
      <c r="R617" s="100">
        <v>5429.58</v>
      </c>
      <c r="S617" s="100">
        <v>5429.58</v>
      </c>
      <c r="T617" s="100">
        <v>0</v>
      </c>
      <c r="U617" s="100">
        <v>0</v>
      </c>
      <c r="V617" s="100">
        <v>16288.75</v>
      </c>
      <c r="W617" s="100">
        <v>5429.58</v>
      </c>
      <c r="X617" s="100">
        <v>5429.58</v>
      </c>
      <c r="Y617" s="100">
        <v>5429.58</v>
      </c>
      <c r="Z617" s="100">
        <v>5429.58</v>
      </c>
      <c r="AA617" s="296">
        <v>65154.97</v>
      </c>
    </row>
    <row r="618" spans="1:27" x14ac:dyDescent="0.2">
      <c r="A618" s="101" t="s">
        <v>1189</v>
      </c>
      <c r="B618" s="100">
        <v>0</v>
      </c>
      <c r="C618" s="100">
        <v>0</v>
      </c>
      <c r="D618" s="100">
        <v>0</v>
      </c>
      <c r="E618" s="100">
        <v>0</v>
      </c>
      <c r="F618" s="100">
        <v>0</v>
      </c>
      <c r="G618" s="100">
        <v>0</v>
      </c>
      <c r="H618" s="100">
        <v>0</v>
      </c>
      <c r="I618" s="100">
        <v>0</v>
      </c>
      <c r="J618" s="100">
        <v>0</v>
      </c>
      <c r="K618" s="100">
        <v>0</v>
      </c>
      <c r="L618" s="100">
        <v>0</v>
      </c>
      <c r="M618" s="100">
        <v>0</v>
      </c>
      <c r="N618" s="100">
        <v>0</v>
      </c>
      <c r="O618" s="100">
        <v>0</v>
      </c>
      <c r="P618" s="100">
        <v>0</v>
      </c>
      <c r="Q618" s="100">
        <v>0</v>
      </c>
      <c r="R618" s="100">
        <v>0</v>
      </c>
      <c r="S618" s="100">
        <v>0</v>
      </c>
      <c r="T618" s="100">
        <v>0</v>
      </c>
      <c r="U618" s="100">
        <v>0</v>
      </c>
      <c r="V618" s="100">
        <v>0</v>
      </c>
      <c r="W618" s="100">
        <v>0</v>
      </c>
      <c r="X618" s="100">
        <v>0</v>
      </c>
      <c r="Y618" s="100">
        <v>0</v>
      </c>
      <c r="Z618" s="100">
        <v>0</v>
      </c>
      <c r="AA618" s="296">
        <v>0</v>
      </c>
    </row>
    <row r="619" spans="1:27" x14ac:dyDescent="0.2">
      <c r="A619" s="101" t="s">
        <v>1190</v>
      </c>
      <c r="B619" s="100">
        <v>0</v>
      </c>
      <c r="C619" s="100">
        <v>0</v>
      </c>
      <c r="D619" s="100">
        <v>0</v>
      </c>
      <c r="E619" s="100">
        <v>0</v>
      </c>
      <c r="F619" s="100">
        <v>0</v>
      </c>
      <c r="G619" s="100">
        <v>0</v>
      </c>
      <c r="H619" s="100">
        <v>0</v>
      </c>
      <c r="I619" s="100">
        <v>0</v>
      </c>
      <c r="J619" s="100">
        <v>0</v>
      </c>
      <c r="K619" s="100">
        <v>0</v>
      </c>
      <c r="L619" s="100">
        <v>0</v>
      </c>
      <c r="M619" s="100">
        <v>161.18</v>
      </c>
      <c r="N619" s="100">
        <v>161.18</v>
      </c>
      <c r="O619" s="100">
        <v>0</v>
      </c>
      <c r="P619" s="100">
        <v>0</v>
      </c>
      <c r="Q619" s="100">
        <v>0</v>
      </c>
      <c r="R619" s="100">
        <v>0</v>
      </c>
      <c r="S619" s="100">
        <v>0</v>
      </c>
      <c r="T619" s="100">
        <v>0</v>
      </c>
      <c r="U619" s="100">
        <v>0</v>
      </c>
      <c r="V619" s="100">
        <v>0</v>
      </c>
      <c r="W619" s="100">
        <v>0</v>
      </c>
      <c r="X619" s="100">
        <v>0</v>
      </c>
      <c r="Y619" s="100">
        <v>0</v>
      </c>
      <c r="Z619" s="100">
        <v>0</v>
      </c>
      <c r="AA619" s="296">
        <v>0</v>
      </c>
    </row>
    <row r="620" spans="1:27" x14ac:dyDescent="0.2">
      <c r="A620" s="101" t="s">
        <v>1191</v>
      </c>
      <c r="B620" s="100">
        <v>45460.28</v>
      </c>
      <c r="C620" s="100">
        <v>45460.28</v>
      </c>
      <c r="D620" s="100">
        <v>45460.28</v>
      </c>
      <c r="E620" s="100">
        <v>45460.28</v>
      </c>
      <c r="F620" s="100">
        <v>45460.28</v>
      </c>
      <c r="G620" s="100">
        <v>45460.28</v>
      </c>
      <c r="H620" s="100">
        <v>45460.28</v>
      </c>
      <c r="I620" s="100">
        <v>45460.28</v>
      </c>
      <c r="J620" s="100">
        <v>45460.28</v>
      </c>
      <c r="K620" s="100">
        <v>45460.28</v>
      </c>
      <c r="L620" s="100">
        <v>45460.28</v>
      </c>
      <c r="M620" s="100">
        <v>45460.28</v>
      </c>
      <c r="N620" s="100">
        <v>545523.36</v>
      </c>
      <c r="O620" s="100">
        <v>0</v>
      </c>
      <c r="P620" s="100">
        <v>0</v>
      </c>
      <c r="Q620" s="100">
        <v>0</v>
      </c>
      <c r="R620" s="100">
        <v>0</v>
      </c>
      <c r="S620" s="100">
        <v>0</v>
      </c>
      <c r="T620" s="100">
        <v>0</v>
      </c>
      <c r="U620" s="100">
        <v>0</v>
      </c>
      <c r="V620" s="100">
        <v>0</v>
      </c>
      <c r="W620" s="100">
        <v>0</v>
      </c>
      <c r="X620" s="100">
        <v>0</v>
      </c>
      <c r="Y620" s="100">
        <v>0</v>
      </c>
      <c r="Z620" s="100">
        <v>0</v>
      </c>
      <c r="AA620" s="296">
        <v>0</v>
      </c>
    </row>
    <row r="621" spans="1:27" x14ac:dyDescent="0.2">
      <c r="A621" s="101" t="s">
        <v>1192</v>
      </c>
      <c r="B621" s="100">
        <v>96511.18</v>
      </c>
      <c r="C621" s="100">
        <v>-89506</v>
      </c>
      <c r="D621" s="100">
        <v>0</v>
      </c>
      <c r="E621" s="100">
        <v>0</v>
      </c>
      <c r="F621" s="100">
        <v>0</v>
      </c>
      <c r="G621" s="100">
        <v>0</v>
      </c>
      <c r="H621" s="100">
        <v>0</v>
      </c>
      <c r="I621" s="100">
        <v>0</v>
      </c>
      <c r="J621" s="100">
        <v>0</v>
      </c>
      <c r="K621" s="100">
        <v>0</v>
      </c>
      <c r="L621" s="100">
        <v>0</v>
      </c>
      <c r="M621" s="100">
        <v>0</v>
      </c>
      <c r="N621" s="100">
        <v>7005.1799999999903</v>
      </c>
      <c r="O621" s="100">
        <v>0</v>
      </c>
      <c r="P621" s="100">
        <v>0</v>
      </c>
      <c r="Q621" s="100">
        <v>1364310.8</v>
      </c>
      <c r="R621" s="100">
        <v>0</v>
      </c>
      <c r="S621" s="100">
        <v>0</v>
      </c>
      <c r="T621" s="100">
        <v>1364310.81</v>
      </c>
      <c r="U621" s="100">
        <v>0</v>
      </c>
      <c r="V621" s="100">
        <v>909540.54</v>
      </c>
      <c r="W621" s="100">
        <v>454770.27</v>
      </c>
      <c r="X621" s="100">
        <v>454770.27</v>
      </c>
      <c r="Y621" s="100">
        <v>454770.27</v>
      </c>
      <c r="Z621" s="100">
        <v>454770.27</v>
      </c>
      <c r="AA621" s="296">
        <v>5457243.2300000004</v>
      </c>
    </row>
    <row r="622" spans="1:27" x14ac:dyDescent="0.2">
      <c r="A622" s="101" t="s">
        <v>1193</v>
      </c>
      <c r="B622" s="100">
        <v>0</v>
      </c>
      <c r="C622" s="100">
        <v>0</v>
      </c>
      <c r="D622" s="100">
        <v>0</v>
      </c>
      <c r="E622" s="100">
        <v>0</v>
      </c>
      <c r="F622" s="100">
        <v>0</v>
      </c>
      <c r="G622" s="100">
        <v>0</v>
      </c>
      <c r="H622" s="100">
        <v>0</v>
      </c>
      <c r="I622" s="100">
        <v>0</v>
      </c>
      <c r="J622" s="100">
        <v>0</v>
      </c>
      <c r="K622" s="100">
        <v>0</v>
      </c>
      <c r="L622" s="100">
        <v>0</v>
      </c>
      <c r="M622" s="100">
        <v>0</v>
      </c>
      <c r="N622" s="100">
        <v>0</v>
      </c>
      <c r="O622" s="100">
        <v>0</v>
      </c>
      <c r="P622" s="100">
        <v>0</v>
      </c>
      <c r="Q622" s="100">
        <v>0</v>
      </c>
      <c r="R622" s="100">
        <v>0</v>
      </c>
      <c r="S622" s="100">
        <v>0</v>
      </c>
      <c r="T622" s="100">
        <v>0</v>
      </c>
      <c r="U622" s="100">
        <v>0</v>
      </c>
      <c r="V622" s="100">
        <v>0</v>
      </c>
      <c r="W622" s="100">
        <v>0</v>
      </c>
      <c r="X622" s="100">
        <v>0</v>
      </c>
      <c r="Y622" s="100">
        <v>0</v>
      </c>
      <c r="Z622" s="100">
        <v>0</v>
      </c>
      <c r="AA622" s="296">
        <v>0</v>
      </c>
    </row>
    <row r="623" spans="1:27" x14ac:dyDescent="0.2">
      <c r="A623" s="101" t="s">
        <v>1194</v>
      </c>
      <c r="B623" s="100">
        <v>0</v>
      </c>
      <c r="C623" s="100">
        <v>0</v>
      </c>
      <c r="D623" s="100">
        <v>0</v>
      </c>
      <c r="E623" s="100">
        <v>0</v>
      </c>
      <c r="F623" s="100">
        <v>0</v>
      </c>
      <c r="G623" s="100">
        <v>0</v>
      </c>
      <c r="H623" s="100">
        <v>0</v>
      </c>
      <c r="I623" s="100">
        <v>0</v>
      </c>
      <c r="J623" s="100">
        <v>0</v>
      </c>
      <c r="K623" s="100">
        <v>0</v>
      </c>
      <c r="L623" s="100">
        <v>0</v>
      </c>
      <c r="M623" s="100">
        <v>0</v>
      </c>
      <c r="N623" s="100">
        <v>0</v>
      </c>
      <c r="O623" s="100">
        <v>0</v>
      </c>
      <c r="P623" s="100">
        <v>0</v>
      </c>
      <c r="Q623" s="100">
        <v>0</v>
      </c>
      <c r="R623" s="100">
        <v>0</v>
      </c>
      <c r="S623" s="100">
        <v>0</v>
      </c>
      <c r="T623" s="100">
        <v>0</v>
      </c>
      <c r="U623" s="100">
        <v>0</v>
      </c>
      <c r="V623" s="100">
        <v>0</v>
      </c>
      <c r="W623" s="100">
        <v>0</v>
      </c>
      <c r="X623" s="100">
        <v>0</v>
      </c>
      <c r="Y623" s="100">
        <v>0</v>
      </c>
      <c r="Z623" s="100">
        <v>0</v>
      </c>
      <c r="AA623" s="296">
        <v>0</v>
      </c>
    </row>
    <row r="624" spans="1:27" x14ac:dyDescent="0.2">
      <c r="A624" s="101" t="s">
        <v>1195</v>
      </c>
      <c r="B624" s="100">
        <v>0</v>
      </c>
      <c r="C624" s="100">
        <v>0</v>
      </c>
      <c r="D624" s="100">
        <v>0</v>
      </c>
      <c r="E624" s="100">
        <v>0</v>
      </c>
      <c r="F624" s="100">
        <v>0</v>
      </c>
      <c r="G624" s="100">
        <v>0</v>
      </c>
      <c r="H624" s="100">
        <v>0</v>
      </c>
      <c r="I624" s="100">
        <v>0</v>
      </c>
      <c r="J624" s="100">
        <v>0</v>
      </c>
      <c r="K624" s="100">
        <v>0</v>
      </c>
      <c r="L624" s="100">
        <v>0</v>
      </c>
      <c r="M624" s="100">
        <v>0</v>
      </c>
      <c r="N624" s="100">
        <v>0</v>
      </c>
      <c r="O624" s="100">
        <v>0</v>
      </c>
      <c r="P624" s="100">
        <v>0</v>
      </c>
      <c r="Q624" s="100">
        <v>0</v>
      </c>
      <c r="R624" s="100">
        <v>0</v>
      </c>
      <c r="S624" s="100">
        <v>0</v>
      </c>
      <c r="T624" s="100">
        <v>0</v>
      </c>
      <c r="U624" s="100">
        <v>0</v>
      </c>
      <c r="V624" s="100">
        <v>0</v>
      </c>
      <c r="W624" s="100">
        <v>0</v>
      </c>
      <c r="X624" s="100">
        <v>0</v>
      </c>
      <c r="Y624" s="100">
        <v>0</v>
      </c>
      <c r="Z624" s="100">
        <v>0</v>
      </c>
      <c r="AA624" s="296">
        <v>0</v>
      </c>
    </row>
    <row r="625" spans="1:27" x14ac:dyDescent="0.2">
      <c r="A625" s="101" t="s">
        <v>1196</v>
      </c>
      <c r="B625" s="100">
        <v>0</v>
      </c>
      <c r="C625" s="100">
        <v>0</v>
      </c>
      <c r="D625" s="100">
        <v>0</v>
      </c>
      <c r="E625" s="100">
        <v>0</v>
      </c>
      <c r="F625" s="100">
        <v>0</v>
      </c>
      <c r="G625" s="100">
        <v>0</v>
      </c>
      <c r="H625" s="100">
        <v>0</v>
      </c>
      <c r="I625" s="100">
        <v>0</v>
      </c>
      <c r="J625" s="100">
        <v>0</v>
      </c>
      <c r="K625" s="100">
        <v>0</v>
      </c>
      <c r="L625" s="100">
        <v>0</v>
      </c>
      <c r="M625" s="100">
        <v>0</v>
      </c>
      <c r="N625" s="100">
        <v>0</v>
      </c>
      <c r="O625" s="100">
        <v>0</v>
      </c>
      <c r="P625" s="100">
        <v>0</v>
      </c>
      <c r="Q625" s="100">
        <v>0</v>
      </c>
      <c r="R625" s="100">
        <v>0</v>
      </c>
      <c r="S625" s="100">
        <v>0</v>
      </c>
      <c r="T625" s="100">
        <v>0</v>
      </c>
      <c r="U625" s="100">
        <v>0</v>
      </c>
      <c r="V625" s="100">
        <v>0</v>
      </c>
      <c r="W625" s="100">
        <v>0</v>
      </c>
      <c r="X625" s="100">
        <v>0</v>
      </c>
      <c r="Y625" s="100">
        <v>0</v>
      </c>
      <c r="Z625" s="100">
        <v>0</v>
      </c>
      <c r="AA625" s="296">
        <v>0</v>
      </c>
    </row>
    <row r="626" spans="1:27" x14ac:dyDescent="0.2">
      <c r="A626" s="101" t="s">
        <v>1197</v>
      </c>
      <c r="B626" s="100">
        <v>0</v>
      </c>
      <c r="C626" s="100">
        <v>0</v>
      </c>
      <c r="D626" s="100">
        <v>0</v>
      </c>
      <c r="E626" s="100">
        <v>0</v>
      </c>
      <c r="F626" s="100">
        <v>0</v>
      </c>
      <c r="G626" s="100">
        <v>0</v>
      </c>
      <c r="H626" s="100">
        <v>0</v>
      </c>
      <c r="I626" s="100">
        <v>0</v>
      </c>
      <c r="J626" s="100">
        <v>0</v>
      </c>
      <c r="K626" s="100">
        <v>0</v>
      </c>
      <c r="L626" s="100">
        <v>0</v>
      </c>
      <c r="M626" s="100">
        <v>0</v>
      </c>
      <c r="N626" s="100">
        <v>0</v>
      </c>
      <c r="O626" s="100">
        <v>0</v>
      </c>
      <c r="P626" s="100">
        <v>0</v>
      </c>
      <c r="Q626" s="100">
        <v>0</v>
      </c>
      <c r="R626" s="100">
        <v>0</v>
      </c>
      <c r="S626" s="100">
        <v>0</v>
      </c>
      <c r="T626" s="100">
        <v>0</v>
      </c>
      <c r="U626" s="100">
        <v>0</v>
      </c>
      <c r="V626" s="100">
        <v>0</v>
      </c>
      <c r="W626" s="100">
        <v>0</v>
      </c>
      <c r="X626" s="100">
        <v>0</v>
      </c>
      <c r="Y626" s="100">
        <v>0</v>
      </c>
      <c r="Z626" s="100">
        <v>0</v>
      </c>
      <c r="AA626" s="296">
        <v>0</v>
      </c>
    </row>
    <row r="627" spans="1:27" x14ac:dyDescent="0.2">
      <c r="A627" s="101" t="s">
        <v>1198</v>
      </c>
      <c r="B627" s="100">
        <v>0</v>
      </c>
      <c r="C627" s="100">
        <v>0</v>
      </c>
      <c r="D627" s="100">
        <v>0</v>
      </c>
      <c r="E627" s="100">
        <v>0</v>
      </c>
      <c r="F627" s="100">
        <v>0</v>
      </c>
      <c r="G627" s="100">
        <v>0</v>
      </c>
      <c r="H627" s="100">
        <v>0</v>
      </c>
      <c r="I627" s="100">
        <v>0</v>
      </c>
      <c r="J627" s="100">
        <v>0</v>
      </c>
      <c r="K627" s="100">
        <v>0</v>
      </c>
      <c r="L627" s="100">
        <v>0</v>
      </c>
      <c r="M627" s="100">
        <v>0</v>
      </c>
      <c r="N627" s="100">
        <v>0</v>
      </c>
      <c r="O627" s="100">
        <v>0</v>
      </c>
      <c r="P627" s="100">
        <v>0</v>
      </c>
      <c r="Q627" s="100">
        <v>0</v>
      </c>
      <c r="R627" s="100">
        <v>0</v>
      </c>
      <c r="S627" s="100">
        <v>0</v>
      </c>
      <c r="T627" s="100">
        <v>0</v>
      </c>
      <c r="U627" s="100">
        <v>0</v>
      </c>
      <c r="V627" s="100">
        <v>0</v>
      </c>
      <c r="W627" s="100">
        <v>0</v>
      </c>
      <c r="X627" s="100">
        <v>0</v>
      </c>
      <c r="Y627" s="100">
        <v>0</v>
      </c>
      <c r="Z627" s="100">
        <v>0</v>
      </c>
      <c r="AA627" s="296">
        <v>0</v>
      </c>
    </row>
    <row r="628" spans="1:27" x14ac:dyDescent="0.2">
      <c r="A628" s="101" t="s">
        <v>1199</v>
      </c>
      <c r="B628" s="100">
        <v>0</v>
      </c>
      <c r="C628" s="100">
        <v>0</v>
      </c>
      <c r="D628" s="100">
        <v>0</v>
      </c>
      <c r="E628" s="100">
        <v>0</v>
      </c>
      <c r="F628" s="100">
        <v>0</v>
      </c>
      <c r="G628" s="100">
        <v>0</v>
      </c>
      <c r="H628" s="100">
        <v>0</v>
      </c>
      <c r="I628" s="100">
        <v>0</v>
      </c>
      <c r="J628" s="100">
        <v>0</v>
      </c>
      <c r="K628" s="100">
        <v>0</v>
      </c>
      <c r="L628" s="100">
        <v>0</v>
      </c>
      <c r="M628" s="100">
        <v>0</v>
      </c>
      <c r="N628" s="100">
        <v>0</v>
      </c>
      <c r="O628" s="100">
        <v>0</v>
      </c>
      <c r="P628" s="100">
        <v>0</v>
      </c>
      <c r="Q628" s="100">
        <v>-54250000</v>
      </c>
      <c r="R628" s="100">
        <v>0</v>
      </c>
      <c r="S628" s="100">
        <v>0</v>
      </c>
      <c r="T628" s="100">
        <v>-8250000</v>
      </c>
      <c r="U628" s="100">
        <v>0</v>
      </c>
      <c r="V628" s="100">
        <v>0</v>
      </c>
      <c r="W628" s="100">
        <v>-31250000</v>
      </c>
      <c r="X628" s="100">
        <v>0</v>
      </c>
      <c r="Y628" s="100">
        <v>0</v>
      </c>
      <c r="Z628" s="100">
        <v>-47250000</v>
      </c>
      <c r="AA628" s="296">
        <v>-141000000</v>
      </c>
    </row>
    <row r="629" spans="1:27" x14ac:dyDescent="0.2">
      <c r="A629" s="101" t="s">
        <v>1200</v>
      </c>
      <c r="B629" s="100">
        <v>-1224282.42</v>
      </c>
      <c r="C629" s="100">
        <v>-1224282.42</v>
      </c>
      <c r="D629" s="100">
        <v>-1224282.42</v>
      </c>
      <c r="E629" s="100">
        <v>-1224282.42</v>
      </c>
      <c r="F629" s="100">
        <v>-1224282.42</v>
      </c>
      <c r="G629" s="100">
        <v>-1224282.42</v>
      </c>
      <c r="H629" s="100">
        <v>-1224282.42</v>
      </c>
      <c r="I629" s="100">
        <v>-1224282.42</v>
      </c>
      <c r="J629" s="100">
        <v>-1224282.42</v>
      </c>
      <c r="K629" s="100">
        <v>-1224282.42</v>
      </c>
      <c r="L629" s="100">
        <v>-1224282.42</v>
      </c>
      <c r="M629" s="100">
        <v>-1224282.42</v>
      </c>
      <c r="N629" s="100">
        <v>-14691389.0399999</v>
      </c>
      <c r="O629" s="100">
        <v>-1284110</v>
      </c>
      <c r="P629" s="100">
        <v>-1284110</v>
      </c>
      <c r="Q629" s="100">
        <v>-1284110</v>
      </c>
      <c r="R629" s="100">
        <v>-1284110</v>
      </c>
      <c r="S629" s="100">
        <v>-1284110</v>
      </c>
      <c r="T629" s="100">
        <v>-1284110</v>
      </c>
      <c r="U629" s="100">
        <v>-1284110</v>
      </c>
      <c r="V629" s="100">
        <v>-1284110</v>
      </c>
      <c r="W629" s="100">
        <v>-1284110</v>
      </c>
      <c r="X629" s="100">
        <v>-1284110</v>
      </c>
      <c r="Y629" s="100">
        <v>-1284110</v>
      </c>
      <c r="Z629" s="100">
        <v>-1284110</v>
      </c>
      <c r="AA629" s="296">
        <v>-15409320</v>
      </c>
    </row>
    <row r="630" spans="1:27" x14ac:dyDescent="0.2">
      <c r="A630" s="101" t="s">
        <v>1201</v>
      </c>
      <c r="B630" s="100">
        <v>242015.62</v>
      </c>
      <c r="C630" s="100">
        <v>-242015.62</v>
      </c>
      <c r="D630" s="100">
        <v>0</v>
      </c>
      <c r="E630" s="100">
        <v>0</v>
      </c>
      <c r="F630" s="100">
        <v>0</v>
      </c>
      <c r="G630" s="100">
        <v>0</v>
      </c>
      <c r="H630" s="100">
        <v>0</v>
      </c>
      <c r="I630" s="100">
        <v>0</v>
      </c>
      <c r="J630" s="100">
        <v>0</v>
      </c>
      <c r="K630" s="100">
        <v>0</v>
      </c>
      <c r="L630" s="100">
        <v>0</v>
      </c>
      <c r="M630" s="100">
        <v>0</v>
      </c>
      <c r="N630" s="100">
        <v>0</v>
      </c>
      <c r="O630" s="100">
        <v>0</v>
      </c>
      <c r="P630" s="100">
        <v>0</v>
      </c>
      <c r="Q630" s="100">
        <v>0</v>
      </c>
      <c r="R630" s="100">
        <v>0</v>
      </c>
      <c r="S630" s="100">
        <v>0</v>
      </c>
      <c r="T630" s="100">
        <v>0</v>
      </c>
      <c r="U630" s="100">
        <v>0</v>
      </c>
      <c r="V630" s="100">
        <v>0</v>
      </c>
      <c r="W630" s="100">
        <v>0</v>
      </c>
      <c r="X630" s="100">
        <v>0</v>
      </c>
      <c r="Y630" s="100">
        <v>0</v>
      </c>
      <c r="Z630" s="100">
        <v>0</v>
      </c>
      <c r="AA630" s="296">
        <v>0</v>
      </c>
    </row>
    <row r="631" spans="1:27" x14ac:dyDescent="0.2">
      <c r="A631" s="101" t="s">
        <v>1202</v>
      </c>
      <c r="B631" s="100">
        <v>2234055.94</v>
      </c>
      <c r="C631" s="100">
        <v>1103765.74</v>
      </c>
      <c r="D631" s="100">
        <v>1677051.5799999901</v>
      </c>
      <c r="E631" s="100">
        <v>91253.339999999895</v>
      </c>
      <c r="F631" s="100">
        <v>2147509.21999999</v>
      </c>
      <c r="G631" s="100">
        <v>4798057.8999999901</v>
      </c>
      <c r="H631" s="100">
        <v>2283305.12</v>
      </c>
      <c r="I631" s="100">
        <v>3038804.48999999</v>
      </c>
      <c r="J631" s="100">
        <v>2115355.5799999898</v>
      </c>
      <c r="K631" s="100">
        <v>-1176888.3999999999</v>
      </c>
      <c r="L631" s="100">
        <v>-5136920.3899999997</v>
      </c>
      <c r="M631" s="100">
        <v>5276452.99</v>
      </c>
      <c r="N631" s="100">
        <v>18451803.109999999</v>
      </c>
      <c r="O631" s="100">
        <v>1865639.24</v>
      </c>
      <c r="P631" s="100">
        <v>-1315853.71</v>
      </c>
      <c r="Q631" s="100">
        <v>-53606034.479999997</v>
      </c>
      <c r="R631" s="100">
        <v>1650645.6999999899</v>
      </c>
      <c r="S631" s="100">
        <v>-565663.82999999996</v>
      </c>
      <c r="T631" s="100">
        <v>-3858664.36</v>
      </c>
      <c r="U631" s="100">
        <v>2948989.3899999899</v>
      </c>
      <c r="V631" s="100">
        <v>4205240.24</v>
      </c>
      <c r="W631" s="100">
        <v>-25497690.129999999</v>
      </c>
      <c r="X631" s="100">
        <v>43094.510000000097</v>
      </c>
      <c r="Y631" s="100">
        <v>962248.73</v>
      </c>
      <c r="Z631" s="100">
        <v>-45624697.549999997</v>
      </c>
      <c r="AA631" s="296">
        <v>-118792746.25</v>
      </c>
    </row>
    <row r="632" spans="1:27" x14ac:dyDescent="0.2">
      <c r="A632" s="101" t="s">
        <v>1203</v>
      </c>
    </row>
    <row r="633" spans="1:27" x14ac:dyDescent="0.2">
      <c r="A633" s="101" t="s">
        <v>1204</v>
      </c>
      <c r="B633" s="100">
        <v>0</v>
      </c>
      <c r="C633" s="100">
        <v>0</v>
      </c>
      <c r="D633" s="100">
        <v>0</v>
      </c>
      <c r="E633" s="100">
        <v>0</v>
      </c>
      <c r="F633" s="100">
        <v>0</v>
      </c>
      <c r="G633" s="100">
        <v>0</v>
      </c>
      <c r="H633" s="100">
        <v>0</v>
      </c>
      <c r="I633" s="100">
        <v>0</v>
      </c>
      <c r="J633" s="100">
        <v>0</v>
      </c>
      <c r="K633" s="100">
        <v>0</v>
      </c>
      <c r="L633" s="100">
        <v>0</v>
      </c>
      <c r="M633" s="100">
        <v>0</v>
      </c>
      <c r="N633" s="100">
        <v>0</v>
      </c>
      <c r="O633" s="100">
        <v>0</v>
      </c>
      <c r="P633" s="100">
        <v>0</v>
      </c>
      <c r="Q633" s="100">
        <v>0</v>
      </c>
      <c r="R633" s="100">
        <v>0</v>
      </c>
      <c r="S633" s="100">
        <v>0</v>
      </c>
      <c r="T633" s="100">
        <v>0</v>
      </c>
      <c r="U633" s="100">
        <v>0</v>
      </c>
      <c r="V633" s="100">
        <v>0</v>
      </c>
      <c r="W633" s="100">
        <v>0</v>
      </c>
      <c r="X633" s="100">
        <v>0</v>
      </c>
      <c r="Y633" s="100">
        <v>0</v>
      </c>
      <c r="Z633" s="100">
        <v>0</v>
      </c>
      <c r="AA633" s="296">
        <v>0</v>
      </c>
    </row>
    <row r="634" spans="1:27" x14ac:dyDescent="0.2">
      <c r="A634" s="101" t="s">
        <v>1205</v>
      </c>
      <c r="B634" s="100">
        <v>0</v>
      </c>
      <c r="C634" s="100">
        <v>0</v>
      </c>
      <c r="D634" s="100">
        <v>0</v>
      </c>
      <c r="E634" s="100">
        <v>0</v>
      </c>
      <c r="F634" s="100">
        <v>0</v>
      </c>
      <c r="G634" s="100">
        <v>0</v>
      </c>
      <c r="H634" s="100">
        <v>0</v>
      </c>
      <c r="I634" s="100">
        <v>0</v>
      </c>
      <c r="J634" s="100">
        <v>0</v>
      </c>
      <c r="K634" s="100">
        <v>0</v>
      </c>
      <c r="L634" s="100">
        <v>0</v>
      </c>
      <c r="M634" s="100">
        <v>0</v>
      </c>
      <c r="N634" s="100">
        <v>0</v>
      </c>
      <c r="O634" s="100">
        <v>0</v>
      </c>
      <c r="P634" s="100">
        <v>0</v>
      </c>
      <c r="Q634" s="100">
        <v>0</v>
      </c>
      <c r="R634" s="100">
        <v>0</v>
      </c>
      <c r="S634" s="100">
        <v>0</v>
      </c>
      <c r="T634" s="100">
        <v>0</v>
      </c>
      <c r="U634" s="100">
        <v>0</v>
      </c>
      <c r="V634" s="100">
        <v>0</v>
      </c>
      <c r="W634" s="100">
        <v>0</v>
      </c>
      <c r="X634" s="100">
        <v>0</v>
      </c>
      <c r="Y634" s="100">
        <v>0</v>
      </c>
      <c r="Z634" s="100">
        <v>0</v>
      </c>
      <c r="AA634" s="296">
        <v>0</v>
      </c>
    </row>
    <row r="635" spans="1:27" x14ac:dyDescent="0.2">
      <c r="A635" s="101" t="s">
        <v>1206</v>
      </c>
      <c r="B635" s="100">
        <v>0</v>
      </c>
      <c r="C635" s="100">
        <v>0</v>
      </c>
      <c r="D635" s="100">
        <v>0</v>
      </c>
      <c r="E635" s="100">
        <v>0</v>
      </c>
      <c r="F635" s="100">
        <v>0</v>
      </c>
      <c r="G635" s="100">
        <v>0</v>
      </c>
      <c r="H635" s="100">
        <v>0</v>
      </c>
      <c r="I635" s="100">
        <v>0</v>
      </c>
      <c r="J635" s="100">
        <v>0</v>
      </c>
      <c r="K635" s="100">
        <v>0</v>
      </c>
      <c r="L635" s="100">
        <v>0</v>
      </c>
      <c r="M635" s="100">
        <v>0</v>
      </c>
      <c r="N635" s="100">
        <v>0</v>
      </c>
      <c r="O635" s="100">
        <v>0</v>
      </c>
      <c r="P635" s="100">
        <v>0</v>
      </c>
      <c r="Q635" s="100">
        <v>0</v>
      </c>
      <c r="R635" s="100">
        <v>0</v>
      </c>
      <c r="S635" s="100">
        <v>0</v>
      </c>
      <c r="T635" s="100">
        <v>0</v>
      </c>
      <c r="U635" s="100">
        <v>0</v>
      </c>
      <c r="V635" s="100">
        <v>0</v>
      </c>
      <c r="W635" s="100">
        <v>0</v>
      </c>
      <c r="X635" s="100">
        <v>0</v>
      </c>
      <c r="Y635" s="100">
        <v>0</v>
      </c>
      <c r="Z635" s="100">
        <v>0</v>
      </c>
      <c r="AA635" s="296">
        <v>0</v>
      </c>
    </row>
    <row r="636" spans="1:27" x14ac:dyDescent="0.2">
      <c r="A636" s="101" t="s">
        <v>1207</v>
      </c>
      <c r="B636" s="100">
        <v>0</v>
      </c>
      <c r="C636" s="100">
        <v>0</v>
      </c>
      <c r="D636" s="100">
        <v>0</v>
      </c>
      <c r="E636" s="100">
        <v>0</v>
      </c>
      <c r="F636" s="100">
        <v>0</v>
      </c>
      <c r="G636" s="100">
        <v>0</v>
      </c>
      <c r="H636" s="100">
        <v>0</v>
      </c>
      <c r="I636" s="100">
        <v>0</v>
      </c>
      <c r="J636" s="100">
        <v>0</v>
      </c>
      <c r="K636" s="100">
        <v>0</v>
      </c>
      <c r="L636" s="100">
        <v>0</v>
      </c>
      <c r="M636" s="100">
        <v>0</v>
      </c>
      <c r="N636" s="100">
        <v>0</v>
      </c>
      <c r="O636" s="100">
        <v>0</v>
      </c>
      <c r="P636" s="100">
        <v>0</v>
      </c>
      <c r="Q636" s="100">
        <v>0</v>
      </c>
      <c r="R636" s="100">
        <v>0</v>
      </c>
      <c r="S636" s="100">
        <v>0</v>
      </c>
      <c r="T636" s="100">
        <v>0</v>
      </c>
      <c r="U636" s="100">
        <v>0</v>
      </c>
      <c r="V636" s="100">
        <v>0</v>
      </c>
      <c r="W636" s="100">
        <v>0</v>
      </c>
      <c r="X636" s="100">
        <v>0</v>
      </c>
      <c r="Y636" s="100">
        <v>0</v>
      </c>
      <c r="Z636" s="100">
        <v>0</v>
      </c>
      <c r="AA636" s="296">
        <v>0</v>
      </c>
    </row>
    <row r="637" spans="1:27" x14ac:dyDescent="0.2">
      <c r="A637" s="99" t="s">
        <v>1208</v>
      </c>
      <c r="B637" s="100">
        <v>69383307.150000006</v>
      </c>
      <c r="C637" s="100">
        <v>68962393.299999997</v>
      </c>
      <c r="D637" s="100">
        <v>80714579.239999995</v>
      </c>
      <c r="E637" s="100">
        <v>71596926.649999902</v>
      </c>
      <c r="F637" s="100">
        <v>72881825.669999897</v>
      </c>
      <c r="G637" s="100">
        <v>78543644.189999893</v>
      </c>
      <c r="H637" s="100">
        <v>75356753.929999903</v>
      </c>
      <c r="I637" s="100">
        <v>76196847.189999998</v>
      </c>
      <c r="J637" s="100">
        <v>77394660.669999897</v>
      </c>
      <c r="K637" s="100">
        <v>72741401.749999896</v>
      </c>
      <c r="L637" s="100">
        <v>69076767.039999902</v>
      </c>
      <c r="M637" s="100">
        <v>81678249.199999899</v>
      </c>
      <c r="N637" s="100">
        <v>894527355.97999895</v>
      </c>
      <c r="O637" s="100">
        <v>77052257.289999902</v>
      </c>
      <c r="P637" s="100">
        <v>74287775.889999896</v>
      </c>
      <c r="Q637" s="100">
        <v>26135261.899999902</v>
      </c>
      <c r="R637" s="100">
        <v>78909463.839999899</v>
      </c>
      <c r="S637" s="100">
        <v>77915603.719999894</v>
      </c>
      <c r="T637" s="100">
        <v>76521610</v>
      </c>
      <c r="U637" s="100">
        <v>82093406.199999899</v>
      </c>
      <c r="V637" s="100">
        <v>83186675.980000004</v>
      </c>
      <c r="W637" s="100">
        <v>55385984.379999898</v>
      </c>
      <c r="X637" s="100">
        <v>80124142.099999905</v>
      </c>
      <c r="Y637" s="100">
        <v>81287666.029999897</v>
      </c>
      <c r="Z637" s="100">
        <v>36712924.009999901</v>
      </c>
      <c r="AA637" s="296">
        <v>829612771.33999896</v>
      </c>
    </row>
    <row r="638" spans="1:27" x14ac:dyDescent="0.2">
      <c r="A638" s="99" t="s">
        <v>1209</v>
      </c>
    </row>
    <row r="639" spans="1:27" x14ac:dyDescent="0.2">
      <c r="A639" s="101" t="s">
        <v>1210</v>
      </c>
      <c r="B639" s="100">
        <v>88473.15</v>
      </c>
      <c r="C639" s="100">
        <v>86240.47</v>
      </c>
      <c r="D639" s="100">
        <v>85448.41</v>
      </c>
      <c r="E639" s="100">
        <v>81229.83</v>
      </c>
      <c r="F639" s="100">
        <v>79874.41</v>
      </c>
      <c r="G639" s="100">
        <v>77468.429999999993</v>
      </c>
      <c r="H639" s="100">
        <v>76344.23</v>
      </c>
      <c r="I639" s="100">
        <v>74329.25</v>
      </c>
      <c r="J639" s="100">
        <v>72618.210000000006</v>
      </c>
      <c r="K639" s="100">
        <v>69590.37</v>
      </c>
      <c r="L639" s="100">
        <v>68322.100000000006</v>
      </c>
      <c r="M639" s="100">
        <v>65916.37</v>
      </c>
      <c r="N639" s="100">
        <v>925855.23</v>
      </c>
      <c r="O639" s="100">
        <v>63130.3</v>
      </c>
      <c r="P639" s="100">
        <v>60965.48</v>
      </c>
      <c r="Q639" s="100">
        <v>60553.67</v>
      </c>
      <c r="R639" s="100">
        <v>59977.62</v>
      </c>
      <c r="S639" s="100">
        <v>58599.58</v>
      </c>
      <c r="T639" s="100">
        <v>57471.01</v>
      </c>
      <c r="U639" s="100">
        <v>56715.08</v>
      </c>
      <c r="V639" s="100">
        <v>54958.67</v>
      </c>
      <c r="W639" s="100">
        <v>53067.45</v>
      </c>
      <c r="X639" s="100">
        <v>51262.63</v>
      </c>
      <c r="Y639" s="100">
        <v>49322.78</v>
      </c>
      <c r="Z639" s="100">
        <v>45250.81</v>
      </c>
      <c r="AA639" s="296">
        <v>671275.07999999903</v>
      </c>
    </row>
    <row r="640" spans="1:27" x14ac:dyDescent="0.2">
      <c r="A640" s="101" t="s">
        <v>1211</v>
      </c>
      <c r="B640" s="100">
        <v>0</v>
      </c>
      <c r="C640" s="100">
        <v>0</v>
      </c>
      <c r="D640" s="100">
        <v>0</v>
      </c>
      <c r="E640" s="100">
        <v>0</v>
      </c>
      <c r="F640" s="100">
        <v>0</v>
      </c>
      <c r="G640" s="100">
        <v>0</v>
      </c>
      <c r="H640" s="100">
        <v>0</v>
      </c>
      <c r="I640" s="100">
        <v>0</v>
      </c>
      <c r="J640" s="100">
        <v>0</v>
      </c>
      <c r="K640" s="100">
        <v>0</v>
      </c>
      <c r="L640" s="100">
        <v>0</v>
      </c>
      <c r="M640" s="100">
        <v>0</v>
      </c>
      <c r="N640" s="100">
        <v>0</v>
      </c>
      <c r="O640" s="100">
        <v>0</v>
      </c>
      <c r="P640" s="100">
        <v>0</v>
      </c>
      <c r="Q640" s="100">
        <v>0</v>
      </c>
      <c r="R640" s="100">
        <v>0</v>
      </c>
      <c r="S640" s="100">
        <v>0</v>
      </c>
      <c r="T640" s="100">
        <v>0</v>
      </c>
      <c r="U640" s="100">
        <v>0</v>
      </c>
      <c r="V640" s="100">
        <v>0</v>
      </c>
      <c r="W640" s="100">
        <v>0</v>
      </c>
      <c r="X640" s="100">
        <v>0</v>
      </c>
      <c r="Y640" s="100">
        <v>0</v>
      </c>
      <c r="Z640" s="100">
        <v>0</v>
      </c>
      <c r="AA640" s="296">
        <v>0</v>
      </c>
    </row>
    <row r="641" spans="1:27" x14ac:dyDescent="0.2">
      <c r="A641" s="101" t="s">
        <v>1212</v>
      </c>
      <c r="B641" s="100">
        <v>0</v>
      </c>
      <c r="C641" s="100">
        <v>0</v>
      </c>
      <c r="D641" s="100">
        <v>-143514.4</v>
      </c>
      <c r="E641" s="100">
        <v>0</v>
      </c>
      <c r="F641" s="100">
        <v>0</v>
      </c>
      <c r="G641" s="100">
        <v>-230088.34</v>
      </c>
      <c r="H641" s="100">
        <v>0</v>
      </c>
      <c r="I641" s="100">
        <v>0</v>
      </c>
      <c r="J641" s="100">
        <v>-133475.93</v>
      </c>
      <c r="K641" s="100">
        <v>0</v>
      </c>
      <c r="L641" s="100">
        <v>0</v>
      </c>
      <c r="M641" s="100">
        <v>-192140.01</v>
      </c>
      <c r="N641" s="100">
        <v>-699218.679999999</v>
      </c>
      <c r="O641" s="100">
        <v>0</v>
      </c>
      <c r="P641" s="100">
        <v>0</v>
      </c>
      <c r="Q641" s="100">
        <v>-147713.66</v>
      </c>
      <c r="R641" s="100">
        <v>0</v>
      </c>
      <c r="S641" s="100">
        <v>0</v>
      </c>
      <c r="T641" s="100">
        <v>-87231.28</v>
      </c>
      <c r="U641" s="100">
        <v>0</v>
      </c>
      <c r="V641" s="100">
        <v>0</v>
      </c>
      <c r="W641" s="100">
        <v>-128550.23</v>
      </c>
      <c r="X641" s="100">
        <v>0</v>
      </c>
      <c r="Y641" s="100">
        <v>0</v>
      </c>
      <c r="Z641" s="100">
        <v>-218473.17</v>
      </c>
      <c r="AA641" s="296">
        <v>-581968.34</v>
      </c>
    </row>
    <row r="642" spans="1:27" x14ac:dyDescent="0.2">
      <c r="A642" s="101" t="s">
        <v>1213</v>
      </c>
      <c r="B642" s="100">
        <v>0</v>
      </c>
      <c r="C642" s="100">
        <v>0</v>
      </c>
      <c r="D642" s="100">
        <v>0</v>
      </c>
      <c r="E642" s="100">
        <v>0</v>
      </c>
      <c r="F642" s="100">
        <v>0</v>
      </c>
      <c r="G642" s="100">
        <v>0</v>
      </c>
      <c r="H642" s="100">
        <v>0</v>
      </c>
      <c r="I642" s="100">
        <v>0.01</v>
      </c>
      <c r="J642" s="100">
        <v>0</v>
      </c>
      <c r="K642" s="100">
        <v>0.1</v>
      </c>
      <c r="L642" s="100">
        <v>0</v>
      </c>
      <c r="M642" s="100">
        <v>0</v>
      </c>
      <c r="N642" s="100">
        <v>0.11</v>
      </c>
      <c r="O642" s="100">
        <v>0</v>
      </c>
      <c r="P642" s="100">
        <v>0</v>
      </c>
      <c r="Q642" s="100">
        <v>0</v>
      </c>
      <c r="R642" s="100">
        <v>0</v>
      </c>
      <c r="S642" s="100">
        <v>0</v>
      </c>
      <c r="T642" s="100">
        <v>0</v>
      </c>
      <c r="U642" s="100">
        <v>0</v>
      </c>
      <c r="V642" s="100">
        <v>0</v>
      </c>
      <c r="W642" s="100">
        <v>0</v>
      </c>
      <c r="X642" s="100">
        <v>0</v>
      </c>
      <c r="Y642" s="100">
        <v>0</v>
      </c>
      <c r="Z642" s="100">
        <v>0</v>
      </c>
      <c r="AA642" s="296">
        <v>0</v>
      </c>
    </row>
    <row r="643" spans="1:27" x14ac:dyDescent="0.2">
      <c r="A643" s="101" t="s">
        <v>1214</v>
      </c>
      <c r="B643" s="100">
        <v>0</v>
      </c>
      <c r="C643" s="100">
        <v>0</v>
      </c>
      <c r="D643" s="100">
        <v>0</v>
      </c>
      <c r="E643" s="100">
        <v>0</v>
      </c>
      <c r="F643" s="100">
        <v>0</v>
      </c>
      <c r="G643" s="100">
        <v>0</v>
      </c>
      <c r="H643" s="100">
        <v>0</v>
      </c>
      <c r="I643" s="100">
        <v>0</v>
      </c>
      <c r="J643" s="100">
        <v>0</v>
      </c>
      <c r="K643" s="100">
        <v>0</v>
      </c>
      <c r="L643" s="100">
        <v>0</v>
      </c>
      <c r="M643" s="100">
        <v>0</v>
      </c>
      <c r="N643" s="100">
        <v>0</v>
      </c>
      <c r="O643" s="100">
        <v>0</v>
      </c>
      <c r="P643" s="100">
        <v>0</v>
      </c>
      <c r="Q643" s="100">
        <v>0</v>
      </c>
      <c r="R643" s="100">
        <v>0</v>
      </c>
      <c r="S643" s="100">
        <v>0</v>
      </c>
      <c r="T643" s="100">
        <v>0</v>
      </c>
      <c r="U643" s="100">
        <v>0</v>
      </c>
      <c r="V643" s="100">
        <v>0</v>
      </c>
      <c r="W643" s="100">
        <v>0</v>
      </c>
      <c r="X643" s="100">
        <v>0</v>
      </c>
      <c r="Y643" s="100">
        <v>0</v>
      </c>
      <c r="Z643" s="100">
        <v>0</v>
      </c>
      <c r="AA643" s="296">
        <v>0</v>
      </c>
    </row>
    <row r="644" spans="1:27" x14ac:dyDescent="0.2">
      <c r="A644" s="99" t="s">
        <v>1215</v>
      </c>
      <c r="B644" s="100">
        <v>88473.15</v>
      </c>
      <c r="C644" s="100">
        <v>86240.47</v>
      </c>
      <c r="D644" s="100">
        <v>-58065.989999999903</v>
      </c>
      <c r="E644" s="100">
        <v>81229.83</v>
      </c>
      <c r="F644" s="100">
        <v>79874.41</v>
      </c>
      <c r="G644" s="100">
        <v>-152619.91</v>
      </c>
      <c r="H644" s="100">
        <v>76344.23</v>
      </c>
      <c r="I644" s="100">
        <v>74329.259999999995</v>
      </c>
      <c r="J644" s="100">
        <v>-60857.72</v>
      </c>
      <c r="K644" s="100">
        <v>69590.47</v>
      </c>
      <c r="L644" s="100">
        <v>68322.100000000006</v>
      </c>
      <c r="M644" s="100">
        <v>-126223.64</v>
      </c>
      <c r="N644" s="100">
        <v>226636.65999999901</v>
      </c>
      <c r="O644" s="100">
        <v>63130.3</v>
      </c>
      <c r="P644" s="100">
        <v>60965.48</v>
      </c>
      <c r="Q644" s="100">
        <v>-87159.99</v>
      </c>
      <c r="R644" s="100">
        <v>59977.62</v>
      </c>
      <c r="S644" s="100">
        <v>58599.58</v>
      </c>
      <c r="T644" s="100">
        <v>-29760.269999999899</v>
      </c>
      <c r="U644" s="100">
        <v>56715.08</v>
      </c>
      <c r="V644" s="100">
        <v>54958.67</v>
      </c>
      <c r="W644" s="100">
        <v>-75482.78</v>
      </c>
      <c r="X644" s="100">
        <v>51262.63</v>
      </c>
      <c r="Y644" s="100">
        <v>49322.78</v>
      </c>
      <c r="Z644" s="100">
        <v>-173222.36</v>
      </c>
      <c r="AA644" s="296">
        <v>89306.74</v>
      </c>
    </row>
    <row r="645" spans="1:27" x14ac:dyDescent="0.2">
      <c r="A645" s="101" t="s">
        <v>1216</v>
      </c>
    </row>
    <row r="646" spans="1:27" x14ac:dyDescent="0.2">
      <c r="A646" s="99" t="s">
        <v>1217</v>
      </c>
      <c r="B646" s="100">
        <v>69471780.299999997</v>
      </c>
      <c r="C646" s="100">
        <v>69048633.769999996</v>
      </c>
      <c r="D646" s="100">
        <v>80656513.25</v>
      </c>
      <c r="E646" s="100">
        <v>71678156.4799999</v>
      </c>
      <c r="F646" s="100">
        <v>72961700.079999894</v>
      </c>
      <c r="G646" s="100">
        <v>78391024.279999897</v>
      </c>
      <c r="H646" s="100">
        <v>75433098.159999907</v>
      </c>
      <c r="I646" s="100">
        <v>76271176.450000003</v>
      </c>
      <c r="J646" s="100">
        <v>77333802.949999899</v>
      </c>
      <c r="K646" s="100">
        <v>72810992.219999894</v>
      </c>
      <c r="L646" s="100">
        <v>69145089.139999896</v>
      </c>
      <c r="M646" s="100">
        <v>81552025.559999898</v>
      </c>
      <c r="N646" s="100">
        <v>894753992.63999903</v>
      </c>
      <c r="O646" s="100">
        <v>77115387.589999899</v>
      </c>
      <c r="P646" s="100">
        <v>74348741.3699999</v>
      </c>
      <c r="Q646" s="100">
        <v>26048101.9099999</v>
      </c>
      <c r="R646" s="100">
        <v>78969441.459999904</v>
      </c>
      <c r="S646" s="100">
        <v>77974203.299999893</v>
      </c>
      <c r="T646" s="100">
        <v>76491849.7299999</v>
      </c>
      <c r="U646" s="100">
        <v>82150121.279999897</v>
      </c>
      <c r="V646" s="100">
        <v>83241634.650000006</v>
      </c>
      <c r="W646" s="100">
        <v>55310501.599999897</v>
      </c>
      <c r="X646" s="100">
        <v>80175404.7299999</v>
      </c>
      <c r="Y646" s="100">
        <v>81336988.809999898</v>
      </c>
      <c r="Z646" s="100">
        <v>36539701.649999902</v>
      </c>
      <c r="AA646" s="296">
        <v>829702078.07999897</v>
      </c>
    </row>
    <row r="647" spans="1:27" x14ac:dyDescent="0.2">
      <c r="A647" s="101" t="s">
        <v>1218</v>
      </c>
    </row>
    <row r="648" spans="1:27" ht="10.8" thickBot="1" x14ac:dyDescent="0.25">
      <c r="A648" s="105" t="s">
        <v>1219</v>
      </c>
    </row>
    <row r="649" spans="1:27" x14ac:dyDescent="0.2">
      <c r="A649" s="101" t="s">
        <v>1220</v>
      </c>
      <c r="B649" s="100">
        <v>122688</v>
      </c>
      <c r="C649" s="100">
        <v>122688</v>
      </c>
      <c r="D649" s="100">
        <v>122688</v>
      </c>
      <c r="E649" s="100">
        <v>122688</v>
      </c>
      <c r="F649" s="100">
        <v>122688</v>
      </c>
      <c r="G649" s="100">
        <v>122688</v>
      </c>
      <c r="H649" s="100">
        <v>122688</v>
      </c>
      <c r="I649" s="100">
        <v>122688</v>
      </c>
      <c r="J649" s="100">
        <v>122688</v>
      </c>
      <c r="K649" s="100">
        <v>122688</v>
      </c>
      <c r="L649" s="100">
        <v>122688</v>
      </c>
      <c r="M649" s="100">
        <v>-703240.32</v>
      </c>
      <c r="N649" s="100">
        <v>646327.68000000005</v>
      </c>
      <c r="O649" s="100">
        <v>228325.62999999899</v>
      </c>
      <c r="P649" s="100">
        <v>115764</v>
      </c>
      <c r="Q649" s="100">
        <v>115764</v>
      </c>
      <c r="R649" s="100">
        <v>115764</v>
      </c>
      <c r="S649" s="100">
        <v>115764</v>
      </c>
      <c r="T649" s="100">
        <v>115764</v>
      </c>
      <c r="U649" s="100">
        <v>115764</v>
      </c>
      <c r="V649" s="100">
        <v>115764</v>
      </c>
      <c r="W649" s="100">
        <v>115764</v>
      </c>
      <c r="X649" s="100">
        <v>115764</v>
      </c>
      <c r="Y649" s="100">
        <v>115764</v>
      </c>
      <c r="Z649" s="100">
        <v>-289373.51</v>
      </c>
      <c r="AA649" s="296">
        <v>1096592.1199999901</v>
      </c>
    </row>
    <row r="650" spans="1:27" x14ac:dyDescent="0.2">
      <c r="A650" s="101" t="s">
        <v>1221</v>
      </c>
      <c r="B650" s="100">
        <v>0</v>
      </c>
      <c r="C650" s="100">
        <v>0</v>
      </c>
      <c r="D650" s="100">
        <v>0</v>
      </c>
      <c r="E650" s="100">
        <v>0</v>
      </c>
      <c r="F650" s="100">
        <v>0</v>
      </c>
      <c r="G650" s="100">
        <v>0</v>
      </c>
      <c r="H650" s="100">
        <v>0</v>
      </c>
      <c r="I650" s="100">
        <v>0</v>
      </c>
      <c r="J650" s="100">
        <v>0</v>
      </c>
      <c r="K650" s="100">
        <v>0</v>
      </c>
      <c r="L650" s="100">
        <v>0</v>
      </c>
      <c r="M650" s="100">
        <v>0</v>
      </c>
      <c r="N650" s="100">
        <v>0</v>
      </c>
      <c r="O650" s="100">
        <v>0</v>
      </c>
      <c r="P650" s="100">
        <v>0</v>
      </c>
      <c r="Q650" s="100">
        <v>0</v>
      </c>
      <c r="R650" s="100">
        <v>0</v>
      </c>
      <c r="S650" s="100">
        <v>0</v>
      </c>
      <c r="T650" s="100">
        <v>0</v>
      </c>
      <c r="U650" s="100">
        <v>0</v>
      </c>
      <c r="V650" s="100">
        <v>0</v>
      </c>
      <c r="W650" s="100">
        <v>0</v>
      </c>
      <c r="X650" s="100">
        <v>0</v>
      </c>
      <c r="Y650" s="100">
        <v>0</v>
      </c>
      <c r="Z650" s="100">
        <v>0</v>
      </c>
      <c r="AA650" s="296">
        <v>0</v>
      </c>
    </row>
    <row r="651" spans="1:27" x14ac:dyDescent="0.2">
      <c r="A651" s="101" t="s">
        <v>1222</v>
      </c>
      <c r="B651" s="100">
        <v>0</v>
      </c>
      <c r="C651" s="100">
        <v>0</v>
      </c>
      <c r="D651" s="100">
        <v>0</v>
      </c>
      <c r="E651" s="100">
        <v>0</v>
      </c>
      <c r="F651" s="100">
        <v>0</v>
      </c>
      <c r="G651" s="100">
        <v>0</v>
      </c>
      <c r="H651" s="100">
        <v>0</v>
      </c>
      <c r="I651" s="100">
        <v>0</v>
      </c>
      <c r="J651" s="100">
        <v>0</v>
      </c>
      <c r="K651" s="100">
        <v>0</v>
      </c>
      <c r="L651" s="100">
        <v>0</v>
      </c>
      <c r="M651" s="100">
        <v>0</v>
      </c>
      <c r="N651" s="100">
        <v>0</v>
      </c>
      <c r="O651" s="100">
        <v>0</v>
      </c>
      <c r="P651" s="100">
        <v>0</v>
      </c>
      <c r="Q651" s="100">
        <v>0</v>
      </c>
      <c r="R651" s="100">
        <v>0</v>
      </c>
      <c r="S651" s="100">
        <v>0</v>
      </c>
      <c r="T651" s="100">
        <v>0</v>
      </c>
      <c r="U651" s="100">
        <v>0</v>
      </c>
      <c r="V651" s="100">
        <v>0</v>
      </c>
      <c r="W651" s="100">
        <v>0</v>
      </c>
      <c r="X651" s="100">
        <v>0</v>
      </c>
      <c r="Y651" s="100">
        <v>0</v>
      </c>
      <c r="Z651" s="100">
        <v>0</v>
      </c>
      <c r="AA651" s="296">
        <v>0</v>
      </c>
    </row>
    <row r="652" spans="1:27" x14ac:dyDescent="0.2">
      <c r="A652" s="101" t="s">
        <v>1223</v>
      </c>
      <c r="B652" s="100">
        <v>13332222</v>
      </c>
      <c r="C652" s="100">
        <v>14005312</v>
      </c>
      <c r="D652" s="100">
        <v>13692488.08</v>
      </c>
      <c r="E652" s="100">
        <v>13672537.85</v>
      </c>
      <c r="F652" s="100">
        <v>13668767</v>
      </c>
      <c r="G652" s="100">
        <v>13668767</v>
      </c>
      <c r="H652" s="100">
        <v>13668767</v>
      </c>
      <c r="I652" s="100">
        <v>13694620.289999999</v>
      </c>
      <c r="J652" s="100">
        <v>13645950.310000001</v>
      </c>
      <c r="K652" s="100">
        <v>13668767</v>
      </c>
      <c r="L652" s="100">
        <v>13668767</v>
      </c>
      <c r="M652" s="100">
        <v>-10032594.82</v>
      </c>
      <c r="N652" s="100">
        <v>140354370.709999</v>
      </c>
      <c r="O652" s="100">
        <v>13697603.800000001</v>
      </c>
      <c r="P652" s="100">
        <v>17783025</v>
      </c>
      <c r="Q652" s="100">
        <v>15726692.26</v>
      </c>
      <c r="R652" s="100">
        <v>15725896</v>
      </c>
      <c r="S652" s="100">
        <v>15737486.75</v>
      </c>
      <c r="T652" s="100">
        <v>15728693.800000001</v>
      </c>
      <c r="U652" s="100">
        <v>15725896</v>
      </c>
      <c r="V652" s="100">
        <v>15725896</v>
      </c>
      <c r="W652" s="100">
        <v>15763972.050000001</v>
      </c>
      <c r="X652" s="100">
        <v>15725896</v>
      </c>
      <c r="Y652" s="100">
        <v>15912606.68</v>
      </c>
      <c r="Z652" s="100">
        <v>-27445063.510000002</v>
      </c>
      <c r="AA652" s="296">
        <v>145808600.83000001</v>
      </c>
    </row>
    <row r="653" spans="1:27" x14ac:dyDescent="0.2">
      <c r="A653" s="101" t="s">
        <v>1224</v>
      </c>
      <c r="B653" s="100">
        <v>0</v>
      </c>
      <c r="C653" s="100">
        <v>0</v>
      </c>
      <c r="D653" s="100">
        <v>0</v>
      </c>
      <c r="E653" s="100">
        <v>0</v>
      </c>
      <c r="F653" s="100">
        <v>0</v>
      </c>
      <c r="G653" s="100">
        <v>0</v>
      </c>
      <c r="H653" s="100">
        <v>0</v>
      </c>
      <c r="I653" s="100">
        <v>0</v>
      </c>
      <c r="J653" s="100">
        <v>0</v>
      </c>
      <c r="K653" s="100">
        <v>0</v>
      </c>
      <c r="L653" s="100">
        <v>0</v>
      </c>
      <c r="M653" s="100">
        <v>0</v>
      </c>
      <c r="N653" s="100">
        <v>0</v>
      </c>
      <c r="O653" s="100">
        <v>0</v>
      </c>
      <c r="P653" s="100">
        <v>0</v>
      </c>
      <c r="Q653" s="100">
        <v>0</v>
      </c>
      <c r="R653" s="100">
        <v>0</v>
      </c>
      <c r="S653" s="100">
        <v>0</v>
      </c>
      <c r="T653" s="100">
        <v>0</v>
      </c>
      <c r="U653" s="100">
        <v>0</v>
      </c>
      <c r="V653" s="100">
        <v>0</v>
      </c>
      <c r="W653" s="100">
        <v>0</v>
      </c>
      <c r="X653" s="100">
        <v>0</v>
      </c>
      <c r="Y653" s="100">
        <v>0</v>
      </c>
      <c r="Z653" s="100">
        <v>0</v>
      </c>
      <c r="AA653" s="296">
        <v>0</v>
      </c>
    </row>
    <row r="654" spans="1:27" x14ac:dyDescent="0.2">
      <c r="A654" s="101" t="s">
        <v>1225</v>
      </c>
      <c r="B654" s="100">
        <v>0</v>
      </c>
      <c r="C654" s="100">
        <v>0</v>
      </c>
      <c r="D654" s="100">
        <v>0</v>
      </c>
      <c r="E654" s="100">
        <v>0</v>
      </c>
      <c r="F654" s="100">
        <v>0</v>
      </c>
      <c r="G654" s="100">
        <v>0</v>
      </c>
      <c r="H654" s="100">
        <v>0</v>
      </c>
      <c r="I654" s="100">
        <v>0</v>
      </c>
      <c r="J654" s="100">
        <v>0</v>
      </c>
      <c r="K654" s="100">
        <v>0</v>
      </c>
      <c r="L654" s="100">
        <v>0</v>
      </c>
      <c r="M654" s="100">
        <v>0</v>
      </c>
      <c r="N654" s="100">
        <v>0</v>
      </c>
      <c r="O654" s="100">
        <v>0</v>
      </c>
      <c r="P654" s="100">
        <v>0</v>
      </c>
      <c r="Q654" s="100">
        <v>0</v>
      </c>
      <c r="R654" s="100">
        <v>0</v>
      </c>
      <c r="S654" s="100">
        <v>0</v>
      </c>
      <c r="T654" s="100">
        <v>0</v>
      </c>
      <c r="U654" s="100">
        <v>0</v>
      </c>
      <c r="V654" s="100">
        <v>0</v>
      </c>
      <c r="W654" s="100">
        <v>0</v>
      </c>
      <c r="X654" s="100">
        <v>0</v>
      </c>
      <c r="Y654" s="100">
        <v>0</v>
      </c>
      <c r="Z654" s="100">
        <v>0</v>
      </c>
      <c r="AA654" s="296">
        <v>0</v>
      </c>
    </row>
    <row r="655" spans="1:27" x14ac:dyDescent="0.2">
      <c r="A655" s="101" t="s">
        <v>1226</v>
      </c>
      <c r="B655" s="100">
        <v>0</v>
      </c>
      <c r="C655" s="100">
        <v>0</v>
      </c>
      <c r="D655" s="100">
        <v>0</v>
      </c>
      <c r="E655" s="100">
        <v>0</v>
      </c>
      <c r="F655" s="100">
        <v>0</v>
      </c>
      <c r="G655" s="100">
        <v>0</v>
      </c>
      <c r="H655" s="100">
        <v>0</v>
      </c>
      <c r="I655" s="100">
        <v>0</v>
      </c>
      <c r="J655" s="100">
        <v>0</v>
      </c>
      <c r="K655" s="100">
        <v>0</v>
      </c>
      <c r="L655" s="100">
        <v>0</v>
      </c>
      <c r="M655" s="100">
        <v>0</v>
      </c>
      <c r="N655" s="100">
        <v>0</v>
      </c>
      <c r="O655" s="100">
        <v>0</v>
      </c>
      <c r="P655" s="100">
        <v>0</v>
      </c>
      <c r="Q655" s="100">
        <v>0</v>
      </c>
      <c r="R655" s="100">
        <v>0</v>
      </c>
      <c r="S655" s="100">
        <v>0</v>
      </c>
      <c r="T655" s="100">
        <v>0</v>
      </c>
      <c r="U655" s="100">
        <v>0</v>
      </c>
      <c r="V655" s="100">
        <v>0</v>
      </c>
      <c r="W655" s="100">
        <v>0</v>
      </c>
      <c r="X655" s="100">
        <v>0</v>
      </c>
      <c r="Y655" s="100">
        <v>0</v>
      </c>
      <c r="Z655" s="100">
        <v>0</v>
      </c>
      <c r="AA655" s="296">
        <v>0</v>
      </c>
    </row>
    <row r="656" spans="1:27" x14ac:dyDescent="0.2">
      <c r="A656" s="101" t="s">
        <v>1227</v>
      </c>
      <c r="B656" s="100">
        <v>0</v>
      </c>
      <c r="C656" s="100">
        <v>0</v>
      </c>
      <c r="D656" s="100">
        <v>0</v>
      </c>
      <c r="E656" s="100">
        <v>0</v>
      </c>
      <c r="F656" s="100">
        <v>0</v>
      </c>
      <c r="G656" s="100">
        <v>0</v>
      </c>
      <c r="H656" s="100">
        <v>0</v>
      </c>
      <c r="I656" s="100">
        <v>0</v>
      </c>
      <c r="J656" s="100">
        <v>0</v>
      </c>
      <c r="K656" s="100">
        <v>0</v>
      </c>
      <c r="L656" s="100">
        <v>0</v>
      </c>
      <c r="M656" s="100">
        <v>0</v>
      </c>
      <c r="N656" s="100">
        <v>0</v>
      </c>
      <c r="O656" s="100">
        <v>0</v>
      </c>
      <c r="P656" s="100">
        <v>0</v>
      </c>
      <c r="Q656" s="100">
        <v>0</v>
      </c>
      <c r="R656" s="100">
        <v>0</v>
      </c>
      <c r="S656" s="100">
        <v>0</v>
      </c>
      <c r="T656" s="100">
        <v>0</v>
      </c>
      <c r="U656" s="100">
        <v>0</v>
      </c>
      <c r="V656" s="100">
        <v>0</v>
      </c>
      <c r="W656" s="100">
        <v>0</v>
      </c>
      <c r="X656" s="100">
        <v>0</v>
      </c>
      <c r="Y656" s="100">
        <v>0</v>
      </c>
      <c r="Z656" s="100">
        <v>0</v>
      </c>
      <c r="AA656" s="296">
        <v>0</v>
      </c>
    </row>
    <row r="657" spans="1:27" x14ac:dyDescent="0.2">
      <c r="A657" s="101" t="s">
        <v>1228</v>
      </c>
      <c r="B657" s="100">
        <v>8857342.7699999996</v>
      </c>
      <c r="C657" s="100">
        <v>9591098.2300000004</v>
      </c>
      <c r="D657" s="100">
        <v>8345511.9900000002</v>
      </c>
      <c r="E657" s="100">
        <v>9483314.1199999992</v>
      </c>
      <c r="F657" s="100">
        <v>11055952</v>
      </c>
      <c r="G657" s="100">
        <v>13202037.41</v>
      </c>
      <c r="H657" s="100">
        <v>13777533.529999999</v>
      </c>
      <c r="I657" s="100">
        <v>11184553.09</v>
      </c>
      <c r="J657" s="100">
        <v>12462397.949999999</v>
      </c>
      <c r="K657" s="100">
        <v>11333056.48</v>
      </c>
      <c r="L657" s="100">
        <v>9596217.5</v>
      </c>
      <c r="M657" s="100">
        <v>12250200.5</v>
      </c>
      <c r="N657" s="100">
        <v>131139215.56999999</v>
      </c>
      <c r="O657" s="100">
        <v>11806170.890000001</v>
      </c>
      <c r="P657" s="100">
        <v>10474921.890000001</v>
      </c>
      <c r="Q657" s="100">
        <v>11161050.93</v>
      </c>
      <c r="R657" s="100">
        <v>10887423.310000001</v>
      </c>
      <c r="S657" s="100">
        <v>11135617.6</v>
      </c>
      <c r="T657" s="100">
        <v>13502855.23</v>
      </c>
      <c r="U657" s="100">
        <v>14358233.960000001</v>
      </c>
      <c r="V657" s="100">
        <v>15570421.51</v>
      </c>
      <c r="W657" s="100">
        <v>25990090.899999999</v>
      </c>
      <c r="X657" s="100">
        <v>12379526.73</v>
      </c>
      <c r="Y657" s="100">
        <v>9899874.0299999993</v>
      </c>
      <c r="Z657" s="100">
        <v>11586728.84</v>
      </c>
      <c r="AA657" s="296">
        <v>158752915.81999999</v>
      </c>
    </row>
    <row r="658" spans="1:27" x14ac:dyDescent="0.2">
      <c r="A658" s="101" t="s">
        <v>1229</v>
      </c>
      <c r="B658" s="100">
        <v>0</v>
      </c>
      <c r="C658" s="100">
        <v>0</v>
      </c>
      <c r="D658" s="100">
        <v>0</v>
      </c>
      <c r="E658" s="100">
        <v>0</v>
      </c>
      <c r="F658" s="100">
        <v>0</v>
      </c>
      <c r="G658" s="100">
        <v>0</v>
      </c>
      <c r="H658" s="100">
        <v>0</v>
      </c>
      <c r="I658" s="100">
        <v>0</v>
      </c>
      <c r="J658" s="100">
        <v>0</v>
      </c>
      <c r="K658" s="100">
        <v>0</v>
      </c>
      <c r="L658" s="100">
        <v>0</v>
      </c>
      <c r="M658" s="100">
        <v>0</v>
      </c>
      <c r="N658" s="100">
        <v>0</v>
      </c>
      <c r="O658" s="100">
        <v>0</v>
      </c>
      <c r="P658" s="100">
        <v>0</v>
      </c>
      <c r="Q658" s="100">
        <v>0</v>
      </c>
      <c r="R658" s="100">
        <v>0</v>
      </c>
      <c r="S658" s="100">
        <v>0</v>
      </c>
      <c r="T658" s="100">
        <v>0</v>
      </c>
      <c r="U658" s="100">
        <v>0</v>
      </c>
      <c r="V658" s="100">
        <v>0</v>
      </c>
      <c r="W658" s="100">
        <v>0</v>
      </c>
      <c r="X658" s="100">
        <v>0</v>
      </c>
      <c r="Y658" s="100">
        <v>0</v>
      </c>
      <c r="Z658" s="100">
        <v>0</v>
      </c>
      <c r="AA658" s="296">
        <v>0</v>
      </c>
    </row>
    <row r="659" spans="1:27" x14ac:dyDescent="0.2">
      <c r="A659" s="101" t="s">
        <v>1230</v>
      </c>
      <c r="B659" s="100">
        <v>0</v>
      </c>
      <c r="C659" s="100">
        <v>0</v>
      </c>
      <c r="D659" s="100">
        <v>0</v>
      </c>
      <c r="E659" s="100">
        <v>300</v>
      </c>
      <c r="F659" s="100">
        <v>0</v>
      </c>
      <c r="G659" s="100">
        <v>17.28</v>
      </c>
      <c r="H659" s="100">
        <v>0</v>
      </c>
      <c r="I659" s="100">
        <v>0</v>
      </c>
      <c r="J659" s="100">
        <v>0</v>
      </c>
      <c r="K659" s="100">
        <v>0</v>
      </c>
      <c r="L659" s="100">
        <v>0</v>
      </c>
      <c r="M659" s="100">
        <v>-200</v>
      </c>
      <c r="N659" s="100">
        <v>117.28</v>
      </c>
      <c r="O659" s="100">
        <v>0</v>
      </c>
      <c r="P659" s="100">
        <v>0</v>
      </c>
      <c r="Q659" s="100">
        <v>0</v>
      </c>
      <c r="R659" s="100">
        <v>110</v>
      </c>
      <c r="S659" s="100">
        <v>0</v>
      </c>
      <c r="T659" s="100">
        <v>-701.6</v>
      </c>
      <c r="U659" s="100">
        <v>0</v>
      </c>
      <c r="V659" s="100">
        <v>0</v>
      </c>
      <c r="W659" s="100">
        <v>0</v>
      </c>
      <c r="X659" s="100">
        <v>0</v>
      </c>
      <c r="Y659" s="100">
        <v>0</v>
      </c>
      <c r="Z659" s="100">
        <v>-60</v>
      </c>
      <c r="AA659" s="296">
        <v>-651.599999999999</v>
      </c>
    </row>
    <row r="660" spans="1:27" x14ac:dyDescent="0.2">
      <c r="A660" s="101" t="s">
        <v>1231</v>
      </c>
      <c r="B660" s="100">
        <v>0</v>
      </c>
      <c r="C660" s="100">
        <v>0</v>
      </c>
      <c r="D660" s="100">
        <v>0</v>
      </c>
      <c r="E660" s="100">
        <v>0</v>
      </c>
      <c r="F660" s="100">
        <v>0</v>
      </c>
      <c r="G660" s="100">
        <v>0</v>
      </c>
      <c r="H660" s="100">
        <v>0</v>
      </c>
      <c r="I660" s="100">
        <v>0</v>
      </c>
      <c r="J660" s="100">
        <v>-526089.91</v>
      </c>
      <c r="K660" s="100">
        <v>0</v>
      </c>
      <c r="L660" s="100">
        <v>0</v>
      </c>
      <c r="M660" s="100">
        <v>526089.91</v>
      </c>
      <c r="N660" s="100">
        <v>0</v>
      </c>
      <c r="O660" s="100">
        <v>0</v>
      </c>
      <c r="P660" s="100">
        <v>0</v>
      </c>
      <c r="Q660" s="100">
        <v>0</v>
      </c>
      <c r="R660" s="100">
        <v>0</v>
      </c>
      <c r="S660" s="100">
        <v>0</v>
      </c>
      <c r="T660" s="100">
        <v>0</v>
      </c>
      <c r="U660" s="100">
        <v>0</v>
      </c>
      <c r="V660" s="100">
        <v>0</v>
      </c>
      <c r="W660" s="100">
        <v>0</v>
      </c>
      <c r="X660" s="100">
        <v>0</v>
      </c>
      <c r="Y660" s="100">
        <v>0</v>
      </c>
      <c r="Z660" s="100">
        <v>0</v>
      </c>
      <c r="AA660" s="296">
        <v>0</v>
      </c>
    </row>
    <row r="661" spans="1:27" x14ac:dyDescent="0.2">
      <c r="A661" s="101" t="s">
        <v>1232</v>
      </c>
      <c r="B661" s="100">
        <v>0</v>
      </c>
      <c r="C661" s="100">
        <v>0</v>
      </c>
      <c r="D661" s="100">
        <v>0</v>
      </c>
      <c r="E661" s="100">
        <v>0</v>
      </c>
      <c r="F661" s="100">
        <v>0</v>
      </c>
      <c r="G661" s="100">
        <v>0</v>
      </c>
      <c r="H661" s="100">
        <v>0</v>
      </c>
      <c r="I661" s="100">
        <v>0</v>
      </c>
      <c r="J661" s="100">
        <v>0</v>
      </c>
      <c r="K661" s="100">
        <v>0</v>
      </c>
      <c r="L661" s="100">
        <v>0</v>
      </c>
      <c r="M661" s="100">
        <v>0</v>
      </c>
      <c r="N661" s="100">
        <v>0</v>
      </c>
      <c r="O661" s="100">
        <v>0</v>
      </c>
      <c r="P661" s="100">
        <v>0</v>
      </c>
      <c r="Q661" s="100">
        <v>0</v>
      </c>
      <c r="R661" s="100">
        <v>0</v>
      </c>
      <c r="S661" s="100">
        <v>0</v>
      </c>
      <c r="T661" s="100">
        <v>0</v>
      </c>
      <c r="U661" s="100">
        <v>0</v>
      </c>
      <c r="V661" s="100">
        <v>0</v>
      </c>
      <c r="W661" s="100">
        <v>0</v>
      </c>
      <c r="X661" s="100">
        <v>0</v>
      </c>
      <c r="Y661" s="100">
        <v>0</v>
      </c>
      <c r="Z661" s="100">
        <v>0</v>
      </c>
      <c r="AA661" s="296">
        <v>0</v>
      </c>
    </row>
    <row r="662" spans="1:27" x14ac:dyDescent="0.2">
      <c r="A662" s="101" t="s">
        <v>1233</v>
      </c>
      <c r="B662" s="100">
        <v>56663.14</v>
      </c>
      <c r="C662" s="100">
        <v>9657.19</v>
      </c>
      <c r="D662" s="100">
        <v>10257.52</v>
      </c>
      <c r="E662" s="100">
        <v>1338.66</v>
      </c>
      <c r="F662" s="100">
        <v>15335.65</v>
      </c>
      <c r="G662" s="100">
        <v>2325.83</v>
      </c>
      <c r="H662" s="100">
        <v>3010.02</v>
      </c>
      <c r="I662" s="100">
        <v>2659.58</v>
      </c>
      <c r="J662" s="100">
        <v>2206.21</v>
      </c>
      <c r="K662" s="100">
        <v>8634.7900000000009</v>
      </c>
      <c r="L662" s="100">
        <v>2177.4299999999998</v>
      </c>
      <c r="M662" s="100">
        <v>2622.75</v>
      </c>
      <c r="N662" s="100">
        <v>116888.769999999</v>
      </c>
      <c r="O662" s="100">
        <v>62398.36</v>
      </c>
      <c r="P662" s="100">
        <v>8757.56</v>
      </c>
      <c r="Q662" s="100">
        <v>4245.2700000000004</v>
      </c>
      <c r="R662" s="100">
        <v>1250.67</v>
      </c>
      <c r="S662" s="100">
        <v>1493.28</v>
      </c>
      <c r="T662" s="100">
        <v>1748.89</v>
      </c>
      <c r="U662" s="100">
        <v>1208.8800000000001</v>
      </c>
      <c r="V662" s="100">
        <v>671.94</v>
      </c>
      <c r="W662" s="100">
        <v>751.52</v>
      </c>
      <c r="X662" s="100">
        <v>1101.72</v>
      </c>
      <c r="Y662" s="100">
        <v>1023.57999999999</v>
      </c>
      <c r="Z662" s="100">
        <v>1615.93</v>
      </c>
      <c r="AA662" s="296">
        <v>86267.6</v>
      </c>
    </row>
    <row r="663" spans="1:27" x14ac:dyDescent="0.2">
      <c r="A663" s="101" t="s">
        <v>1234</v>
      </c>
      <c r="B663" s="100">
        <v>122076.98</v>
      </c>
      <c r="C663" s="100">
        <v>24366.23</v>
      </c>
      <c r="D663" s="100">
        <v>270893.8</v>
      </c>
      <c r="E663" s="100">
        <v>15195.95</v>
      </c>
      <c r="F663" s="100">
        <v>15551.41</v>
      </c>
      <c r="G663" s="100">
        <v>264871.26999999897</v>
      </c>
      <c r="H663" s="100">
        <v>-8904.64</v>
      </c>
      <c r="I663" s="100">
        <v>-10232.6699999999</v>
      </c>
      <c r="J663" s="100">
        <v>-235829.22999999899</v>
      </c>
      <c r="K663" s="100">
        <v>-11257.619999999901</v>
      </c>
      <c r="L663" s="100">
        <v>-11523.48</v>
      </c>
      <c r="M663" s="100">
        <v>-190309.23</v>
      </c>
      <c r="N663" s="100">
        <v>244898.769999999</v>
      </c>
      <c r="O663" s="100">
        <v>126684.03</v>
      </c>
      <c r="P663" s="100">
        <v>23964.37</v>
      </c>
      <c r="Q663" s="100">
        <v>237652.22</v>
      </c>
      <c r="R663" s="100">
        <v>-9595.9699999999993</v>
      </c>
      <c r="S663" s="100">
        <v>-9267.02</v>
      </c>
      <c r="T663" s="100">
        <v>-259325.36</v>
      </c>
      <c r="U663" s="100">
        <v>12820.14</v>
      </c>
      <c r="V663" s="100">
        <v>12075.62</v>
      </c>
      <c r="W663" s="100">
        <v>479387.9</v>
      </c>
      <c r="X663" s="100">
        <v>-9231.52</v>
      </c>
      <c r="Y663" s="100">
        <v>-9510.2800000000007</v>
      </c>
      <c r="Z663" s="100">
        <v>-316132.74</v>
      </c>
      <c r="AA663" s="296">
        <v>279521.38999999902</v>
      </c>
    </row>
    <row r="664" spans="1:27" x14ac:dyDescent="0.2">
      <c r="A664" s="101" t="s">
        <v>1235</v>
      </c>
      <c r="B664" s="100">
        <v>2025993.64</v>
      </c>
      <c r="C664" s="100">
        <v>2130083.7799999998</v>
      </c>
      <c r="D664" s="100">
        <v>2188193.5699999998</v>
      </c>
      <c r="E664" s="100">
        <v>2139025.0299999998</v>
      </c>
      <c r="F664" s="100">
        <v>2089704.1199999901</v>
      </c>
      <c r="G664" s="100">
        <v>-376116.79</v>
      </c>
      <c r="H664" s="100">
        <v>2660336.98</v>
      </c>
      <c r="I664" s="100">
        <v>2064726.3699999901</v>
      </c>
      <c r="J664" s="100">
        <v>2034000.03</v>
      </c>
      <c r="K664" s="100">
        <v>2413036.5199999898</v>
      </c>
      <c r="L664" s="100">
        <v>1798066.3599999901</v>
      </c>
      <c r="M664" s="100">
        <v>2236977.14</v>
      </c>
      <c r="N664" s="100">
        <v>23404026.749999899</v>
      </c>
      <c r="O664" s="100">
        <v>2109146.2999999998</v>
      </c>
      <c r="P664" s="100">
        <v>2119667.79</v>
      </c>
      <c r="Q664" s="100">
        <v>2469313.5199999898</v>
      </c>
      <c r="R664" s="100">
        <v>2114642.02</v>
      </c>
      <c r="S664" s="100">
        <v>2225777.9499999899</v>
      </c>
      <c r="T664" s="100">
        <v>2506110.6399999899</v>
      </c>
      <c r="U664" s="100">
        <v>1979339.91</v>
      </c>
      <c r="V664" s="100">
        <v>2200764.75</v>
      </c>
      <c r="W664" s="100">
        <v>2417695.09</v>
      </c>
      <c r="X664" s="100">
        <v>1905572.96</v>
      </c>
      <c r="Y664" s="100">
        <v>2042186.46</v>
      </c>
      <c r="Z664" s="100">
        <v>2585613.0299999998</v>
      </c>
      <c r="AA664" s="296">
        <v>26675830.420000002</v>
      </c>
    </row>
    <row r="665" spans="1:27" x14ac:dyDescent="0.2">
      <c r="A665" s="101" t="s">
        <v>1236</v>
      </c>
      <c r="B665" s="100">
        <v>0</v>
      </c>
      <c r="C665" s="100">
        <v>0</v>
      </c>
      <c r="D665" s="100">
        <v>0</v>
      </c>
      <c r="E665" s="100">
        <v>0</v>
      </c>
      <c r="F665" s="100">
        <v>0</v>
      </c>
      <c r="G665" s="100">
        <v>0</v>
      </c>
      <c r="H665" s="100">
        <v>0</v>
      </c>
      <c r="I665" s="100">
        <v>0</v>
      </c>
      <c r="J665" s="100">
        <v>0</v>
      </c>
      <c r="K665" s="100">
        <v>0</v>
      </c>
      <c r="L665" s="100">
        <v>0</v>
      </c>
      <c r="M665" s="100">
        <v>0</v>
      </c>
      <c r="N665" s="100">
        <v>0</v>
      </c>
      <c r="O665" s="100">
        <v>0</v>
      </c>
      <c r="P665" s="100">
        <v>0</v>
      </c>
      <c r="Q665" s="100">
        <v>0</v>
      </c>
      <c r="R665" s="100">
        <v>0</v>
      </c>
      <c r="S665" s="100">
        <v>0</v>
      </c>
      <c r="T665" s="100">
        <v>0</v>
      </c>
      <c r="U665" s="100">
        <v>0</v>
      </c>
      <c r="V665" s="100">
        <v>0</v>
      </c>
      <c r="W665" s="100">
        <v>0</v>
      </c>
      <c r="X665" s="100">
        <v>0</v>
      </c>
      <c r="Y665" s="100">
        <v>0</v>
      </c>
      <c r="Z665" s="100">
        <v>0</v>
      </c>
      <c r="AA665" s="296">
        <v>0</v>
      </c>
    </row>
    <row r="666" spans="1:27" x14ac:dyDescent="0.2">
      <c r="A666" s="101" t="s">
        <v>1237</v>
      </c>
      <c r="B666" s="100">
        <v>0</v>
      </c>
      <c r="C666" s="100">
        <v>0</v>
      </c>
      <c r="D666" s="100">
        <v>0</v>
      </c>
      <c r="E666" s="100">
        <v>0</v>
      </c>
      <c r="F666" s="100">
        <v>0</v>
      </c>
      <c r="G666" s="100">
        <v>0</v>
      </c>
      <c r="H666" s="100">
        <v>0</v>
      </c>
      <c r="I666" s="100">
        <v>0</v>
      </c>
      <c r="J666" s="100">
        <v>0</v>
      </c>
      <c r="K666" s="100">
        <v>0</v>
      </c>
      <c r="L666" s="100">
        <v>0</v>
      </c>
      <c r="M666" s="100">
        <v>0</v>
      </c>
      <c r="N666" s="100">
        <v>0</v>
      </c>
      <c r="O666" s="100">
        <v>0</v>
      </c>
      <c r="P666" s="100">
        <v>0</v>
      </c>
      <c r="Q666" s="100">
        <v>0</v>
      </c>
      <c r="R666" s="100">
        <v>0</v>
      </c>
      <c r="S666" s="100">
        <v>0</v>
      </c>
      <c r="T666" s="100">
        <v>0</v>
      </c>
      <c r="U666" s="100">
        <v>0</v>
      </c>
      <c r="V666" s="100">
        <v>0</v>
      </c>
      <c r="W666" s="100">
        <v>0</v>
      </c>
      <c r="X666" s="100">
        <v>0</v>
      </c>
      <c r="Y666" s="100">
        <v>0</v>
      </c>
      <c r="Z666" s="100">
        <v>0</v>
      </c>
      <c r="AA666" s="296">
        <v>0</v>
      </c>
    </row>
    <row r="667" spans="1:27" x14ac:dyDescent="0.2">
      <c r="A667" s="101" t="s">
        <v>1238</v>
      </c>
      <c r="B667" s="100">
        <v>9233160.4800000004</v>
      </c>
      <c r="C667" s="100">
        <v>9338188.5499999896</v>
      </c>
      <c r="D667" s="100">
        <v>10655821.329999899</v>
      </c>
      <c r="E667" s="100">
        <v>9523468.8499999996</v>
      </c>
      <c r="F667" s="100">
        <v>10892423.35</v>
      </c>
      <c r="G667" s="100">
        <v>12787578.339999899</v>
      </c>
      <c r="H667" s="100">
        <v>13605322.9599999</v>
      </c>
      <c r="I667" s="100">
        <v>14102445.43</v>
      </c>
      <c r="J667" s="100">
        <v>13256396.42</v>
      </c>
      <c r="K667" s="100">
        <v>10660621.859999999</v>
      </c>
      <c r="L667" s="100">
        <v>9277469.3399999905</v>
      </c>
      <c r="M667" s="100">
        <v>10366272.83</v>
      </c>
      <c r="N667" s="100">
        <v>133699169.739999</v>
      </c>
      <c r="O667" s="100">
        <v>12335497.5</v>
      </c>
      <c r="P667" s="100">
        <v>10397304.51</v>
      </c>
      <c r="Q667" s="100">
        <v>11405195.85</v>
      </c>
      <c r="R667" s="100">
        <v>11717919.9699999</v>
      </c>
      <c r="S667" s="100">
        <v>12603121.42</v>
      </c>
      <c r="T667" s="100">
        <v>14746277.0599999</v>
      </c>
      <c r="U667" s="100">
        <v>16070551.27</v>
      </c>
      <c r="V667" s="100">
        <v>16930053.550000001</v>
      </c>
      <c r="W667" s="100">
        <v>16617313.32</v>
      </c>
      <c r="X667" s="100">
        <v>13585487.48</v>
      </c>
      <c r="Y667" s="100">
        <v>10884175.17</v>
      </c>
      <c r="Z667" s="100">
        <v>11228004.880000001</v>
      </c>
      <c r="AA667" s="296">
        <v>158520901.97999999</v>
      </c>
    </row>
    <row r="668" spans="1:27" x14ac:dyDescent="0.2">
      <c r="A668" s="101" t="s">
        <v>1239</v>
      </c>
      <c r="B668" s="100">
        <v>0</v>
      </c>
      <c r="C668" s="100">
        <v>0</v>
      </c>
      <c r="D668" s="100">
        <v>0</v>
      </c>
      <c r="E668" s="100">
        <v>0</v>
      </c>
      <c r="F668" s="100">
        <v>0</v>
      </c>
      <c r="G668" s="100">
        <v>0</v>
      </c>
      <c r="H668" s="100">
        <v>0</v>
      </c>
      <c r="I668" s="100">
        <v>0</v>
      </c>
      <c r="J668" s="100">
        <v>0</v>
      </c>
      <c r="K668" s="100">
        <v>0</v>
      </c>
      <c r="L668" s="100">
        <v>0</v>
      </c>
      <c r="M668" s="100">
        <v>0</v>
      </c>
      <c r="N668" s="100">
        <v>0</v>
      </c>
      <c r="O668" s="100">
        <v>0</v>
      </c>
      <c r="P668" s="100">
        <v>0</v>
      </c>
      <c r="Q668" s="100">
        <v>0</v>
      </c>
      <c r="R668" s="100">
        <v>0</v>
      </c>
      <c r="S668" s="100">
        <v>0</v>
      </c>
      <c r="T668" s="100">
        <v>0</v>
      </c>
      <c r="U668" s="100">
        <v>0</v>
      </c>
      <c r="V668" s="100">
        <v>0</v>
      </c>
      <c r="W668" s="100">
        <v>0</v>
      </c>
      <c r="X668" s="100">
        <v>0</v>
      </c>
      <c r="Y668" s="100">
        <v>0</v>
      </c>
      <c r="Z668" s="100">
        <v>0</v>
      </c>
      <c r="AA668" s="296">
        <v>0</v>
      </c>
    </row>
    <row r="669" spans="1:27" x14ac:dyDescent="0.2">
      <c r="A669" s="101" t="s">
        <v>1240</v>
      </c>
      <c r="B669" s="100">
        <v>0</v>
      </c>
      <c r="C669" s="100">
        <v>0</v>
      </c>
      <c r="D669" s="100">
        <v>0</v>
      </c>
      <c r="E669" s="100">
        <v>0</v>
      </c>
      <c r="F669" s="100">
        <v>0</v>
      </c>
      <c r="G669" s="100">
        <v>0</v>
      </c>
      <c r="H669" s="100">
        <v>0</v>
      </c>
      <c r="I669" s="100">
        <v>0</v>
      </c>
      <c r="J669" s="100">
        <v>0</v>
      </c>
      <c r="K669" s="100">
        <v>0</v>
      </c>
      <c r="L669" s="100">
        <v>0</v>
      </c>
      <c r="M669" s="100">
        <v>0</v>
      </c>
      <c r="N669" s="100">
        <v>0</v>
      </c>
      <c r="O669" s="100">
        <v>0</v>
      </c>
      <c r="P669" s="100">
        <v>0</v>
      </c>
      <c r="Q669" s="100">
        <v>0</v>
      </c>
      <c r="R669" s="100">
        <v>0</v>
      </c>
      <c r="S669" s="100">
        <v>0</v>
      </c>
      <c r="T669" s="100">
        <v>0</v>
      </c>
      <c r="U669" s="100">
        <v>0</v>
      </c>
      <c r="V669" s="100">
        <v>0</v>
      </c>
      <c r="W669" s="100">
        <v>0</v>
      </c>
      <c r="X669" s="100">
        <v>0</v>
      </c>
      <c r="Y669" s="100">
        <v>0</v>
      </c>
      <c r="Z669" s="100">
        <v>0</v>
      </c>
      <c r="AA669" s="296">
        <v>0</v>
      </c>
    </row>
    <row r="670" spans="1:27" x14ac:dyDescent="0.2">
      <c r="A670" s="101" t="s">
        <v>1241</v>
      </c>
      <c r="B670" s="100">
        <v>0</v>
      </c>
      <c r="C670" s="100">
        <v>0</v>
      </c>
      <c r="D670" s="100">
        <v>0</v>
      </c>
      <c r="E670" s="100">
        <v>0</v>
      </c>
      <c r="F670" s="100">
        <v>0</v>
      </c>
      <c r="G670" s="100">
        <v>0</v>
      </c>
      <c r="H670" s="100">
        <v>0</v>
      </c>
      <c r="I670" s="100">
        <v>0</v>
      </c>
      <c r="J670" s="100">
        <v>0</v>
      </c>
      <c r="K670" s="100">
        <v>0</v>
      </c>
      <c r="L670" s="100">
        <v>0</v>
      </c>
      <c r="M670" s="100">
        <v>0</v>
      </c>
      <c r="N670" s="100">
        <v>0</v>
      </c>
      <c r="O670" s="100">
        <v>0</v>
      </c>
      <c r="P670" s="100">
        <v>0</v>
      </c>
      <c r="Q670" s="100">
        <v>0</v>
      </c>
      <c r="R670" s="100">
        <v>0</v>
      </c>
      <c r="S670" s="100">
        <v>0</v>
      </c>
      <c r="T670" s="100">
        <v>0</v>
      </c>
      <c r="U670" s="100">
        <v>0</v>
      </c>
      <c r="V670" s="100">
        <v>0</v>
      </c>
      <c r="W670" s="100">
        <v>0</v>
      </c>
      <c r="X670" s="100">
        <v>0</v>
      </c>
      <c r="Y670" s="100">
        <v>0</v>
      </c>
      <c r="Z670" s="100">
        <v>0</v>
      </c>
      <c r="AA670" s="296">
        <v>0</v>
      </c>
    </row>
    <row r="671" spans="1:27" x14ac:dyDescent="0.2">
      <c r="A671" s="101" t="s">
        <v>1242</v>
      </c>
      <c r="B671" s="100">
        <v>0</v>
      </c>
      <c r="C671" s="100">
        <v>0</v>
      </c>
      <c r="D671" s="100">
        <v>0</v>
      </c>
      <c r="E671" s="100">
        <v>0</v>
      </c>
      <c r="F671" s="100">
        <v>0</v>
      </c>
      <c r="G671" s="100">
        <v>1100</v>
      </c>
      <c r="H671" s="100">
        <v>0</v>
      </c>
      <c r="I671" s="100">
        <v>524.16</v>
      </c>
      <c r="J671" s="100">
        <v>0</v>
      </c>
      <c r="K671" s="100">
        <v>0</v>
      </c>
      <c r="L671" s="100">
        <v>0</v>
      </c>
      <c r="M671" s="100">
        <v>0</v>
      </c>
      <c r="N671" s="100">
        <v>1624.16</v>
      </c>
      <c r="O671" s="100">
        <v>0</v>
      </c>
      <c r="P671" s="100">
        <v>0</v>
      </c>
      <c r="Q671" s="100">
        <v>0</v>
      </c>
      <c r="R671" s="100">
        <v>0</v>
      </c>
      <c r="S671" s="100">
        <v>0</v>
      </c>
      <c r="T671" s="100">
        <v>0</v>
      </c>
      <c r="U671" s="100">
        <v>0</v>
      </c>
      <c r="V671" s="100">
        <v>0</v>
      </c>
      <c r="W671" s="100">
        <v>0</v>
      </c>
      <c r="X671" s="100">
        <v>0</v>
      </c>
      <c r="Y671" s="100">
        <v>0</v>
      </c>
      <c r="Z671" s="100">
        <v>0</v>
      </c>
      <c r="AA671" s="296">
        <v>0</v>
      </c>
    </row>
    <row r="672" spans="1:27" x14ac:dyDescent="0.2">
      <c r="A672" s="101" t="s">
        <v>1243</v>
      </c>
      <c r="B672" s="100">
        <v>0</v>
      </c>
      <c r="C672" s="100">
        <v>385060</v>
      </c>
      <c r="D672" s="100">
        <v>0</v>
      </c>
      <c r="E672" s="100">
        <v>0</v>
      </c>
      <c r="F672" s="100">
        <v>20000</v>
      </c>
      <c r="G672" s="100">
        <v>0</v>
      </c>
      <c r="H672" s="100">
        <v>3.46</v>
      </c>
      <c r="I672" s="100">
        <v>0</v>
      </c>
      <c r="J672" s="100">
        <v>0</v>
      </c>
      <c r="K672" s="100">
        <v>0</v>
      </c>
      <c r="L672" s="100">
        <v>0</v>
      </c>
      <c r="M672" s="100">
        <v>0</v>
      </c>
      <c r="N672" s="100">
        <v>405063.46</v>
      </c>
      <c r="O672" s="100">
        <v>0</v>
      </c>
      <c r="P672" s="100">
        <v>0</v>
      </c>
      <c r="Q672" s="100">
        <v>0</v>
      </c>
      <c r="R672" s="100">
        <v>0</v>
      </c>
      <c r="S672" s="100">
        <v>0</v>
      </c>
      <c r="T672" s="100">
        <v>0</v>
      </c>
      <c r="U672" s="100">
        <v>0</v>
      </c>
      <c r="V672" s="100">
        <v>0</v>
      </c>
      <c r="W672" s="100">
        <v>0</v>
      </c>
      <c r="X672" s="100">
        <v>0</v>
      </c>
      <c r="Y672" s="100">
        <v>0</v>
      </c>
      <c r="Z672" s="100">
        <v>0</v>
      </c>
      <c r="AA672" s="296">
        <v>0</v>
      </c>
    </row>
    <row r="673" spans="1:27" x14ac:dyDescent="0.2">
      <c r="A673" s="101" t="s">
        <v>1244</v>
      </c>
      <c r="B673" s="100">
        <v>75312.05</v>
      </c>
      <c r="C673" s="100">
        <v>13561.889999999899</v>
      </c>
      <c r="D673" s="100">
        <v>43636.49</v>
      </c>
      <c r="E673" s="100">
        <v>-8186.24</v>
      </c>
      <c r="F673" s="100">
        <v>-5268.16</v>
      </c>
      <c r="G673" s="100">
        <v>-325065.67</v>
      </c>
      <c r="H673" s="100">
        <v>43237.49</v>
      </c>
      <c r="I673" s="100">
        <v>45310.92</v>
      </c>
      <c r="J673" s="100">
        <v>135086.16</v>
      </c>
      <c r="K673" s="100">
        <v>38550.480000000003</v>
      </c>
      <c r="L673" s="100">
        <v>37806.6</v>
      </c>
      <c r="M673" s="100">
        <v>37862.719999999899</v>
      </c>
      <c r="N673" s="100">
        <v>131844.73000000001</v>
      </c>
      <c r="O673" s="100">
        <v>40297.35</v>
      </c>
      <c r="P673" s="100">
        <v>38218.17</v>
      </c>
      <c r="Q673" s="100">
        <v>43076.979999999901</v>
      </c>
      <c r="R673" s="100">
        <v>42901.15</v>
      </c>
      <c r="S673" s="100">
        <v>42200.69</v>
      </c>
      <c r="T673" s="100">
        <v>48908.65</v>
      </c>
      <c r="U673" s="100">
        <v>51268.14</v>
      </c>
      <c r="V673" s="100">
        <v>52090.46</v>
      </c>
      <c r="W673" s="100">
        <v>49899.22</v>
      </c>
      <c r="X673" s="100">
        <v>47134.99</v>
      </c>
      <c r="Y673" s="100">
        <v>43788.959999999999</v>
      </c>
      <c r="Z673" s="100">
        <v>-855115.16999999899</v>
      </c>
      <c r="AA673" s="296">
        <v>-355330.40999999898</v>
      </c>
    </row>
    <row r="674" spans="1:27" x14ac:dyDescent="0.2">
      <c r="A674" s="101" t="s">
        <v>1245</v>
      </c>
      <c r="B674" s="100">
        <v>-545266.64999999898</v>
      </c>
      <c r="C674" s="100">
        <v>-662696.729999998</v>
      </c>
      <c r="D674" s="100">
        <v>-929264.54000000097</v>
      </c>
      <c r="E674" s="100">
        <v>-857098.18000000098</v>
      </c>
      <c r="F674" s="100">
        <v>-763777.06</v>
      </c>
      <c r="G674" s="100">
        <v>-870332.58999999904</v>
      </c>
      <c r="H674" s="100">
        <v>-1117075.99999999</v>
      </c>
      <c r="I674" s="100">
        <v>-992639.28</v>
      </c>
      <c r="J674" s="100">
        <v>-970339.72999999905</v>
      </c>
      <c r="K674" s="100">
        <v>-1981902.97999999</v>
      </c>
      <c r="L674" s="100">
        <v>3920.3400000002798</v>
      </c>
      <c r="M674" s="100">
        <v>528491.61999999895</v>
      </c>
      <c r="N674" s="100">
        <v>-9157981.77999999</v>
      </c>
      <c r="O674" s="100">
        <v>-584099.6</v>
      </c>
      <c r="P674" s="100">
        <v>-715243.01999999804</v>
      </c>
      <c r="Q674" s="100">
        <v>-950522.520000002</v>
      </c>
      <c r="R674" s="100">
        <v>-1011529.89999999</v>
      </c>
      <c r="S674" s="100">
        <v>-998971.52</v>
      </c>
      <c r="T674" s="100">
        <v>-1435033.8499999901</v>
      </c>
      <c r="U674" s="100">
        <v>-1206874.24</v>
      </c>
      <c r="V674" s="100">
        <v>-1055816.3400000001</v>
      </c>
      <c r="W674" s="100">
        <v>-1424766.37</v>
      </c>
      <c r="X674" s="100">
        <v>-1286443.53999999</v>
      </c>
      <c r="Y674" s="100">
        <v>-1127463.9199999899</v>
      </c>
      <c r="Z674" s="100">
        <v>320177.18</v>
      </c>
      <c r="AA674" s="296">
        <v>-11476587.6399999</v>
      </c>
    </row>
    <row r="675" spans="1:27" x14ac:dyDescent="0.2">
      <c r="A675" s="99" t="s">
        <v>1246</v>
      </c>
      <c r="B675" s="100">
        <v>33280192.41</v>
      </c>
      <c r="C675" s="100">
        <v>34957319.140000001</v>
      </c>
      <c r="D675" s="100">
        <v>34400226.239999898</v>
      </c>
      <c r="E675" s="100">
        <v>34092584.039999902</v>
      </c>
      <c r="F675" s="100">
        <v>37111376.310000002</v>
      </c>
      <c r="G675" s="100">
        <v>38477870.079999901</v>
      </c>
      <c r="H675" s="100">
        <v>42754918.799999997</v>
      </c>
      <c r="I675" s="100">
        <v>40214655.889999896</v>
      </c>
      <c r="J675" s="100">
        <v>39926466.210000001</v>
      </c>
      <c r="K675" s="100">
        <v>36252194.530000001</v>
      </c>
      <c r="L675" s="100">
        <v>34495589.090000004</v>
      </c>
      <c r="M675" s="100">
        <v>15022173.1</v>
      </c>
      <c r="N675" s="100">
        <v>420985565.83999902</v>
      </c>
      <c r="O675" s="100">
        <v>39822024.259999998</v>
      </c>
      <c r="P675" s="100">
        <v>40246380.270000003</v>
      </c>
      <c r="Q675" s="100">
        <v>40212468.509999901</v>
      </c>
      <c r="R675" s="100">
        <v>39584781.25</v>
      </c>
      <c r="S675" s="100">
        <v>40853223.149999999</v>
      </c>
      <c r="T675" s="100">
        <v>44955297.459999897</v>
      </c>
      <c r="U675" s="100">
        <v>47108208.059999898</v>
      </c>
      <c r="V675" s="100">
        <v>49551921.490000002</v>
      </c>
      <c r="W675" s="100">
        <v>60010107.630000003</v>
      </c>
      <c r="X675" s="100">
        <v>42464808.82</v>
      </c>
      <c r="Y675" s="100">
        <v>37762444.68</v>
      </c>
      <c r="Z675" s="100">
        <v>-3183605.0699999901</v>
      </c>
      <c r="AA675" s="296">
        <v>479388060.50999999</v>
      </c>
    </row>
    <row r="676" spans="1:27" x14ac:dyDescent="0.2">
      <c r="A676" s="101" t="s">
        <v>1247</v>
      </c>
    </row>
    <row r="677" spans="1:27" x14ac:dyDescent="0.2">
      <c r="A677" s="99" t="s">
        <v>1248</v>
      </c>
      <c r="B677" s="100">
        <v>323678942.19</v>
      </c>
      <c r="C677" s="100">
        <v>332687443.92999899</v>
      </c>
      <c r="D677" s="100">
        <v>386104593.17000002</v>
      </c>
      <c r="E677" s="100">
        <v>356734930.25</v>
      </c>
      <c r="F677" s="100">
        <v>395664371.63</v>
      </c>
      <c r="G677" s="100">
        <v>463973229.489999</v>
      </c>
      <c r="H677" s="100">
        <v>488444392.08999997</v>
      </c>
      <c r="I677" s="100">
        <v>462930870.68000001</v>
      </c>
      <c r="J677" s="100">
        <v>462330705.85000002</v>
      </c>
      <c r="K677" s="100">
        <v>392406380.27999997</v>
      </c>
      <c r="L677" s="100">
        <v>344691838.24000001</v>
      </c>
      <c r="M677" s="100">
        <v>401728243.17000002</v>
      </c>
      <c r="N677" s="100">
        <v>4811375940.9700003</v>
      </c>
      <c r="O677" s="100">
        <v>421095896.67999899</v>
      </c>
      <c r="P677" s="100">
        <v>360980825.95999902</v>
      </c>
      <c r="Q677" s="100">
        <v>352916856.06</v>
      </c>
      <c r="R677" s="100">
        <v>425291177.32999998</v>
      </c>
      <c r="S677" s="100">
        <v>433804064.38999999</v>
      </c>
      <c r="T677" s="100">
        <v>484919468.29000002</v>
      </c>
      <c r="U677" s="100">
        <v>519395384.06</v>
      </c>
      <c r="V677" s="100">
        <v>552300421.70000005</v>
      </c>
      <c r="W677" s="100">
        <v>529115648.67000002</v>
      </c>
      <c r="X677" s="100">
        <v>458336139.48000002</v>
      </c>
      <c r="Y677" s="100">
        <v>412545115.81999999</v>
      </c>
      <c r="Z677" s="100">
        <v>330049473.23000002</v>
      </c>
      <c r="AA677" s="296">
        <v>5280750471.6700001</v>
      </c>
    </row>
    <row r="678" spans="1:27" x14ac:dyDescent="0.2">
      <c r="A678" s="101" t="s">
        <v>1249</v>
      </c>
    </row>
    <row r="679" spans="1:27" x14ac:dyDescent="0.2">
      <c r="A679" s="99" t="s">
        <v>1250</v>
      </c>
      <c r="B679" s="100">
        <v>-124292638.43000001</v>
      </c>
      <c r="C679" s="100">
        <v>-81797261.0599996</v>
      </c>
      <c r="D679" s="100">
        <v>-68559390.370000303</v>
      </c>
      <c r="E679" s="100">
        <v>-73147904.200000197</v>
      </c>
      <c r="F679" s="100">
        <v>-123539217.099999</v>
      </c>
      <c r="G679" s="100">
        <v>-178669613.80999899</v>
      </c>
      <c r="H679" s="100">
        <v>-157362133.44</v>
      </c>
      <c r="I679" s="100">
        <v>-192113072.18000001</v>
      </c>
      <c r="J679" s="100">
        <v>-110194776.72</v>
      </c>
      <c r="K679" s="100">
        <v>-109798866.359999</v>
      </c>
      <c r="L679" s="100">
        <v>-81696004.640000194</v>
      </c>
      <c r="M679" s="100">
        <v>-91486141.5</v>
      </c>
      <c r="N679" s="100">
        <v>-1392657019.8099999</v>
      </c>
      <c r="O679" s="100">
        <v>-105670438.029999</v>
      </c>
      <c r="P679" s="100">
        <v>-89322684.830000207</v>
      </c>
      <c r="Q679" s="100">
        <v>-144086639.06999999</v>
      </c>
      <c r="R679" s="100">
        <v>-108107318.66</v>
      </c>
      <c r="S679" s="100">
        <v>-118919156.23</v>
      </c>
      <c r="T679" s="100">
        <v>-178052801.16</v>
      </c>
      <c r="U679" s="100">
        <v>-191976542.80999899</v>
      </c>
      <c r="V679" s="100">
        <v>-195714254.459999</v>
      </c>
      <c r="W679" s="100">
        <v>-144766385.58999899</v>
      </c>
      <c r="X679" s="100">
        <v>-105800761.73</v>
      </c>
      <c r="Y679" s="100">
        <v>-58005555.070000097</v>
      </c>
      <c r="Z679" s="100">
        <v>-178976293.959999</v>
      </c>
      <c r="AA679" s="296">
        <v>-1619398831.5999999</v>
      </c>
    </row>
    <row r="680" spans="1:27" x14ac:dyDescent="0.2">
      <c r="A680" s="101" t="s">
        <v>1251</v>
      </c>
    </row>
    <row r="681" spans="1:27" ht="10.8" thickBot="1" x14ac:dyDescent="0.25">
      <c r="A681" s="105" t="s">
        <v>1252</v>
      </c>
    </row>
    <row r="682" spans="1:27" x14ac:dyDescent="0.2">
      <c r="A682" s="99" t="s">
        <v>1253</v>
      </c>
    </row>
    <row r="683" spans="1:27" x14ac:dyDescent="0.2">
      <c r="A683" s="101" t="s">
        <v>1254</v>
      </c>
      <c r="B683" s="100">
        <v>0</v>
      </c>
      <c r="C683" s="100">
        <v>0</v>
      </c>
      <c r="D683" s="100">
        <v>-5530744.3099999996</v>
      </c>
      <c r="E683" s="100">
        <v>0</v>
      </c>
      <c r="F683" s="100">
        <v>0</v>
      </c>
      <c r="G683" s="100">
        <v>8104813.73999999</v>
      </c>
      <c r="H683" s="100">
        <v>0</v>
      </c>
      <c r="I683" s="100">
        <v>0</v>
      </c>
      <c r="J683" s="100">
        <v>-21658361.379999999</v>
      </c>
      <c r="K683" s="100">
        <v>0</v>
      </c>
      <c r="L683" s="100">
        <v>-22025343.77</v>
      </c>
      <c r="M683" s="100">
        <v>9722904.0399999991</v>
      </c>
      <c r="N683" s="100">
        <v>-31386731.679999899</v>
      </c>
      <c r="O683" s="100">
        <v>0</v>
      </c>
      <c r="P683" s="100">
        <v>0</v>
      </c>
      <c r="Q683" s="100">
        <v>4663627.24</v>
      </c>
      <c r="R683" s="100">
        <v>0</v>
      </c>
      <c r="S683" s="100">
        <v>0</v>
      </c>
      <c r="T683" s="100">
        <v>24746844.600000001</v>
      </c>
      <c r="U683" s="100">
        <v>0</v>
      </c>
      <c r="V683" s="100">
        <v>0</v>
      </c>
      <c r="W683" s="100">
        <v>82266877.079999998</v>
      </c>
      <c r="X683" s="100">
        <v>0</v>
      </c>
      <c r="Y683" s="100">
        <v>-42700176.920000002</v>
      </c>
      <c r="Z683" s="100">
        <v>-3375211.08</v>
      </c>
      <c r="AA683" s="296">
        <v>65601960.919999897</v>
      </c>
    </row>
    <row r="684" spans="1:27" x14ac:dyDescent="0.2">
      <c r="A684" s="101" t="s">
        <v>1255</v>
      </c>
      <c r="B684" s="100">
        <v>0</v>
      </c>
      <c r="C684" s="100">
        <v>0</v>
      </c>
      <c r="D684" s="100">
        <v>0</v>
      </c>
      <c r="E684" s="100">
        <v>0</v>
      </c>
      <c r="F684" s="100">
        <v>0</v>
      </c>
      <c r="G684" s="100">
        <v>0</v>
      </c>
      <c r="H684" s="100">
        <v>0</v>
      </c>
      <c r="I684" s="100">
        <v>0</v>
      </c>
      <c r="J684" s="100">
        <v>604857.16</v>
      </c>
      <c r="K684" s="100">
        <v>0</v>
      </c>
      <c r="L684" s="100">
        <v>4668558.79</v>
      </c>
      <c r="M684" s="100">
        <v>0</v>
      </c>
      <c r="N684" s="100">
        <v>5273415.95</v>
      </c>
      <c r="O684" s="100">
        <v>0</v>
      </c>
      <c r="P684" s="100">
        <v>0</v>
      </c>
      <c r="Q684" s="100">
        <v>0</v>
      </c>
      <c r="R684" s="100">
        <v>0</v>
      </c>
      <c r="S684" s="100">
        <v>0</v>
      </c>
      <c r="T684" s="100">
        <v>0</v>
      </c>
      <c r="U684" s="100">
        <v>0</v>
      </c>
      <c r="V684" s="100">
        <v>0</v>
      </c>
      <c r="W684" s="100">
        <v>-4103159.12</v>
      </c>
      <c r="X684" s="100">
        <v>0</v>
      </c>
      <c r="Y684" s="100">
        <v>8271678.6900000004</v>
      </c>
      <c r="Z684" s="100">
        <v>62541.599999999999</v>
      </c>
      <c r="AA684" s="296">
        <v>4231061.17</v>
      </c>
    </row>
    <row r="685" spans="1:27" x14ac:dyDescent="0.2">
      <c r="A685" s="101" t="s">
        <v>1256</v>
      </c>
      <c r="B685" s="100">
        <v>0</v>
      </c>
      <c r="C685" s="100">
        <v>0</v>
      </c>
      <c r="D685" s="100">
        <v>0</v>
      </c>
      <c r="E685" s="100">
        <v>0</v>
      </c>
      <c r="F685" s="100">
        <v>0</v>
      </c>
      <c r="G685" s="100">
        <v>0</v>
      </c>
      <c r="H685" s="100">
        <v>0</v>
      </c>
      <c r="I685" s="100">
        <v>0</v>
      </c>
      <c r="J685" s="100">
        <v>0</v>
      </c>
      <c r="K685" s="100">
        <v>0</v>
      </c>
      <c r="L685" s="100">
        <v>0</v>
      </c>
      <c r="M685" s="100">
        <v>0</v>
      </c>
      <c r="N685" s="100">
        <v>0</v>
      </c>
      <c r="O685" s="100">
        <v>0</v>
      </c>
      <c r="P685" s="100">
        <v>0</v>
      </c>
      <c r="Q685" s="100">
        <v>0</v>
      </c>
      <c r="R685" s="100">
        <v>0</v>
      </c>
      <c r="S685" s="100">
        <v>0</v>
      </c>
      <c r="T685" s="100">
        <v>0</v>
      </c>
      <c r="U685" s="100">
        <v>0</v>
      </c>
      <c r="V685" s="100">
        <v>0</v>
      </c>
      <c r="W685" s="100">
        <v>0</v>
      </c>
      <c r="X685" s="100">
        <v>0</v>
      </c>
      <c r="Y685" s="100">
        <v>0</v>
      </c>
      <c r="Z685" s="100">
        <v>0</v>
      </c>
      <c r="AA685" s="296">
        <v>0</v>
      </c>
    </row>
    <row r="686" spans="1:27" x14ac:dyDescent="0.2">
      <c r="A686" s="101" t="s">
        <v>1257</v>
      </c>
      <c r="B686" s="100">
        <v>0</v>
      </c>
      <c r="C686" s="100">
        <v>0</v>
      </c>
      <c r="D686" s="100">
        <v>0</v>
      </c>
      <c r="E686" s="100">
        <v>0</v>
      </c>
      <c r="F686" s="100">
        <v>0</v>
      </c>
      <c r="G686" s="100">
        <v>0</v>
      </c>
      <c r="H686" s="100">
        <v>0</v>
      </c>
      <c r="I686" s="100">
        <v>0</v>
      </c>
      <c r="J686" s="100">
        <v>0</v>
      </c>
      <c r="K686" s="100">
        <v>0</v>
      </c>
      <c r="L686" s="100">
        <v>0</v>
      </c>
      <c r="M686" s="100">
        <v>0</v>
      </c>
      <c r="N686" s="100">
        <v>0</v>
      </c>
      <c r="O686" s="100">
        <v>0</v>
      </c>
      <c r="P686" s="100">
        <v>0</v>
      </c>
      <c r="Q686" s="100">
        <v>0</v>
      </c>
      <c r="R686" s="100">
        <v>0</v>
      </c>
      <c r="S686" s="100">
        <v>0</v>
      </c>
      <c r="T686" s="100">
        <v>0</v>
      </c>
      <c r="U686" s="100">
        <v>0</v>
      </c>
      <c r="V686" s="100">
        <v>0</v>
      </c>
      <c r="W686" s="100">
        <v>0</v>
      </c>
      <c r="X686" s="100">
        <v>0</v>
      </c>
      <c r="Y686" s="100">
        <v>0</v>
      </c>
      <c r="Z686" s="100">
        <v>0</v>
      </c>
      <c r="AA686" s="296">
        <v>0</v>
      </c>
    </row>
    <row r="687" spans="1:27" x14ac:dyDescent="0.2">
      <c r="A687" s="101" t="s">
        <v>1258</v>
      </c>
      <c r="B687" s="100">
        <v>24920180</v>
      </c>
      <c r="C687" s="100">
        <v>15762387.449999901</v>
      </c>
      <c r="D687" s="100">
        <v>-47628706.809999898</v>
      </c>
      <c r="E687" s="100">
        <v>12225449.800000001</v>
      </c>
      <c r="F687" s="100">
        <v>25368026.760000002</v>
      </c>
      <c r="G687" s="100">
        <v>4659956.8199999901</v>
      </c>
      <c r="H687" s="100">
        <v>34144611.519999899</v>
      </c>
      <c r="I687" s="100">
        <v>43591483.630000003</v>
      </c>
      <c r="J687" s="100">
        <v>-152589481.37</v>
      </c>
      <c r="K687" s="100">
        <v>21128353.609999999</v>
      </c>
      <c r="L687" s="100">
        <v>-83318148.839999899</v>
      </c>
      <c r="M687" s="100">
        <v>52274749.689999998</v>
      </c>
      <c r="N687" s="100">
        <v>-49461137.739999898</v>
      </c>
      <c r="O687" s="100">
        <v>17553945.704870101</v>
      </c>
      <c r="P687" s="100">
        <v>9832601.2951298002</v>
      </c>
      <c r="Q687" s="100">
        <v>-2012119.71</v>
      </c>
      <c r="R687" s="100">
        <v>15222741.9</v>
      </c>
      <c r="S687" s="100">
        <v>17179806.809999999</v>
      </c>
      <c r="T687" s="100">
        <v>47172373</v>
      </c>
      <c r="U687" s="100">
        <v>38148589.619999997</v>
      </c>
      <c r="V687" s="100">
        <v>37005631.009999998</v>
      </c>
      <c r="W687" s="100">
        <v>177970571.03999999</v>
      </c>
      <c r="X687" s="100">
        <v>15180381.92</v>
      </c>
      <c r="Y687" s="100">
        <v>-118725733.029999</v>
      </c>
      <c r="Z687" s="100">
        <v>12328242.470000001</v>
      </c>
      <c r="AA687" s="296">
        <v>266857032.03</v>
      </c>
    </row>
    <row r="688" spans="1:27" x14ac:dyDescent="0.2">
      <c r="A688" s="101" t="s">
        <v>1259</v>
      </c>
      <c r="B688" s="100">
        <v>0</v>
      </c>
      <c r="C688" s="100">
        <v>0</v>
      </c>
      <c r="D688" s="100">
        <v>0</v>
      </c>
      <c r="E688" s="100">
        <v>0</v>
      </c>
      <c r="F688" s="100">
        <v>0</v>
      </c>
      <c r="G688" s="100">
        <v>0</v>
      </c>
      <c r="H688" s="100">
        <v>0</v>
      </c>
      <c r="I688" s="100">
        <v>0</v>
      </c>
      <c r="J688" s="100">
        <v>0</v>
      </c>
      <c r="K688" s="100">
        <v>0</v>
      </c>
      <c r="L688" s="100">
        <v>0</v>
      </c>
      <c r="M688" s="100">
        <v>0</v>
      </c>
      <c r="N688" s="100">
        <v>0</v>
      </c>
      <c r="O688" s="100">
        <v>0</v>
      </c>
      <c r="P688" s="100">
        <v>0</v>
      </c>
      <c r="Q688" s="100">
        <v>0</v>
      </c>
      <c r="R688" s="100">
        <v>0</v>
      </c>
      <c r="S688" s="100">
        <v>0</v>
      </c>
      <c r="T688" s="100">
        <v>0</v>
      </c>
      <c r="U688" s="100">
        <v>0</v>
      </c>
      <c r="V688" s="100">
        <v>0</v>
      </c>
      <c r="W688" s="100">
        <v>0</v>
      </c>
      <c r="X688" s="100">
        <v>0</v>
      </c>
      <c r="Y688" s="100">
        <v>0</v>
      </c>
      <c r="Z688" s="100">
        <v>0</v>
      </c>
      <c r="AA688" s="296">
        <v>0</v>
      </c>
    </row>
    <row r="689" spans="1:27" x14ac:dyDescent="0.2">
      <c r="A689" s="101" t="s">
        <v>1260</v>
      </c>
      <c r="B689" s="100">
        <v>0</v>
      </c>
      <c r="C689" s="100">
        <v>0</v>
      </c>
      <c r="D689" s="100">
        <v>0</v>
      </c>
      <c r="E689" s="100">
        <v>0</v>
      </c>
      <c r="F689" s="100">
        <v>0</v>
      </c>
      <c r="G689" s="100">
        <v>0</v>
      </c>
      <c r="H689" s="100">
        <v>0</v>
      </c>
      <c r="I689" s="100">
        <v>0</v>
      </c>
      <c r="J689" s="100">
        <v>3572012.85</v>
      </c>
      <c r="K689" s="100">
        <v>0</v>
      </c>
      <c r="L689" s="100">
        <v>0.04</v>
      </c>
      <c r="M689" s="100">
        <v>0</v>
      </c>
      <c r="N689" s="100">
        <v>3572012.89</v>
      </c>
      <c r="O689" s="100">
        <v>0</v>
      </c>
      <c r="P689" s="100">
        <v>0</v>
      </c>
      <c r="Q689" s="100">
        <v>0</v>
      </c>
      <c r="R689" s="100">
        <v>0</v>
      </c>
      <c r="S689" s="100">
        <v>0</v>
      </c>
      <c r="T689" s="100">
        <v>0</v>
      </c>
      <c r="U689" s="100">
        <v>0</v>
      </c>
      <c r="V689" s="100">
        <v>0</v>
      </c>
      <c r="W689" s="100">
        <v>5115608.5</v>
      </c>
      <c r="X689" s="100">
        <v>0</v>
      </c>
      <c r="Y689" s="100">
        <v>1607809.08</v>
      </c>
      <c r="Z689" s="100">
        <v>751649.8</v>
      </c>
      <c r="AA689" s="296">
        <v>7475067.3799999999</v>
      </c>
    </row>
    <row r="690" spans="1:27" x14ac:dyDescent="0.2">
      <c r="A690" s="101" t="s">
        <v>1261</v>
      </c>
      <c r="B690" s="100">
        <v>0</v>
      </c>
      <c r="C690" s="100">
        <v>0</v>
      </c>
      <c r="D690" s="100">
        <v>0</v>
      </c>
      <c r="E690" s="100">
        <v>0</v>
      </c>
      <c r="F690" s="100">
        <v>0</v>
      </c>
      <c r="G690" s="100">
        <v>0</v>
      </c>
      <c r="H690" s="100">
        <v>0</v>
      </c>
      <c r="I690" s="100">
        <v>0</v>
      </c>
      <c r="J690" s="100">
        <v>0</v>
      </c>
      <c r="K690" s="100">
        <v>0</v>
      </c>
      <c r="L690" s="100">
        <v>0</v>
      </c>
      <c r="M690" s="100">
        <v>0</v>
      </c>
      <c r="N690" s="100">
        <v>0</v>
      </c>
      <c r="O690" s="100">
        <v>0</v>
      </c>
      <c r="P690" s="100">
        <v>0</v>
      </c>
      <c r="Q690" s="100">
        <v>0</v>
      </c>
      <c r="R690" s="100">
        <v>0</v>
      </c>
      <c r="S690" s="100">
        <v>0</v>
      </c>
      <c r="T690" s="100">
        <v>0</v>
      </c>
      <c r="U690" s="100">
        <v>0</v>
      </c>
      <c r="V690" s="100">
        <v>0</v>
      </c>
      <c r="W690" s="100">
        <v>0</v>
      </c>
      <c r="X690" s="100">
        <v>0</v>
      </c>
      <c r="Y690" s="100">
        <v>0</v>
      </c>
      <c r="Z690" s="100">
        <v>0</v>
      </c>
      <c r="AA690" s="296">
        <v>0</v>
      </c>
    </row>
    <row r="691" spans="1:27" x14ac:dyDescent="0.2">
      <c r="A691" s="101" t="s">
        <v>1262</v>
      </c>
      <c r="B691" s="100">
        <v>0</v>
      </c>
      <c r="C691" s="100">
        <v>0</v>
      </c>
      <c r="D691" s="100">
        <v>0</v>
      </c>
      <c r="E691" s="100">
        <v>0</v>
      </c>
      <c r="F691" s="100">
        <v>0</v>
      </c>
      <c r="G691" s="100">
        <v>0</v>
      </c>
      <c r="H691" s="100">
        <v>0</v>
      </c>
      <c r="I691" s="100">
        <v>0</v>
      </c>
      <c r="J691" s="100">
        <v>0</v>
      </c>
      <c r="K691" s="100">
        <v>0</v>
      </c>
      <c r="L691" s="100">
        <v>0</v>
      </c>
      <c r="M691" s="100">
        <v>0</v>
      </c>
      <c r="N691" s="100">
        <v>0</v>
      </c>
      <c r="O691" s="100">
        <v>0</v>
      </c>
      <c r="P691" s="100">
        <v>0</v>
      </c>
      <c r="Q691" s="100">
        <v>0</v>
      </c>
      <c r="R691" s="100">
        <v>0</v>
      </c>
      <c r="S691" s="100">
        <v>0</v>
      </c>
      <c r="T691" s="100">
        <v>0</v>
      </c>
      <c r="U691" s="100">
        <v>0</v>
      </c>
      <c r="V691" s="100">
        <v>0</v>
      </c>
      <c r="W691" s="100">
        <v>0</v>
      </c>
      <c r="X691" s="100">
        <v>0</v>
      </c>
      <c r="Y691" s="100">
        <v>0</v>
      </c>
      <c r="Z691" s="100">
        <v>0</v>
      </c>
      <c r="AA691" s="296">
        <v>0</v>
      </c>
    </row>
    <row r="692" spans="1:27" x14ac:dyDescent="0.2">
      <c r="A692" s="101" t="s">
        <v>1263</v>
      </c>
      <c r="B692" s="100">
        <v>0</v>
      </c>
      <c r="C692" s="100">
        <v>0</v>
      </c>
      <c r="D692" s="100">
        <v>-2.7</v>
      </c>
      <c r="E692" s="100">
        <v>0</v>
      </c>
      <c r="F692" s="100">
        <v>0</v>
      </c>
      <c r="G692" s="100">
        <v>0</v>
      </c>
      <c r="H692" s="100">
        <v>0</v>
      </c>
      <c r="I692" s="100">
        <v>0</v>
      </c>
      <c r="J692" s="100">
        <v>0</v>
      </c>
      <c r="K692" s="100">
        <v>0</v>
      </c>
      <c r="L692" s="100">
        <v>0</v>
      </c>
      <c r="M692" s="100">
        <v>0</v>
      </c>
      <c r="N692" s="100">
        <v>-2.7</v>
      </c>
      <c r="O692" s="100">
        <v>0</v>
      </c>
      <c r="P692" s="100">
        <v>0</v>
      </c>
      <c r="Q692" s="100">
        <v>0</v>
      </c>
      <c r="R692" s="100">
        <v>0</v>
      </c>
      <c r="S692" s="100">
        <v>0</v>
      </c>
      <c r="T692" s="100">
        <v>0</v>
      </c>
      <c r="U692" s="100">
        <v>0</v>
      </c>
      <c r="V692" s="100">
        <v>0</v>
      </c>
      <c r="W692" s="100">
        <v>0</v>
      </c>
      <c r="X692" s="100">
        <v>0</v>
      </c>
      <c r="Y692" s="100">
        <v>0</v>
      </c>
      <c r="Z692" s="100">
        <v>0</v>
      </c>
      <c r="AA692" s="296">
        <v>0</v>
      </c>
    </row>
    <row r="693" spans="1:27" x14ac:dyDescent="0.2">
      <c r="A693" s="101" t="s">
        <v>1264</v>
      </c>
      <c r="B693" s="100">
        <v>0</v>
      </c>
      <c r="C693" s="100">
        <v>0</v>
      </c>
      <c r="D693" s="100">
        <v>0</v>
      </c>
      <c r="E693" s="100">
        <v>0</v>
      </c>
      <c r="F693" s="100">
        <v>0</v>
      </c>
      <c r="G693" s="100">
        <v>0</v>
      </c>
      <c r="H693" s="100">
        <v>0</v>
      </c>
      <c r="I693" s="100">
        <v>0</v>
      </c>
      <c r="J693" s="100">
        <v>0</v>
      </c>
      <c r="K693" s="100">
        <v>0</v>
      </c>
      <c r="L693" s="100">
        <v>0</v>
      </c>
      <c r="M693" s="100">
        <v>0</v>
      </c>
      <c r="N693" s="100">
        <v>0</v>
      </c>
      <c r="O693" s="100">
        <v>0</v>
      </c>
      <c r="P693" s="100">
        <v>0</v>
      </c>
      <c r="Q693" s="100">
        <v>0</v>
      </c>
      <c r="R693" s="100">
        <v>0</v>
      </c>
      <c r="S693" s="100">
        <v>0</v>
      </c>
      <c r="T693" s="100">
        <v>0</v>
      </c>
      <c r="U693" s="100">
        <v>0</v>
      </c>
      <c r="V693" s="100">
        <v>0</v>
      </c>
      <c r="W693" s="100">
        <v>0</v>
      </c>
      <c r="X693" s="100">
        <v>0</v>
      </c>
      <c r="Y693" s="100">
        <v>0</v>
      </c>
      <c r="Z693" s="100">
        <v>0</v>
      </c>
      <c r="AA693" s="296">
        <v>0</v>
      </c>
    </row>
    <row r="694" spans="1:27" x14ac:dyDescent="0.2">
      <c r="A694" s="101" t="s">
        <v>1265</v>
      </c>
      <c r="B694" s="100">
        <v>0</v>
      </c>
      <c r="C694" s="100">
        <v>0</v>
      </c>
      <c r="D694" s="100">
        <v>-1</v>
      </c>
      <c r="E694" s="100">
        <v>0</v>
      </c>
      <c r="F694" s="100">
        <v>0</v>
      </c>
      <c r="G694" s="100">
        <v>0</v>
      </c>
      <c r="H694" s="100">
        <v>0</v>
      </c>
      <c r="I694" s="100">
        <v>0</v>
      </c>
      <c r="J694" s="100">
        <v>0</v>
      </c>
      <c r="K694" s="100">
        <v>0</v>
      </c>
      <c r="L694" s="100">
        <v>0</v>
      </c>
      <c r="M694" s="100">
        <v>0</v>
      </c>
      <c r="N694" s="100">
        <v>-1</v>
      </c>
      <c r="O694" s="100">
        <v>0</v>
      </c>
      <c r="P694" s="100">
        <v>0</v>
      </c>
      <c r="Q694" s="100">
        <v>0</v>
      </c>
      <c r="R694" s="100">
        <v>0</v>
      </c>
      <c r="S694" s="100">
        <v>0</v>
      </c>
      <c r="T694" s="100">
        <v>0</v>
      </c>
      <c r="U694" s="100">
        <v>0</v>
      </c>
      <c r="V694" s="100">
        <v>0</v>
      </c>
      <c r="W694" s="100">
        <v>0</v>
      </c>
      <c r="X694" s="100">
        <v>0</v>
      </c>
      <c r="Y694" s="100">
        <v>0</v>
      </c>
      <c r="Z694" s="100">
        <v>0</v>
      </c>
      <c r="AA694" s="296">
        <v>0</v>
      </c>
    </row>
    <row r="695" spans="1:27" x14ac:dyDescent="0.2">
      <c r="A695" s="101" t="s">
        <v>1266</v>
      </c>
      <c r="B695" s="100">
        <v>0</v>
      </c>
      <c r="C695" s="100">
        <v>0</v>
      </c>
      <c r="D695" s="100">
        <v>0</v>
      </c>
      <c r="E695" s="100">
        <v>0</v>
      </c>
      <c r="F695" s="100">
        <v>0</v>
      </c>
      <c r="G695" s="100">
        <v>0</v>
      </c>
      <c r="H695" s="100">
        <v>0</v>
      </c>
      <c r="I695" s="100">
        <v>0</v>
      </c>
      <c r="J695" s="100">
        <v>0</v>
      </c>
      <c r="K695" s="100">
        <v>0</v>
      </c>
      <c r="L695" s="100">
        <v>0</v>
      </c>
      <c r="M695" s="100">
        <v>0</v>
      </c>
      <c r="N695" s="100">
        <v>0</v>
      </c>
      <c r="O695" s="100">
        <v>0</v>
      </c>
      <c r="P695" s="100">
        <v>0</v>
      </c>
      <c r="Q695" s="100">
        <v>0</v>
      </c>
      <c r="R695" s="100">
        <v>0</v>
      </c>
      <c r="S695" s="100">
        <v>0</v>
      </c>
      <c r="T695" s="100">
        <v>-22.93</v>
      </c>
      <c r="U695" s="100">
        <v>0</v>
      </c>
      <c r="V695" s="100">
        <v>0</v>
      </c>
      <c r="W695" s="100">
        <v>0</v>
      </c>
      <c r="X695" s="100">
        <v>0</v>
      </c>
      <c r="Y695" s="100">
        <v>0</v>
      </c>
      <c r="Z695" s="100">
        <v>0</v>
      </c>
      <c r="AA695" s="296">
        <v>-22.93</v>
      </c>
    </row>
    <row r="696" spans="1:27" x14ac:dyDescent="0.2">
      <c r="A696" s="101" t="s">
        <v>1267</v>
      </c>
      <c r="B696" s="100">
        <v>0</v>
      </c>
      <c r="C696" s="100">
        <v>0</v>
      </c>
      <c r="D696" s="100">
        <v>0</v>
      </c>
      <c r="E696" s="100">
        <v>0</v>
      </c>
      <c r="F696" s="100">
        <v>0</v>
      </c>
      <c r="G696" s="100">
        <v>0</v>
      </c>
      <c r="H696" s="100">
        <v>0</v>
      </c>
      <c r="I696" s="100">
        <v>0</v>
      </c>
      <c r="J696" s="100">
        <v>0</v>
      </c>
      <c r="K696" s="100">
        <v>0</v>
      </c>
      <c r="L696" s="100">
        <v>0</v>
      </c>
      <c r="M696" s="100">
        <v>0</v>
      </c>
      <c r="N696" s="100">
        <v>0</v>
      </c>
      <c r="O696" s="100">
        <v>0</v>
      </c>
      <c r="P696" s="100">
        <v>0</v>
      </c>
      <c r="Q696" s="100">
        <v>0</v>
      </c>
      <c r="R696" s="100">
        <v>0</v>
      </c>
      <c r="S696" s="100">
        <v>0</v>
      </c>
      <c r="T696" s="100">
        <v>0</v>
      </c>
      <c r="U696" s="100">
        <v>0</v>
      </c>
      <c r="V696" s="100">
        <v>0</v>
      </c>
      <c r="W696" s="100">
        <v>0</v>
      </c>
      <c r="X696" s="100">
        <v>0</v>
      </c>
      <c r="Y696" s="100">
        <v>0</v>
      </c>
      <c r="Z696" s="100">
        <v>0</v>
      </c>
      <c r="AA696" s="296">
        <v>0</v>
      </c>
    </row>
    <row r="697" spans="1:27" x14ac:dyDescent="0.2">
      <c r="A697" s="101" t="s">
        <v>1268</v>
      </c>
      <c r="B697" s="100">
        <v>24920180</v>
      </c>
      <c r="C697" s="100">
        <v>15762387.449999901</v>
      </c>
      <c r="D697" s="100">
        <v>-53159454.819999903</v>
      </c>
      <c r="E697" s="100">
        <v>12225449.800000001</v>
      </c>
      <c r="F697" s="100">
        <v>25368026.760000002</v>
      </c>
      <c r="G697" s="100">
        <v>12764770.5599999</v>
      </c>
      <c r="H697" s="100">
        <v>34144611.519999899</v>
      </c>
      <c r="I697" s="100">
        <v>43591483.630000003</v>
      </c>
      <c r="J697" s="100">
        <v>-170070972.74000001</v>
      </c>
      <c r="K697" s="100">
        <v>21128353.609999999</v>
      </c>
      <c r="L697" s="100">
        <v>-100674933.779999</v>
      </c>
      <c r="M697" s="100">
        <v>61997653.729999997</v>
      </c>
      <c r="N697" s="100">
        <v>-72002444.279999897</v>
      </c>
      <c r="O697" s="100">
        <v>17553945.704870101</v>
      </c>
      <c r="P697" s="100">
        <v>9832601.2951298002</v>
      </c>
      <c r="Q697" s="100">
        <v>2651507.5299999998</v>
      </c>
      <c r="R697" s="100">
        <v>15222741.9</v>
      </c>
      <c r="S697" s="100">
        <v>17179806.809999999</v>
      </c>
      <c r="T697" s="100">
        <v>71919194.670000002</v>
      </c>
      <c r="U697" s="100">
        <v>38148589.619999997</v>
      </c>
      <c r="V697" s="100">
        <v>37005631.009999998</v>
      </c>
      <c r="W697" s="100">
        <v>261249897.5</v>
      </c>
      <c r="X697" s="100">
        <v>15180381.92</v>
      </c>
      <c r="Y697" s="100">
        <v>-151546422.17999899</v>
      </c>
      <c r="Z697" s="100">
        <v>9767222.7899999991</v>
      </c>
      <c r="AA697" s="296">
        <v>344165098.56999999</v>
      </c>
    </row>
    <row r="698" spans="1:27" x14ac:dyDescent="0.2">
      <c r="A698" s="99" t="s">
        <v>1269</v>
      </c>
    </row>
    <row r="699" spans="1:27" x14ac:dyDescent="0.2">
      <c r="A699" s="101" t="s">
        <v>1270</v>
      </c>
      <c r="B699" s="100">
        <v>0</v>
      </c>
      <c r="C699" s="100">
        <v>0</v>
      </c>
      <c r="D699" s="100">
        <v>129167576.61</v>
      </c>
      <c r="E699" s="100">
        <v>0</v>
      </c>
      <c r="F699" s="100">
        <v>0</v>
      </c>
      <c r="G699" s="100">
        <v>157203791.59</v>
      </c>
      <c r="H699" s="100">
        <v>0</v>
      </c>
      <c r="I699" s="100">
        <v>0</v>
      </c>
      <c r="J699" s="100">
        <v>175524712.66</v>
      </c>
      <c r="K699" s="100">
        <v>0</v>
      </c>
      <c r="L699" s="100">
        <v>129620920.12</v>
      </c>
      <c r="M699" s="100">
        <v>73833459.930000007</v>
      </c>
      <c r="N699" s="100">
        <v>665350460.90999997</v>
      </c>
      <c r="O699" s="100">
        <v>0</v>
      </c>
      <c r="P699" s="100">
        <v>0</v>
      </c>
      <c r="Q699" s="100">
        <v>123198491</v>
      </c>
      <c r="R699" s="100">
        <v>0</v>
      </c>
      <c r="S699" s="100">
        <v>0</v>
      </c>
      <c r="T699" s="100">
        <v>120697419.2</v>
      </c>
      <c r="U699" s="100">
        <v>0</v>
      </c>
      <c r="V699" s="100">
        <v>0</v>
      </c>
      <c r="W699" s="100">
        <v>159013551.39999899</v>
      </c>
      <c r="X699" s="100">
        <v>0</v>
      </c>
      <c r="Y699" s="100">
        <v>64986097.920000002</v>
      </c>
      <c r="Z699" s="100">
        <v>39240733.869999997</v>
      </c>
      <c r="AA699" s="296">
        <v>507136293.38999897</v>
      </c>
    </row>
    <row r="700" spans="1:27" x14ac:dyDescent="0.2">
      <c r="A700" s="101" t="s">
        <v>1271</v>
      </c>
      <c r="B700" s="100">
        <v>0</v>
      </c>
      <c r="C700" s="100">
        <v>0</v>
      </c>
      <c r="D700" s="100">
        <v>39199720.700000003</v>
      </c>
      <c r="E700" s="100">
        <v>0</v>
      </c>
      <c r="F700" s="100">
        <v>0</v>
      </c>
      <c r="G700" s="100">
        <v>38871075.009999998</v>
      </c>
      <c r="H700" s="100">
        <v>0</v>
      </c>
      <c r="I700" s="100">
        <v>0</v>
      </c>
      <c r="J700" s="100">
        <v>58022572.460000001</v>
      </c>
      <c r="K700" s="100">
        <v>0</v>
      </c>
      <c r="L700" s="100">
        <v>37457669.710000001</v>
      </c>
      <c r="M700" s="100">
        <v>20224525.170000002</v>
      </c>
      <c r="N700" s="100">
        <v>193775563.05000001</v>
      </c>
      <c r="O700" s="100">
        <v>0</v>
      </c>
      <c r="P700" s="100">
        <v>0</v>
      </c>
      <c r="Q700" s="100">
        <v>36382758.219999999</v>
      </c>
      <c r="R700" s="100">
        <v>0</v>
      </c>
      <c r="S700" s="100">
        <v>0</v>
      </c>
      <c r="T700" s="100">
        <v>30561234.59</v>
      </c>
      <c r="U700" s="100">
        <v>0</v>
      </c>
      <c r="V700" s="100">
        <v>0</v>
      </c>
      <c r="W700" s="100">
        <v>31653995.710000001</v>
      </c>
      <c r="X700" s="100">
        <v>0</v>
      </c>
      <c r="Y700" s="100">
        <v>21520664.620000001</v>
      </c>
      <c r="Z700" s="100">
        <v>17754946.469999999</v>
      </c>
      <c r="AA700" s="296">
        <v>137873599.61000001</v>
      </c>
    </row>
    <row r="701" spans="1:27" x14ac:dyDescent="0.2">
      <c r="A701" s="101" t="s">
        <v>1272</v>
      </c>
      <c r="B701" s="100">
        <v>0</v>
      </c>
      <c r="C701" s="100">
        <v>0</v>
      </c>
      <c r="D701" s="100">
        <v>0</v>
      </c>
      <c r="E701" s="100">
        <v>0</v>
      </c>
      <c r="F701" s="100">
        <v>0</v>
      </c>
      <c r="G701" s="100">
        <v>0</v>
      </c>
      <c r="H701" s="100">
        <v>0</v>
      </c>
      <c r="I701" s="100">
        <v>0</v>
      </c>
      <c r="J701" s="100">
        <v>16105832.66</v>
      </c>
      <c r="K701" s="100">
        <v>0</v>
      </c>
      <c r="L701" s="100">
        <v>1493292.17</v>
      </c>
      <c r="M701" s="100">
        <v>0</v>
      </c>
      <c r="N701" s="100">
        <v>17599124.829999998</v>
      </c>
      <c r="O701" s="100">
        <v>0</v>
      </c>
      <c r="P701" s="100">
        <v>0</v>
      </c>
      <c r="Q701" s="100">
        <v>0</v>
      </c>
      <c r="R701" s="100">
        <v>0</v>
      </c>
      <c r="S701" s="100">
        <v>0</v>
      </c>
      <c r="T701" s="100">
        <v>0</v>
      </c>
      <c r="U701" s="100">
        <v>0</v>
      </c>
      <c r="V701" s="100">
        <v>0</v>
      </c>
      <c r="W701" s="100">
        <v>35960687.670000002</v>
      </c>
      <c r="X701" s="100">
        <v>0</v>
      </c>
      <c r="Y701" s="100">
        <v>4461081.43</v>
      </c>
      <c r="Z701" s="100">
        <v>-616426.32999999996</v>
      </c>
      <c r="AA701" s="296">
        <v>39805342.769999899</v>
      </c>
    </row>
    <row r="702" spans="1:27" x14ac:dyDescent="0.2">
      <c r="A702" s="101" t="s">
        <v>1273</v>
      </c>
      <c r="B702" s="100">
        <v>0</v>
      </c>
      <c r="C702" s="100">
        <v>0</v>
      </c>
      <c r="D702" s="100">
        <v>0</v>
      </c>
      <c r="E702" s="100">
        <v>0</v>
      </c>
      <c r="F702" s="100">
        <v>0</v>
      </c>
      <c r="G702" s="100">
        <v>0</v>
      </c>
      <c r="H702" s="100">
        <v>0</v>
      </c>
      <c r="I702" s="100">
        <v>0</v>
      </c>
      <c r="J702" s="100">
        <v>3380787.43</v>
      </c>
      <c r="K702" s="100">
        <v>0</v>
      </c>
      <c r="L702" s="100">
        <v>0</v>
      </c>
      <c r="M702" s="100">
        <v>0</v>
      </c>
      <c r="N702" s="100">
        <v>3380787.43</v>
      </c>
      <c r="O702" s="100">
        <v>0</v>
      </c>
      <c r="P702" s="100">
        <v>0</v>
      </c>
      <c r="Q702" s="100">
        <v>0</v>
      </c>
      <c r="R702" s="100">
        <v>0</v>
      </c>
      <c r="S702" s="100">
        <v>0</v>
      </c>
      <c r="T702" s="100">
        <v>0</v>
      </c>
      <c r="U702" s="100">
        <v>0</v>
      </c>
      <c r="V702" s="100">
        <v>0</v>
      </c>
      <c r="W702" s="100">
        <v>9064770.3900000006</v>
      </c>
      <c r="X702" s="100">
        <v>0</v>
      </c>
      <c r="Y702" s="100">
        <v>-340683.7</v>
      </c>
      <c r="Z702" s="100">
        <v>-62541.599999999999</v>
      </c>
      <c r="AA702" s="296">
        <v>8661545.0899999999</v>
      </c>
    </row>
    <row r="703" spans="1:27" x14ac:dyDescent="0.2">
      <c r="A703" s="101" t="s">
        <v>1274</v>
      </c>
      <c r="B703" s="100">
        <v>0</v>
      </c>
      <c r="C703" s="100">
        <v>0</v>
      </c>
      <c r="D703" s="100">
        <v>0</v>
      </c>
      <c r="E703" s="100">
        <v>0</v>
      </c>
      <c r="F703" s="100">
        <v>0</v>
      </c>
      <c r="G703" s="100">
        <v>0</v>
      </c>
      <c r="H703" s="100">
        <v>0</v>
      </c>
      <c r="I703" s="100">
        <v>0</v>
      </c>
      <c r="J703" s="100">
        <v>0</v>
      </c>
      <c r="K703" s="100">
        <v>0</v>
      </c>
      <c r="L703" s="100">
        <v>0</v>
      </c>
      <c r="M703" s="100">
        <v>0</v>
      </c>
      <c r="N703" s="100">
        <v>0</v>
      </c>
      <c r="O703" s="100">
        <v>0</v>
      </c>
      <c r="P703" s="100">
        <v>0</v>
      </c>
      <c r="Q703" s="100">
        <v>0</v>
      </c>
      <c r="R703" s="100">
        <v>0</v>
      </c>
      <c r="S703" s="100">
        <v>0</v>
      </c>
      <c r="T703" s="100">
        <v>0</v>
      </c>
      <c r="U703" s="100">
        <v>0</v>
      </c>
      <c r="V703" s="100">
        <v>0</v>
      </c>
      <c r="W703" s="100">
        <v>0</v>
      </c>
      <c r="X703" s="100">
        <v>0</v>
      </c>
      <c r="Y703" s="100">
        <v>0</v>
      </c>
      <c r="Z703" s="100">
        <v>0</v>
      </c>
      <c r="AA703" s="296">
        <v>0</v>
      </c>
    </row>
    <row r="704" spans="1:27" x14ac:dyDescent="0.2">
      <c r="A704" s="101" t="s">
        <v>1275</v>
      </c>
      <c r="B704" s="100">
        <v>0</v>
      </c>
      <c r="C704" s="100">
        <v>0</v>
      </c>
      <c r="D704" s="100">
        <v>0</v>
      </c>
      <c r="E704" s="100">
        <v>0</v>
      </c>
      <c r="F704" s="100">
        <v>0</v>
      </c>
      <c r="G704" s="100">
        <v>0</v>
      </c>
      <c r="H704" s="100">
        <v>0</v>
      </c>
      <c r="I704" s="100">
        <v>0</v>
      </c>
      <c r="J704" s="100">
        <v>1503981.77</v>
      </c>
      <c r="K704" s="100">
        <v>0</v>
      </c>
      <c r="L704" s="100">
        <v>0</v>
      </c>
      <c r="M704" s="100">
        <v>0</v>
      </c>
      <c r="N704" s="100">
        <v>1503981.77</v>
      </c>
      <c r="O704" s="100">
        <v>0</v>
      </c>
      <c r="P704" s="100">
        <v>0</v>
      </c>
      <c r="Q704" s="100">
        <v>0</v>
      </c>
      <c r="R704" s="100">
        <v>0</v>
      </c>
      <c r="S704" s="100">
        <v>0</v>
      </c>
      <c r="T704" s="100">
        <v>0</v>
      </c>
      <c r="U704" s="100">
        <v>0</v>
      </c>
      <c r="V704" s="100">
        <v>0</v>
      </c>
      <c r="W704" s="100">
        <v>1044723.87</v>
      </c>
      <c r="X704" s="100">
        <v>0</v>
      </c>
      <c r="Y704" s="100">
        <v>0</v>
      </c>
      <c r="Z704" s="100">
        <v>0</v>
      </c>
      <c r="AA704" s="296">
        <v>1044723.87</v>
      </c>
    </row>
    <row r="705" spans="1:27" x14ac:dyDescent="0.2">
      <c r="A705" s="101" t="s">
        <v>1276</v>
      </c>
      <c r="B705" s="100">
        <v>0</v>
      </c>
      <c r="C705" s="100">
        <v>0</v>
      </c>
      <c r="D705" s="100">
        <v>0</v>
      </c>
      <c r="E705" s="100">
        <v>0</v>
      </c>
      <c r="F705" s="100">
        <v>0</v>
      </c>
      <c r="G705" s="100">
        <v>0</v>
      </c>
      <c r="H705" s="100">
        <v>0</v>
      </c>
      <c r="I705" s="100">
        <v>0</v>
      </c>
      <c r="J705" s="100">
        <v>0</v>
      </c>
      <c r="K705" s="100">
        <v>0</v>
      </c>
      <c r="L705" s="100">
        <v>0</v>
      </c>
      <c r="M705" s="100">
        <v>0</v>
      </c>
      <c r="N705" s="100">
        <v>0</v>
      </c>
      <c r="O705" s="100">
        <v>0</v>
      </c>
      <c r="P705" s="100">
        <v>0</v>
      </c>
      <c r="Q705" s="100">
        <v>0</v>
      </c>
      <c r="R705" s="100">
        <v>0</v>
      </c>
      <c r="S705" s="100">
        <v>0</v>
      </c>
      <c r="T705" s="100">
        <v>0</v>
      </c>
      <c r="U705" s="100">
        <v>0</v>
      </c>
      <c r="V705" s="100">
        <v>0</v>
      </c>
      <c r="W705" s="100">
        <v>0</v>
      </c>
      <c r="X705" s="100">
        <v>0</v>
      </c>
      <c r="Y705" s="100">
        <v>0</v>
      </c>
      <c r="Z705" s="100">
        <v>0</v>
      </c>
      <c r="AA705" s="296">
        <v>0</v>
      </c>
    </row>
    <row r="706" spans="1:27" x14ac:dyDescent="0.2">
      <c r="A706" s="101" t="s">
        <v>1277</v>
      </c>
      <c r="B706" s="100">
        <v>0</v>
      </c>
      <c r="C706" s="100">
        <v>0</v>
      </c>
      <c r="D706" s="100">
        <v>-80755607.420000002</v>
      </c>
      <c r="E706" s="100">
        <v>0</v>
      </c>
      <c r="F706" s="100">
        <v>0</v>
      </c>
      <c r="G706" s="100">
        <v>-138033425.77000001</v>
      </c>
      <c r="H706" s="100">
        <v>0</v>
      </c>
      <c r="I706" s="100">
        <v>0</v>
      </c>
      <c r="J706" s="100">
        <v>-23336837.629999999</v>
      </c>
      <c r="K706" s="100">
        <v>0</v>
      </c>
      <c r="L706" s="100">
        <v>-43225080.009999998</v>
      </c>
      <c r="M706" s="100">
        <v>-113466569.16</v>
      </c>
      <c r="N706" s="100">
        <v>-398817519.99000001</v>
      </c>
      <c r="O706" s="100">
        <v>2249695.25</v>
      </c>
      <c r="P706" s="100">
        <v>2249695.25</v>
      </c>
      <c r="Q706" s="100">
        <v>-102704568.11999901</v>
      </c>
      <c r="R706" s="100">
        <v>3396845.25</v>
      </c>
      <c r="S706" s="100">
        <v>3396845.25</v>
      </c>
      <c r="T706" s="100">
        <v>-142384787.65999901</v>
      </c>
      <c r="U706" s="100">
        <v>3396845.25</v>
      </c>
      <c r="V706" s="100">
        <v>3396845.25</v>
      </c>
      <c r="W706" s="100">
        <v>-331554120.52999997</v>
      </c>
      <c r="X706" s="100">
        <v>3396845.25</v>
      </c>
      <c r="Y706" s="100">
        <v>52630819.93</v>
      </c>
      <c r="Z706" s="100">
        <v>-24871538.52</v>
      </c>
      <c r="AA706" s="296">
        <v>-527400578.14999902</v>
      </c>
    </row>
    <row r="707" spans="1:27" x14ac:dyDescent="0.2">
      <c r="A707" s="101" t="s">
        <v>1278</v>
      </c>
      <c r="B707" s="100">
        <v>0</v>
      </c>
      <c r="C707" s="100">
        <v>0</v>
      </c>
      <c r="D707" s="100">
        <v>-22115449.800000001</v>
      </c>
      <c r="E707" s="100">
        <v>0</v>
      </c>
      <c r="F707" s="100">
        <v>0</v>
      </c>
      <c r="G707" s="100">
        <v>-29958041.129999999</v>
      </c>
      <c r="H707" s="100">
        <v>0</v>
      </c>
      <c r="I707" s="100">
        <v>0</v>
      </c>
      <c r="J707" s="100">
        <v>-14812010.060000001</v>
      </c>
      <c r="K707" s="100">
        <v>0</v>
      </c>
      <c r="L707" s="100">
        <v>-8400534.5500000007</v>
      </c>
      <c r="M707" s="100">
        <v>-26418113.800000001</v>
      </c>
      <c r="N707" s="100">
        <v>-101704149.34</v>
      </c>
      <c r="O707" s="100">
        <v>0</v>
      </c>
      <c r="P707" s="100">
        <v>0</v>
      </c>
      <c r="Q707" s="100">
        <v>-27932633.879999999</v>
      </c>
      <c r="R707" s="100">
        <v>0</v>
      </c>
      <c r="S707" s="100">
        <v>0</v>
      </c>
      <c r="T707" s="100">
        <v>-37010307.880000003</v>
      </c>
      <c r="U707" s="100">
        <v>0</v>
      </c>
      <c r="V707" s="100">
        <v>0</v>
      </c>
      <c r="W707" s="100">
        <v>-89447015.209999993</v>
      </c>
      <c r="X707" s="100">
        <v>0</v>
      </c>
      <c r="Y707" s="100">
        <v>26798557.899999999</v>
      </c>
      <c r="Z707" s="100">
        <v>-6290678.4100000001</v>
      </c>
      <c r="AA707" s="296">
        <v>-133882077.48</v>
      </c>
    </row>
    <row r="708" spans="1:27" x14ac:dyDescent="0.2">
      <c r="A708" s="101" t="s">
        <v>1279</v>
      </c>
      <c r="B708" s="100">
        <v>0</v>
      </c>
      <c r="C708" s="100">
        <v>0</v>
      </c>
      <c r="D708" s="100">
        <v>0</v>
      </c>
      <c r="E708" s="100">
        <v>0</v>
      </c>
      <c r="F708" s="100">
        <v>0</v>
      </c>
      <c r="G708" s="100">
        <v>0</v>
      </c>
      <c r="H708" s="100">
        <v>0</v>
      </c>
      <c r="I708" s="100">
        <v>0</v>
      </c>
      <c r="J708" s="100">
        <v>-27096886.84</v>
      </c>
      <c r="K708" s="100">
        <v>0</v>
      </c>
      <c r="L708" s="100">
        <v>0</v>
      </c>
      <c r="M708" s="100">
        <v>0</v>
      </c>
      <c r="N708" s="100">
        <v>-27096886.84</v>
      </c>
      <c r="O708" s="100">
        <v>0</v>
      </c>
      <c r="P708" s="100">
        <v>0</v>
      </c>
      <c r="Q708" s="100">
        <v>0</v>
      </c>
      <c r="R708" s="100">
        <v>0</v>
      </c>
      <c r="S708" s="100">
        <v>0</v>
      </c>
      <c r="T708" s="100">
        <v>0</v>
      </c>
      <c r="U708" s="100">
        <v>0</v>
      </c>
      <c r="V708" s="100">
        <v>0</v>
      </c>
      <c r="W708" s="100">
        <v>-47082268.520000003</v>
      </c>
      <c r="X708" s="100">
        <v>0</v>
      </c>
      <c r="Y708" s="100">
        <v>-4385964.6399999997</v>
      </c>
      <c r="Z708" s="100">
        <v>-130067.129999999</v>
      </c>
      <c r="AA708" s="296">
        <v>-51598300.289999999</v>
      </c>
    </row>
    <row r="709" spans="1:27" x14ac:dyDescent="0.2">
      <c r="A709" s="101" t="s">
        <v>1280</v>
      </c>
      <c r="B709" s="100">
        <v>0</v>
      </c>
      <c r="C709" s="100">
        <v>0</v>
      </c>
      <c r="D709" s="100">
        <v>0</v>
      </c>
      <c r="E709" s="100">
        <v>0</v>
      </c>
      <c r="F709" s="100">
        <v>0</v>
      </c>
      <c r="G709" s="100">
        <v>0</v>
      </c>
      <c r="H709" s="100">
        <v>0</v>
      </c>
      <c r="I709" s="100">
        <v>0</v>
      </c>
      <c r="J709" s="100">
        <v>-4342808.05</v>
      </c>
      <c r="K709" s="100">
        <v>0</v>
      </c>
      <c r="L709" s="100">
        <v>-7110915.1100000003</v>
      </c>
      <c r="M709" s="100">
        <v>0</v>
      </c>
      <c r="N709" s="100">
        <v>-11453723.16</v>
      </c>
      <c r="O709" s="100">
        <v>0</v>
      </c>
      <c r="P709" s="100">
        <v>0</v>
      </c>
      <c r="Q709" s="100">
        <v>0</v>
      </c>
      <c r="R709" s="100">
        <v>0</v>
      </c>
      <c r="S709" s="100">
        <v>0</v>
      </c>
      <c r="T709" s="100">
        <v>0</v>
      </c>
      <c r="U709" s="100">
        <v>0</v>
      </c>
      <c r="V709" s="100">
        <v>0</v>
      </c>
      <c r="W709" s="100">
        <v>-4946589.0199999996</v>
      </c>
      <c r="X709" s="100">
        <v>0</v>
      </c>
      <c r="Y709" s="100">
        <v>-7576784.3799999999</v>
      </c>
      <c r="Z709" s="100">
        <v>0</v>
      </c>
      <c r="AA709" s="296">
        <v>-12523373.4</v>
      </c>
    </row>
    <row r="710" spans="1:27" x14ac:dyDescent="0.2">
      <c r="A710" s="101" t="s">
        <v>1281</v>
      </c>
      <c r="B710" s="100">
        <v>0</v>
      </c>
      <c r="C710" s="100">
        <v>0</v>
      </c>
      <c r="D710" s="100">
        <v>0</v>
      </c>
      <c r="E710" s="100">
        <v>0</v>
      </c>
      <c r="F710" s="100">
        <v>0</v>
      </c>
      <c r="G710" s="100">
        <v>0</v>
      </c>
      <c r="H710" s="100">
        <v>0</v>
      </c>
      <c r="I710" s="100">
        <v>0</v>
      </c>
      <c r="J710" s="100">
        <v>0</v>
      </c>
      <c r="K710" s="100">
        <v>0</v>
      </c>
      <c r="L710" s="100">
        <v>0</v>
      </c>
      <c r="M710" s="100">
        <v>0</v>
      </c>
      <c r="N710" s="100">
        <v>0</v>
      </c>
      <c r="O710" s="100">
        <v>0</v>
      </c>
      <c r="P710" s="100">
        <v>0</v>
      </c>
      <c r="Q710" s="100">
        <v>0</v>
      </c>
      <c r="R710" s="100">
        <v>0</v>
      </c>
      <c r="S710" s="100">
        <v>0</v>
      </c>
      <c r="T710" s="100">
        <v>0</v>
      </c>
      <c r="U710" s="100">
        <v>0</v>
      </c>
      <c r="V710" s="100">
        <v>0</v>
      </c>
      <c r="W710" s="100">
        <v>0</v>
      </c>
      <c r="X710" s="100">
        <v>0</v>
      </c>
      <c r="Y710" s="100">
        <v>0</v>
      </c>
      <c r="Z710" s="100">
        <v>0</v>
      </c>
      <c r="AA710" s="296">
        <v>0</v>
      </c>
    </row>
    <row r="711" spans="1:27" x14ac:dyDescent="0.2">
      <c r="A711" s="101" t="s">
        <v>1282</v>
      </c>
      <c r="B711" s="100">
        <v>0</v>
      </c>
      <c r="C711" s="100">
        <v>0</v>
      </c>
      <c r="D711" s="100">
        <v>0</v>
      </c>
      <c r="E711" s="100">
        <v>0</v>
      </c>
      <c r="F711" s="100">
        <v>0</v>
      </c>
      <c r="G711" s="100">
        <v>0</v>
      </c>
      <c r="H711" s="100">
        <v>0</v>
      </c>
      <c r="I711" s="100">
        <v>0</v>
      </c>
      <c r="J711" s="100">
        <v>0</v>
      </c>
      <c r="K711" s="100">
        <v>0</v>
      </c>
      <c r="L711" s="100">
        <v>0</v>
      </c>
      <c r="M711" s="100">
        <v>0</v>
      </c>
      <c r="N711" s="100">
        <v>0</v>
      </c>
      <c r="O711" s="100">
        <v>0</v>
      </c>
      <c r="P711" s="100">
        <v>0</v>
      </c>
      <c r="Q711" s="100">
        <v>0</v>
      </c>
      <c r="R711" s="100">
        <v>0</v>
      </c>
      <c r="S711" s="100">
        <v>0</v>
      </c>
      <c r="T711" s="100">
        <v>0</v>
      </c>
      <c r="U711" s="100">
        <v>0</v>
      </c>
      <c r="V711" s="100">
        <v>0</v>
      </c>
      <c r="W711" s="100">
        <v>0</v>
      </c>
      <c r="X711" s="100">
        <v>0</v>
      </c>
      <c r="Y711" s="100">
        <v>0</v>
      </c>
      <c r="Z711" s="100">
        <v>0</v>
      </c>
      <c r="AA711" s="296">
        <v>0</v>
      </c>
    </row>
    <row r="712" spans="1:27" x14ac:dyDescent="0.2">
      <c r="A712" s="101" t="s">
        <v>1283</v>
      </c>
      <c r="B712" s="100">
        <v>0</v>
      </c>
      <c r="C712" s="100">
        <v>0</v>
      </c>
      <c r="D712" s="100">
        <v>65496240.089999899</v>
      </c>
      <c r="E712" s="100">
        <v>0</v>
      </c>
      <c r="F712" s="100">
        <v>0</v>
      </c>
      <c r="G712" s="100">
        <v>28083399.699999999</v>
      </c>
      <c r="H712" s="100">
        <v>0</v>
      </c>
      <c r="I712" s="100">
        <v>0</v>
      </c>
      <c r="J712" s="100">
        <v>184949344.40000001</v>
      </c>
      <c r="K712" s="100">
        <v>0</v>
      </c>
      <c r="L712" s="100">
        <v>109835352.33</v>
      </c>
      <c r="M712" s="100">
        <v>-45826697.859999903</v>
      </c>
      <c r="N712" s="100">
        <v>342537638.66000003</v>
      </c>
      <c r="O712" s="100">
        <v>2249695.25</v>
      </c>
      <c r="P712" s="100">
        <v>2249695.25</v>
      </c>
      <c r="Q712" s="100">
        <v>28944047.219999999</v>
      </c>
      <c r="R712" s="100">
        <v>3396845.25</v>
      </c>
      <c r="S712" s="100">
        <v>3396845.25</v>
      </c>
      <c r="T712" s="100">
        <v>-28136441.749999899</v>
      </c>
      <c r="U712" s="100">
        <v>3396845.25</v>
      </c>
      <c r="V712" s="100">
        <v>3396845.25</v>
      </c>
      <c r="W712" s="100">
        <v>-236292264.239999</v>
      </c>
      <c r="X712" s="100">
        <v>3396845.25</v>
      </c>
      <c r="Y712" s="100">
        <v>158093789.08000001</v>
      </c>
      <c r="Z712" s="100">
        <v>25024428.350000001</v>
      </c>
      <c r="AA712" s="296">
        <v>-30882824.589999899</v>
      </c>
    </row>
    <row r="713" spans="1:27" x14ac:dyDescent="0.2">
      <c r="A713" s="101" t="s">
        <v>1284</v>
      </c>
      <c r="B713" s="100">
        <v>0</v>
      </c>
      <c r="C713" s="100">
        <v>0</v>
      </c>
      <c r="D713" s="100">
        <v>0</v>
      </c>
      <c r="E713" s="100">
        <v>0</v>
      </c>
      <c r="F713" s="100">
        <v>0</v>
      </c>
      <c r="G713" s="100">
        <v>0</v>
      </c>
      <c r="H713" s="100">
        <v>0</v>
      </c>
      <c r="I713" s="100">
        <v>0</v>
      </c>
      <c r="J713" s="100">
        <v>0</v>
      </c>
      <c r="K713" s="100">
        <v>0</v>
      </c>
      <c r="L713" s="100">
        <v>0</v>
      </c>
      <c r="M713" s="100">
        <v>0</v>
      </c>
      <c r="N713" s="100">
        <v>0</v>
      </c>
      <c r="O713" s="100">
        <v>0</v>
      </c>
      <c r="P713" s="100">
        <v>0</v>
      </c>
      <c r="Q713" s="100">
        <v>0</v>
      </c>
      <c r="R713" s="100">
        <v>-1147150</v>
      </c>
      <c r="S713" s="100">
        <v>-1147150</v>
      </c>
      <c r="T713" s="100">
        <v>-1147150</v>
      </c>
      <c r="U713" s="100">
        <v>-1147150</v>
      </c>
      <c r="V713" s="100">
        <v>-1147150</v>
      </c>
      <c r="W713" s="100">
        <v>-1147150</v>
      </c>
      <c r="X713" s="100">
        <v>-1147150</v>
      </c>
      <c r="Y713" s="100">
        <v>-1147150</v>
      </c>
      <c r="Z713" s="100">
        <v>2033233</v>
      </c>
      <c r="AA713" s="296">
        <v>-7143966.9999999898</v>
      </c>
    </row>
    <row r="714" spans="1:27" x14ac:dyDescent="0.2">
      <c r="A714" s="101" t="s">
        <v>1285</v>
      </c>
      <c r="B714" s="100">
        <v>0</v>
      </c>
      <c r="C714" s="100">
        <v>0</v>
      </c>
      <c r="D714" s="100">
        <v>0</v>
      </c>
      <c r="E714" s="100">
        <v>0</v>
      </c>
      <c r="F714" s="100">
        <v>0</v>
      </c>
      <c r="G714" s="100">
        <v>0</v>
      </c>
      <c r="H714" s="100">
        <v>0</v>
      </c>
      <c r="I714" s="100">
        <v>0</v>
      </c>
      <c r="J714" s="100">
        <v>0</v>
      </c>
      <c r="K714" s="100">
        <v>0</v>
      </c>
      <c r="L714" s="100">
        <v>0</v>
      </c>
      <c r="M714" s="100">
        <v>0</v>
      </c>
      <c r="N714" s="100">
        <v>0</v>
      </c>
      <c r="O714" s="100">
        <v>-2249695.25</v>
      </c>
      <c r="P714" s="100">
        <v>-2249695.25</v>
      </c>
      <c r="Q714" s="100">
        <v>-2249695.25</v>
      </c>
      <c r="R714" s="100">
        <v>-2249695.25</v>
      </c>
      <c r="S714" s="100">
        <v>-2249695.25</v>
      </c>
      <c r="T714" s="100">
        <v>-2249695.25</v>
      </c>
      <c r="U714" s="100">
        <v>-2249695.25</v>
      </c>
      <c r="V714" s="100">
        <v>-2249695.25</v>
      </c>
      <c r="W714" s="100">
        <v>-2249695.25</v>
      </c>
      <c r="X714" s="100">
        <v>-2249695.25</v>
      </c>
      <c r="Y714" s="100">
        <v>-2249695.25</v>
      </c>
      <c r="Z714" s="100">
        <v>-2249695.25</v>
      </c>
      <c r="AA714" s="296">
        <v>-26996343</v>
      </c>
    </row>
    <row r="715" spans="1:27" x14ac:dyDescent="0.2">
      <c r="A715" s="101" t="s">
        <v>1286</v>
      </c>
      <c r="B715" s="100">
        <v>0</v>
      </c>
      <c r="C715" s="100">
        <v>0</v>
      </c>
      <c r="D715" s="100">
        <v>0</v>
      </c>
      <c r="E715" s="100">
        <v>0</v>
      </c>
      <c r="F715" s="100">
        <v>0</v>
      </c>
      <c r="G715" s="100">
        <v>0</v>
      </c>
      <c r="H715" s="100">
        <v>0</v>
      </c>
      <c r="I715" s="100">
        <v>0</v>
      </c>
      <c r="J715" s="100">
        <v>0</v>
      </c>
      <c r="K715" s="100">
        <v>0</v>
      </c>
      <c r="L715" s="100">
        <v>0</v>
      </c>
      <c r="M715" s="100">
        <v>0</v>
      </c>
      <c r="N715" s="100">
        <v>0</v>
      </c>
      <c r="O715" s="100">
        <v>0</v>
      </c>
      <c r="P715" s="100">
        <v>0</v>
      </c>
      <c r="Q715" s="100">
        <v>0</v>
      </c>
      <c r="R715" s="100">
        <v>0</v>
      </c>
      <c r="S715" s="100">
        <v>0</v>
      </c>
      <c r="T715" s="100">
        <v>0</v>
      </c>
      <c r="U715" s="100">
        <v>0</v>
      </c>
      <c r="V715" s="100">
        <v>0</v>
      </c>
      <c r="W715" s="100">
        <v>0</v>
      </c>
      <c r="X715" s="100">
        <v>0</v>
      </c>
      <c r="Y715" s="100">
        <v>0</v>
      </c>
      <c r="Z715" s="100">
        <v>0</v>
      </c>
      <c r="AA715" s="296">
        <v>0</v>
      </c>
    </row>
    <row r="716" spans="1:27" x14ac:dyDescent="0.2">
      <c r="A716" s="101" t="s">
        <v>1287</v>
      </c>
      <c r="B716" s="100">
        <v>-4459074</v>
      </c>
      <c r="C716" s="100">
        <v>-4092599.5</v>
      </c>
      <c r="D716" s="100">
        <v>-6140112.5</v>
      </c>
      <c r="E716" s="100">
        <v>-4275836.75</v>
      </c>
      <c r="F716" s="100">
        <v>-4275836.75</v>
      </c>
      <c r="G716" s="100">
        <v>-6140112.5</v>
      </c>
      <c r="H716" s="100">
        <v>-4275836.75</v>
      </c>
      <c r="I716" s="100">
        <v>-4275836.75</v>
      </c>
      <c r="J716" s="100">
        <v>-6140112.5</v>
      </c>
      <c r="K716" s="100">
        <v>-4275836.75</v>
      </c>
      <c r="L716" s="100">
        <v>-5518687.25</v>
      </c>
      <c r="M716" s="100">
        <v>-4897262</v>
      </c>
      <c r="N716" s="100">
        <v>-58767144</v>
      </c>
      <c r="O716" s="100">
        <v>-4459074</v>
      </c>
      <c r="P716" s="100">
        <v>484205.99999999901</v>
      </c>
      <c r="Q716" s="100">
        <v>-1987434</v>
      </c>
      <c r="R716" s="100">
        <v>-1987434</v>
      </c>
      <c r="S716" s="100">
        <v>-1987434</v>
      </c>
      <c r="T716" s="100">
        <v>-1987434</v>
      </c>
      <c r="U716" s="100">
        <v>-1987434</v>
      </c>
      <c r="V716" s="100">
        <v>-1987434</v>
      </c>
      <c r="W716" s="100">
        <v>-1987433</v>
      </c>
      <c r="X716" s="100">
        <v>-1987434</v>
      </c>
      <c r="Y716" s="100">
        <v>-1987435</v>
      </c>
      <c r="Z716" s="100">
        <v>-3193058.84</v>
      </c>
      <c r="AA716" s="296">
        <v>-25054832.84</v>
      </c>
    </row>
    <row r="717" spans="1:27" x14ac:dyDescent="0.2">
      <c r="A717" s="101" t="s">
        <v>1288</v>
      </c>
      <c r="B717" s="100">
        <v>0</v>
      </c>
      <c r="C717" s="100">
        <v>0</v>
      </c>
      <c r="D717" s="100">
        <v>0</v>
      </c>
      <c r="E717" s="100">
        <v>0</v>
      </c>
      <c r="F717" s="100">
        <v>0</v>
      </c>
      <c r="G717" s="100">
        <v>0</v>
      </c>
      <c r="H717" s="100">
        <v>0</v>
      </c>
      <c r="I717" s="100">
        <v>0</v>
      </c>
      <c r="J717" s="100">
        <v>0</v>
      </c>
      <c r="K717" s="100">
        <v>0</v>
      </c>
      <c r="L717" s="100">
        <v>0</v>
      </c>
      <c r="M717" s="100">
        <v>0</v>
      </c>
      <c r="N717" s="100">
        <v>0</v>
      </c>
      <c r="O717" s="100">
        <v>0</v>
      </c>
      <c r="P717" s="100">
        <v>0</v>
      </c>
      <c r="Q717" s="100">
        <v>0</v>
      </c>
      <c r="R717" s="100">
        <v>0</v>
      </c>
      <c r="S717" s="100">
        <v>0</v>
      </c>
      <c r="T717" s="100">
        <v>0</v>
      </c>
      <c r="U717" s="100">
        <v>0</v>
      </c>
      <c r="V717" s="100">
        <v>0</v>
      </c>
      <c r="W717" s="100">
        <v>0</v>
      </c>
      <c r="X717" s="100">
        <v>0</v>
      </c>
      <c r="Y717" s="100">
        <v>0</v>
      </c>
      <c r="Z717" s="100">
        <v>0</v>
      </c>
      <c r="AA717" s="296">
        <v>0</v>
      </c>
    </row>
    <row r="718" spans="1:27" x14ac:dyDescent="0.2">
      <c r="A718" s="101" t="s">
        <v>1289</v>
      </c>
      <c r="B718" s="100">
        <v>-4459074</v>
      </c>
      <c r="C718" s="100">
        <v>-4092599.5</v>
      </c>
      <c r="D718" s="100">
        <v>59356127.589999899</v>
      </c>
      <c r="E718" s="100">
        <v>-4275836.75</v>
      </c>
      <c r="F718" s="100">
        <v>-4275836.75</v>
      </c>
      <c r="G718" s="100">
        <v>21943287.199999999</v>
      </c>
      <c r="H718" s="100">
        <v>-4275836.75</v>
      </c>
      <c r="I718" s="100">
        <v>-4275836.75</v>
      </c>
      <c r="J718" s="100">
        <v>178809231.90000001</v>
      </c>
      <c r="K718" s="100">
        <v>-4275836.75</v>
      </c>
      <c r="L718" s="100">
        <v>104316665.08</v>
      </c>
      <c r="M718" s="100">
        <v>-50723959.859999903</v>
      </c>
      <c r="N718" s="100">
        <v>283770494.66000003</v>
      </c>
      <c r="O718" s="100">
        <v>-4459074</v>
      </c>
      <c r="P718" s="100">
        <v>484205.99999999901</v>
      </c>
      <c r="Q718" s="100">
        <v>24706917.969999999</v>
      </c>
      <c r="R718" s="100">
        <v>-1987434</v>
      </c>
      <c r="S718" s="100">
        <v>-1987434</v>
      </c>
      <c r="T718" s="100">
        <v>-33520720.999999899</v>
      </c>
      <c r="U718" s="100">
        <v>-1987434</v>
      </c>
      <c r="V718" s="100">
        <v>-1987434</v>
      </c>
      <c r="W718" s="100">
        <v>-241676542.489999</v>
      </c>
      <c r="X718" s="100">
        <v>-1987434</v>
      </c>
      <c r="Y718" s="100">
        <v>152709508.83000001</v>
      </c>
      <c r="Z718" s="100">
        <v>21614907.260000002</v>
      </c>
      <c r="AA718" s="296">
        <v>-90077967.429999903</v>
      </c>
    </row>
    <row r="719" spans="1:27" x14ac:dyDescent="0.2">
      <c r="A719" s="99" t="s">
        <v>1290</v>
      </c>
    </row>
    <row r="720" spans="1:27" x14ac:dyDescent="0.2">
      <c r="A720" s="101" t="s">
        <v>1291</v>
      </c>
      <c r="B720" s="100">
        <v>0</v>
      </c>
      <c r="C720" s="100">
        <v>0</v>
      </c>
      <c r="D720" s="100">
        <v>0</v>
      </c>
      <c r="E720" s="100">
        <v>0</v>
      </c>
      <c r="F720" s="100">
        <v>0</v>
      </c>
      <c r="G720" s="100">
        <v>-220647.5</v>
      </c>
      <c r="H720" s="100">
        <v>0</v>
      </c>
      <c r="I720" s="100">
        <v>0</v>
      </c>
      <c r="J720" s="100">
        <v>-110323.75</v>
      </c>
      <c r="K720" s="100">
        <v>0</v>
      </c>
      <c r="L720" s="100">
        <v>-73549.17</v>
      </c>
      <c r="M720" s="100">
        <v>-36774.58</v>
      </c>
      <c r="N720" s="100">
        <v>-441295</v>
      </c>
      <c r="O720" s="100">
        <v>0</v>
      </c>
      <c r="P720" s="100">
        <v>0</v>
      </c>
      <c r="Q720" s="100">
        <v>-110323.75</v>
      </c>
      <c r="R720" s="100">
        <v>0</v>
      </c>
      <c r="S720" s="100">
        <v>0</v>
      </c>
      <c r="T720" s="100">
        <v>-110323.75</v>
      </c>
      <c r="U720" s="100">
        <v>0</v>
      </c>
      <c r="V720" s="100">
        <v>0</v>
      </c>
      <c r="W720" s="100">
        <v>-110323.75</v>
      </c>
      <c r="X720" s="100">
        <v>0</v>
      </c>
      <c r="Y720" s="100">
        <v>-73549.17</v>
      </c>
      <c r="Z720" s="100">
        <v>-36774.58</v>
      </c>
      <c r="AA720" s="296">
        <v>-441295</v>
      </c>
    </row>
    <row r="721" spans="1:27" x14ac:dyDescent="0.2">
      <c r="A721" s="101" t="s">
        <v>1292</v>
      </c>
      <c r="B721" s="100">
        <v>0</v>
      </c>
      <c r="C721" s="100">
        <v>0</v>
      </c>
      <c r="D721" s="100">
        <v>0</v>
      </c>
      <c r="E721" s="100">
        <v>0</v>
      </c>
      <c r="F721" s="100">
        <v>0</v>
      </c>
      <c r="G721" s="100">
        <v>-220647.5</v>
      </c>
      <c r="H721" s="100">
        <v>0</v>
      </c>
      <c r="I721" s="100">
        <v>0</v>
      </c>
      <c r="J721" s="100">
        <v>-110323.75</v>
      </c>
      <c r="K721" s="100">
        <v>0</v>
      </c>
      <c r="L721" s="100">
        <v>-73549.17</v>
      </c>
      <c r="M721" s="100">
        <v>-36774.58</v>
      </c>
      <c r="N721" s="100">
        <v>-441295</v>
      </c>
      <c r="O721" s="100">
        <v>0</v>
      </c>
      <c r="P721" s="100">
        <v>0</v>
      </c>
      <c r="Q721" s="100">
        <v>-110323.75</v>
      </c>
      <c r="R721" s="100">
        <v>0</v>
      </c>
      <c r="S721" s="100">
        <v>0</v>
      </c>
      <c r="T721" s="100">
        <v>-110323.75</v>
      </c>
      <c r="U721" s="100">
        <v>0</v>
      </c>
      <c r="V721" s="100">
        <v>0</v>
      </c>
      <c r="W721" s="100">
        <v>-110323.75</v>
      </c>
      <c r="X721" s="100">
        <v>0</v>
      </c>
      <c r="Y721" s="100">
        <v>-73549.17</v>
      </c>
      <c r="Z721" s="100">
        <v>-36774.58</v>
      </c>
      <c r="AA721" s="296">
        <v>-441295</v>
      </c>
    </row>
    <row r="722" spans="1:27" x14ac:dyDescent="0.2">
      <c r="A722" s="99" t="s">
        <v>1293</v>
      </c>
      <c r="B722" s="100">
        <v>20461106</v>
      </c>
      <c r="C722" s="100">
        <v>11669787.949999901</v>
      </c>
      <c r="D722" s="100">
        <v>6196672.7699999996</v>
      </c>
      <c r="E722" s="100">
        <v>7949613.0499999998</v>
      </c>
      <c r="F722" s="100">
        <v>21092190.009999901</v>
      </c>
      <c r="G722" s="100">
        <v>34487410.259999998</v>
      </c>
      <c r="H722" s="100">
        <v>29868774.769999899</v>
      </c>
      <c r="I722" s="100">
        <v>39315646.880000003</v>
      </c>
      <c r="J722" s="100">
        <v>8627935.4100000001</v>
      </c>
      <c r="K722" s="100">
        <v>16852516.859999999</v>
      </c>
      <c r="L722" s="100">
        <v>3568182.1300000199</v>
      </c>
      <c r="M722" s="100">
        <v>11236919.289999999</v>
      </c>
      <c r="N722" s="100">
        <v>211326755.38</v>
      </c>
      <c r="O722" s="100">
        <v>13094871.704870099</v>
      </c>
      <c r="P722" s="100">
        <v>10316807.2951298</v>
      </c>
      <c r="Q722" s="100">
        <v>27248101.75</v>
      </c>
      <c r="R722" s="100">
        <v>13235307.9</v>
      </c>
      <c r="S722" s="100">
        <v>15192372.8099999</v>
      </c>
      <c r="T722" s="100">
        <v>38288149.920000002</v>
      </c>
      <c r="U722" s="100">
        <v>36161155.619999997</v>
      </c>
      <c r="V722" s="100">
        <v>35018197.009999998</v>
      </c>
      <c r="W722" s="100">
        <v>19463031.259999901</v>
      </c>
      <c r="X722" s="100">
        <v>13192947.92</v>
      </c>
      <c r="Y722" s="100">
        <v>1089537.48000002</v>
      </c>
      <c r="Z722" s="100">
        <v>31345355.469999999</v>
      </c>
      <c r="AA722" s="296">
        <v>253645836.13999999</v>
      </c>
    </row>
    <row r="723" spans="1:27" x14ac:dyDescent="0.2">
      <c r="A723" s="101" t="s">
        <v>1294</v>
      </c>
    </row>
    <row r="724" spans="1:27" x14ac:dyDescent="0.2">
      <c r="A724" s="99" t="s">
        <v>1295</v>
      </c>
      <c r="B724" s="100">
        <v>344140048.19</v>
      </c>
      <c r="C724" s="100">
        <v>344357231.88</v>
      </c>
      <c r="D724" s="100">
        <v>392301265.94</v>
      </c>
      <c r="E724" s="100">
        <v>364684543.299999</v>
      </c>
      <c r="F724" s="100">
        <v>416756561.63999999</v>
      </c>
      <c r="G724" s="100">
        <v>498460639.75</v>
      </c>
      <c r="H724" s="100">
        <v>518313166.86000001</v>
      </c>
      <c r="I724" s="100">
        <v>502246517.56</v>
      </c>
      <c r="J724" s="100">
        <v>470958641.25999999</v>
      </c>
      <c r="K724" s="100">
        <v>409258897.13999999</v>
      </c>
      <c r="L724" s="100">
        <v>348260020.37</v>
      </c>
      <c r="M724" s="100">
        <v>412965162.45999998</v>
      </c>
      <c r="N724" s="100">
        <v>5022702696.3500004</v>
      </c>
      <c r="O724" s="100">
        <v>434190768.38486999</v>
      </c>
      <c r="P724" s="100">
        <v>371297633.25512898</v>
      </c>
      <c r="Q724" s="100">
        <v>380164957.81</v>
      </c>
      <c r="R724" s="100">
        <v>438526485.23000002</v>
      </c>
      <c r="S724" s="100">
        <v>448996437.19999897</v>
      </c>
      <c r="T724" s="100">
        <v>523207618.20999998</v>
      </c>
      <c r="U724" s="100">
        <v>555556539.67999995</v>
      </c>
      <c r="V724" s="100">
        <v>587318618.71000004</v>
      </c>
      <c r="W724" s="100">
        <v>548578679.92999995</v>
      </c>
      <c r="X724" s="100">
        <v>471529087.39999998</v>
      </c>
      <c r="Y724" s="100">
        <v>413634653.30000001</v>
      </c>
      <c r="Z724" s="100">
        <v>361394828.69999999</v>
      </c>
      <c r="AA724" s="296">
        <v>5534396307.8100004</v>
      </c>
    </row>
    <row r="725" spans="1:27" x14ac:dyDescent="0.2">
      <c r="A725" s="101" t="s">
        <v>1296</v>
      </c>
    </row>
    <row r="726" spans="1:27" x14ac:dyDescent="0.2">
      <c r="A726" s="99" t="s">
        <v>1297</v>
      </c>
      <c r="B726" s="100">
        <v>-103831532.43000001</v>
      </c>
      <c r="C726" s="100">
        <v>-70127473.109999597</v>
      </c>
      <c r="D726" s="100">
        <v>-62362717.6000003</v>
      </c>
      <c r="E726" s="100">
        <v>-65198291.1500002</v>
      </c>
      <c r="F726" s="100">
        <v>-102447027.08999901</v>
      </c>
      <c r="G726" s="100">
        <v>-144182203.549999</v>
      </c>
      <c r="H726" s="100">
        <v>-127493358.67</v>
      </c>
      <c r="I726" s="100">
        <v>-152797425.30000001</v>
      </c>
      <c r="J726" s="100">
        <v>-101566841.31</v>
      </c>
      <c r="K726" s="100">
        <v>-92946349.499999896</v>
      </c>
      <c r="L726" s="100">
        <v>-78127822.510000095</v>
      </c>
      <c r="M726" s="100">
        <v>-80249222.209999993</v>
      </c>
      <c r="N726" s="100">
        <v>-1181330264.4300001</v>
      </c>
      <c r="O726" s="100">
        <v>-92575566.3251293</v>
      </c>
      <c r="P726" s="100">
        <v>-79005877.534870401</v>
      </c>
      <c r="Q726" s="100">
        <v>-116838537.31999999</v>
      </c>
      <c r="R726" s="100">
        <v>-94872010.760000095</v>
      </c>
      <c r="S726" s="100">
        <v>-103726783.42</v>
      </c>
      <c r="T726" s="100">
        <v>-139764651.24000001</v>
      </c>
      <c r="U726" s="100">
        <v>-155815387.18999901</v>
      </c>
      <c r="V726" s="100">
        <v>-160696057.449999</v>
      </c>
      <c r="W726" s="100">
        <v>-125303354.329999</v>
      </c>
      <c r="X726" s="100">
        <v>-92607813.810000494</v>
      </c>
      <c r="Y726" s="100">
        <v>-56916017.590000004</v>
      </c>
      <c r="Z726" s="100">
        <v>-147630938.489999</v>
      </c>
      <c r="AA726" s="296">
        <v>-1365752995.46</v>
      </c>
    </row>
    <row r="727" spans="1:27" x14ac:dyDescent="0.2">
      <c r="A727" s="101" t="s">
        <v>1298</v>
      </c>
    </row>
    <row r="728" spans="1:27" ht="10.8" thickBot="1" x14ac:dyDescent="0.25">
      <c r="A728" s="105" t="s">
        <v>1299</v>
      </c>
    </row>
    <row r="729" spans="1:27" ht="10.8" thickBot="1" x14ac:dyDescent="0.25">
      <c r="A729" s="105" t="s">
        <v>1300</v>
      </c>
    </row>
    <row r="730" spans="1:27" x14ac:dyDescent="0.2">
      <c r="A730" s="101" t="s">
        <v>1301</v>
      </c>
      <c r="B730" s="100">
        <v>0</v>
      </c>
      <c r="C730" s="100">
        <v>0</v>
      </c>
      <c r="D730" s="100">
        <v>0</v>
      </c>
      <c r="E730" s="100">
        <v>0</v>
      </c>
      <c r="F730" s="100">
        <v>0</v>
      </c>
      <c r="G730" s="100">
        <v>0</v>
      </c>
      <c r="H730" s="100">
        <v>0</v>
      </c>
      <c r="I730" s="100">
        <v>0</v>
      </c>
      <c r="J730" s="100">
        <v>0</v>
      </c>
      <c r="K730" s="100">
        <v>0</v>
      </c>
      <c r="L730" s="100">
        <v>0</v>
      </c>
      <c r="M730" s="100">
        <v>0</v>
      </c>
      <c r="N730" s="100">
        <v>0</v>
      </c>
      <c r="O730" s="100">
        <v>0</v>
      </c>
      <c r="P730" s="100">
        <v>0</v>
      </c>
      <c r="Q730" s="100">
        <v>0</v>
      </c>
      <c r="R730" s="100">
        <v>0</v>
      </c>
      <c r="S730" s="100">
        <v>0</v>
      </c>
      <c r="T730" s="100">
        <v>0</v>
      </c>
      <c r="U730" s="100">
        <v>0</v>
      </c>
      <c r="V730" s="100">
        <v>0</v>
      </c>
      <c r="W730" s="100">
        <v>0</v>
      </c>
      <c r="X730" s="100">
        <v>0</v>
      </c>
      <c r="Y730" s="100">
        <v>0</v>
      </c>
      <c r="Z730" s="100">
        <v>0</v>
      </c>
      <c r="AA730" s="296">
        <v>0</v>
      </c>
    </row>
    <row r="731" spans="1:27" x14ac:dyDescent="0.2">
      <c r="A731" s="101" t="s">
        <v>1302</v>
      </c>
      <c r="B731" s="100">
        <v>0</v>
      </c>
      <c r="C731" s="100">
        <v>0</v>
      </c>
      <c r="D731" s="100">
        <v>0</v>
      </c>
      <c r="E731" s="100">
        <v>0</v>
      </c>
      <c r="F731" s="100">
        <v>0</v>
      </c>
      <c r="G731" s="100">
        <v>0</v>
      </c>
      <c r="H731" s="100">
        <v>0</v>
      </c>
      <c r="I731" s="100">
        <v>0</v>
      </c>
      <c r="J731" s="100">
        <v>0</v>
      </c>
      <c r="K731" s="100">
        <v>0</v>
      </c>
      <c r="L731" s="100">
        <v>0</v>
      </c>
      <c r="M731" s="100">
        <v>0</v>
      </c>
      <c r="N731" s="100">
        <v>0</v>
      </c>
      <c r="O731" s="100">
        <v>0</v>
      </c>
      <c r="P731" s="100">
        <v>0</v>
      </c>
      <c r="Q731" s="100">
        <v>0</v>
      </c>
      <c r="R731" s="100">
        <v>0</v>
      </c>
      <c r="S731" s="100">
        <v>0</v>
      </c>
      <c r="T731" s="100">
        <v>0</v>
      </c>
      <c r="U731" s="100">
        <v>0</v>
      </c>
      <c r="V731" s="100">
        <v>0</v>
      </c>
      <c r="W731" s="100">
        <v>0</v>
      </c>
      <c r="X731" s="100">
        <v>0</v>
      </c>
      <c r="Y731" s="100">
        <v>0</v>
      </c>
      <c r="Z731" s="100">
        <v>0</v>
      </c>
      <c r="AA731" s="296">
        <v>0</v>
      </c>
    </row>
    <row r="732" spans="1:27" x14ac:dyDescent="0.2">
      <c r="A732" s="101" t="s">
        <v>1303</v>
      </c>
      <c r="B732" s="100">
        <v>0</v>
      </c>
      <c r="C732" s="100">
        <v>0</v>
      </c>
      <c r="D732" s="100">
        <v>0</v>
      </c>
      <c r="E732" s="100">
        <v>0</v>
      </c>
      <c r="F732" s="100">
        <v>0</v>
      </c>
      <c r="G732" s="100">
        <v>0</v>
      </c>
      <c r="H732" s="100">
        <v>0</v>
      </c>
      <c r="I732" s="100">
        <v>0</v>
      </c>
      <c r="J732" s="100">
        <v>0</v>
      </c>
      <c r="K732" s="100">
        <v>0</v>
      </c>
      <c r="L732" s="100">
        <v>0</v>
      </c>
      <c r="M732" s="100">
        <v>0</v>
      </c>
      <c r="N732" s="100">
        <v>0</v>
      </c>
      <c r="O732" s="100">
        <v>0</v>
      </c>
      <c r="P732" s="100">
        <v>0</v>
      </c>
      <c r="Q732" s="100">
        <v>0</v>
      </c>
      <c r="R732" s="100">
        <v>0</v>
      </c>
      <c r="S732" s="100">
        <v>0</v>
      </c>
      <c r="T732" s="100">
        <v>0</v>
      </c>
      <c r="U732" s="100">
        <v>0</v>
      </c>
      <c r="V732" s="100">
        <v>0</v>
      </c>
      <c r="W732" s="100">
        <v>0</v>
      </c>
      <c r="X732" s="100">
        <v>0</v>
      </c>
      <c r="Y732" s="100">
        <v>0</v>
      </c>
      <c r="Z732" s="100">
        <v>0</v>
      </c>
      <c r="AA732" s="296">
        <v>0</v>
      </c>
    </row>
    <row r="733" spans="1:27" x14ac:dyDescent="0.2">
      <c r="A733" s="101" t="s">
        <v>1304</v>
      </c>
    </row>
    <row r="734" spans="1:27" x14ac:dyDescent="0.2">
      <c r="A734" s="101" t="s">
        <v>1305</v>
      </c>
      <c r="B734" s="100">
        <v>35228.319999999898</v>
      </c>
      <c r="C734" s="100">
        <v>-35228.319999999898</v>
      </c>
      <c r="D734" s="100">
        <v>-402</v>
      </c>
      <c r="E734" s="100">
        <v>0</v>
      </c>
      <c r="F734" s="100">
        <v>0</v>
      </c>
      <c r="G734" s="100">
        <v>-109503.96</v>
      </c>
      <c r="H734" s="100">
        <v>-7235.41</v>
      </c>
      <c r="I734" s="100">
        <v>-17825.93</v>
      </c>
      <c r="J734" s="100">
        <v>-19831.89</v>
      </c>
      <c r="K734" s="100">
        <v>-90712.849999999904</v>
      </c>
      <c r="L734" s="100">
        <v>-20892.34</v>
      </c>
      <c r="M734" s="100">
        <v>-72927.539999999994</v>
      </c>
      <c r="N734" s="100">
        <v>-339331.92</v>
      </c>
      <c r="O734" s="100">
        <v>-19906.57</v>
      </c>
      <c r="P734" s="100">
        <v>-12966.5699999999</v>
      </c>
      <c r="Q734" s="100">
        <v>-19794.5</v>
      </c>
      <c r="R734" s="100">
        <v>-77148.67</v>
      </c>
      <c r="S734" s="100">
        <v>-31709.32</v>
      </c>
      <c r="T734" s="100">
        <v>-20316.999999999902</v>
      </c>
      <c r="U734" s="100">
        <v>-20026.740000000002</v>
      </c>
      <c r="V734" s="100">
        <v>-19833.59</v>
      </c>
      <c r="W734" s="100">
        <v>-20724.86</v>
      </c>
      <c r="X734" s="100">
        <v>-20949.419999999998</v>
      </c>
      <c r="Y734" s="100">
        <v>0</v>
      </c>
      <c r="Z734" s="100">
        <v>-70189.34</v>
      </c>
      <c r="AA734" s="296">
        <v>-333566.58</v>
      </c>
    </row>
    <row r="735" spans="1:27" x14ac:dyDescent="0.2">
      <c r="A735" s="101" t="s">
        <v>1306</v>
      </c>
      <c r="B735" s="100">
        <v>0</v>
      </c>
      <c r="C735" s="100">
        <v>0</v>
      </c>
      <c r="D735" s="100">
        <v>0</v>
      </c>
      <c r="E735" s="100">
        <v>0</v>
      </c>
      <c r="F735" s="100">
        <v>0</v>
      </c>
      <c r="G735" s="100">
        <v>0</v>
      </c>
      <c r="H735" s="100">
        <v>0</v>
      </c>
      <c r="I735" s="100">
        <v>0</v>
      </c>
      <c r="J735" s="100">
        <v>0</v>
      </c>
      <c r="K735" s="100">
        <v>0</v>
      </c>
      <c r="L735" s="100">
        <v>0</v>
      </c>
      <c r="M735" s="100">
        <v>0</v>
      </c>
      <c r="N735" s="100">
        <v>0</v>
      </c>
      <c r="O735" s="100">
        <v>0</v>
      </c>
      <c r="P735" s="100">
        <v>0</v>
      </c>
      <c r="Q735" s="100">
        <v>0</v>
      </c>
      <c r="R735" s="100">
        <v>0</v>
      </c>
      <c r="S735" s="100">
        <v>0</v>
      </c>
      <c r="T735" s="100">
        <v>0</v>
      </c>
      <c r="U735" s="100">
        <v>0</v>
      </c>
      <c r="V735" s="100">
        <v>0</v>
      </c>
      <c r="W735" s="100">
        <v>0</v>
      </c>
      <c r="X735" s="100">
        <v>0</v>
      </c>
      <c r="Y735" s="100">
        <v>0</v>
      </c>
      <c r="Z735" s="100">
        <v>0</v>
      </c>
      <c r="AA735" s="296">
        <v>0</v>
      </c>
    </row>
    <row r="736" spans="1:27" x14ac:dyDescent="0.2">
      <c r="A736" s="101" t="s">
        <v>1307</v>
      </c>
      <c r="B736" s="100">
        <v>-3032.76</v>
      </c>
      <c r="C736" s="100">
        <v>-10446.299999999999</v>
      </c>
      <c r="D736" s="100">
        <v>-8561.8799999999992</v>
      </c>
      <c r="E736" s="100">
        <v>-2701.66</v>
      </c>
      <c r="F736" s="100">
        <v>-3487.06</v>
      </c>
      <c r="G736" s="100">
        <v>-3549.37</v>
      </c>
      <c r="H736" s="100">
        <v>0</v>
      </c>
      <c r="I736" s="100">
        <v>-18739.88</v>
      </c>
      <c r="J736" s="100">
        <v>-17557.22</v>
      </c>
      <c r="K736" s="100">
        <v>-9314.2099999999991</v>
      </c>
      <c r="L736" s="100">
        <v>0</v>
      </c>
      <c r="M736" s="100">
        <v>-1009.8</v>
      </c>
      <c r="N736" s="100">
        <v>-78400.14</v>
      </c>
      <c r="O736" s="100">
        <v>-11148.36</v>
      </c>
      <c r="P736" s="100">
        <v>-2000.76</v>
      </c>
      <c r="Q736" s="100">
        <v>0</v>
      </c>
      <c r="R736" s="100">
        <v>-9203.74</v>
      </c>
      <c r="S736" s="100">
        <v>-7375.4</v>
      </c>
      <c r="T736" s="100">
        <v>0</v>
      </c>
      <c r="U736" s="100">
        <v>-17790.150000000001</v>
      </c>
      <c r="V736" s="100">
        <v>0</v>
      </c>
      <c r="W736" s="100">
        <v>-43826.87</v>
      </c>
      <c r="X736" s="100">
        <v>-18588.29</v>
      </c>
      <c r="Y736" s="100">
        <v>-9450.42</v>
      </c>
      <c r="Z736" s="100">
        <v>-21525.59</v>
      </c>
      <c r="AA736" s="296">
        <v>-140909.57999999999</v>
      </c>
    </row>
    <row r="737" spans="1:27" x14ac:dyDescent="0.2">
      <c r="A737" s="101" t="s">
        <v>1308</v>
      </c>
      <c r="B737" s="100">
        <v>0</v>
      </c>
      <c r="C737" s="100">
        <v>0</v>
      </c>
      <c r="D737" s="100">
        <v>0</v>
      </c>
      <c r="E737" s="100">
        <v>0</v>
      </c>
      <c r="F737" s="100">
        <v>0</v>
      </c>
      <c r="G737" s="100">
        <v>0</v>
      </c>
      <c r="H737" s="100">
        <v>0</v>
      </c>
      <c r="I737" s="100">
        <v>0</v>
      </c>
      <c r="J737" s="100">
        <v>0</v>
      </c>
      <c r="K737" s="100">
        <v>0</v>
      </c>
      <c r="L737" s="100">
        <v>0</v>
      </c>
      <c r="M737" s="100">
        <v>0</v>
      </c>
      <c r="N737" s="100">
        <v>0</v>
      </c>
      <c r="O737" s="100">
        <v>0</v>
      </c>
      <c r="P737" s="100">
        <v>0</v>
      </c>
      <c r="Q737" s="100">
        <v>0</v>
      </c>
      <c r="R737" s="100">
        <v>-2500</v>
      </c>
      <c r="S737" s="100">
        <v>0</v>
      </c>
      <c r="T737" s="100">
        <v>0</v>
      </c>
      <c r="U737" s="100">
        <v>0</v>
      </c>
      <c r="V737" s="100">
        <v>0</v>
      </c>
      <c r="W737" s="100">
        <v>0</v>
      </c>
      <c r="X737" s="100">
        <v>0</v>
      </c>
      <c r="Y737" s="100">
        <v>0</v>
      </c>
      <c r="Z737" s="100">
        <v>0</v>
      </c>
      <c r="AA737" s="296">
        <v>-2500</v>
      </c>
    </row>
    <row r="738" spans="1:27" x14ac:dyDescent="0.2">
      <c r="A738" s="101" t="s">
        <v>1309</v>
      </c>
      <c r="B738" s="100">
        <v>0</v>
      </c>
      <c r="C738" s="100">
        <v>0</v>
      </c>
      <c r="D738" s="100">
        <v>0</v>
      </c>
      <c r="E738" s="100">
        <v>0</v>
      </c>
      <c r="F738" s="100">
        <v>0</v>
      </c>
      <c r="G738" s="100">
        <v>0</v>
      </c>
      <c r="H738" s="100">
        <v>0</v>
      </c>
      <c r="I738" s="100">
        <v>0</v>
      </c>
      <c r="J738" s="100">
        <v>0</v>
      </c>
      <c r="K738" s="100">
        <v>0</v>
      </c>
      <c r="L738" s="100">
        <v>0</v>
      </c>
      <c r="M738" s="100">
        <v>0</v>
      </c>
      <c r="N738" s="100">
        <v>0</v>
      </c>
      <c r="O738" s="100">
        <v>0</v>
      </c>
      <c r="P738" s="100">
        <v>0</v>
      </c>
      <c r="Q738" s="100">
        <v>0</v>
      </c>
      <c r="R738" s="100">
        <v>0</v>
      </c>
      <c r="S738" s="100">
        <v>0</v>
      </c>
      <c r="T738" s="100">
        <v>0</v>
      </c>
      <c r="U738" s="100">
        <v>0</v>
      </c>
      <c r="V738" s="100">
        <v>0</v>
      </c>
      <c r="W738" s="100">
        <v>0</v>
      </c>
      <c r="X738" s="100">
        <v>0</v>
      </c>
      <c r="Y738" s="100">
        <v>0</v>
      </c>
      <c r="Z738" s="100">
        <v>0</v>
      </c>
      <c r="AA738" s="296">
        <v>0</v>
      </c>
    </row>
    <row r="739" spans="1:27" x14ac:dyDescent="0.2">
      <c r="A739" s="101" t="s">
        <v>1310</v>
      </c>
      <c r="B739" s="100">
        <v>-4573990.32</v>
      </c>
      <c r="C739" s="100">
        <v>-4584502.3599999901</v>
      </c>
      <c r="D739" s="100">
        <v>-4951785.23999999</v>
      </c>
      <c r="E739" s="100">
        <v>-4746035.7499999898</v>
      </c>
      <c r="F739" s="100">
        <v>-4862251.9499999899</v>
      </c>
      <c r="G739" s="100">
        <v>-4769327.73999999</v>
      </c>
      <c r="H739" s="100">
        <v>-4705262.7499999898</v>
      </c>
      <c r="I739" s="100">
        <v>-5096773.0199999996</v>
      </c>
      <c r="J739" s="100">
        <v>-4892548.78</v>
      </c>
      <c r="K739" s="100">
        <v>-5033348.6500000004</v>
      </c>
      <c r="L739" s="100">
        <v>-4822790.9499999899</v>
      </c>
      <c r="M739" s="100">
        <v>-5118431.0199999996</v>
      </c>
      <c r="N739" s="100">
        <v>-58157048.530000001</v>
      </c>
      <c r="O739" s="100">
        <v>-5142979.23999999</v>
      </c>
      <c r="P739" s="100">
        <v>-4838806.1699999897</v>
      </c>
      <c r="Q739" s="100">
        <v>-5389152.3599999901</v>
      </c>
      <c r="R739" s="100">
        <v>-5106734.33</v>
      </c>
      <c r="S739" s="100">
        <v>-5192651.72</v>
      </c>
      <c r="T739" s="100">
        <v>-5187059.13</v>
      </c>
      <c r="U739" s="100">
        <v>-5234275.0999999996</v>
      </c>
      <c r="V739" s="100">
        <v>-5513370.5099999998</v>
      </c>
      <c r="W739" s="100">
        <v>-5450293.3499999903</v>
      </c>
      <c r="X739" s="100">
        <v>-5437834.1500000004</v>
      </c>
      <c r="Y739" s="100">
        <v>-5697900.1599999899</v>
      </c>
      <c r="Z739" s="100">
        <v>-5101953.0999999996</v>
      </c>
      <c r="AA739" s="296">
        <v>-63293009.32</v>
      </c>
    </row>
    <row r="740" spans="1:27" x14ac:dyDescent="0.2">
      <c r="A740" s="101" t="s">
        <v>1311</v>
      </c>
      <c r="B740" s="100">
        <v>-4541794.76</v>
      </c>
      <c r="C740" s="100">
        <v>-4630176.9799999902</v>
      </c>
      <c r="D740" s="100">
        <v>-4960749.1199999899</v>
      </c>
      <c r="E740" s="100">
        <v>-4748737.4099999899</v>
      </c>
      <c r="F740" s="100">
        <v>-4865739.01</v>
      </c>
      <c r="G740" s="100">
        <v>-4882381.0699999901</v>
      </c>
      <c r="H740" s="100">
        <v>-4712498.1599999899</v>
      </c>
      <c r="I740" s="100">
        <v>-5133338.83</v>
      </c>
      <c r="J740" s="100">
        <v>-4929937.8899999997</v>
      </c>
      <c r="K740" s="100">
        <v>-5133375.71</v>
      </c>
      <c r="L740" s="100">
        <v>-4843683.29</v>
      </c>
      <c r="M740" s="100">
        <v>-5192368.3600000003</v>
      </c>
      <c r="N740" s="100">
        <v>-58574780.589999899</v>
      </c>
      <c r="O740" s="100">
        <v>-5174034.17</v>
      </c>
      <c r="P740" s="100">
        <v>-4853773.4999999898</v>
      </c>
      <c r="Q740" s="100">
        <v>-5408946.8599999901</v>
      </c>
      <c r="R740" s="100">
        <v>-5195586.74</v>
      </c>
      <c r="S740" s="100">
        <v>-5231736.4400000004</v>
      </c>
      <c r="T740" s="100">
        <v>-5207376.13</v>
      </c>
      <c r="U740" s="100">
        <v>-5272091.99</v>
      </c>
      <c r="V740" s="100">
        <v>-5533204.0999999996</v>
      </c>
      <c r="W740" s="100">
        <v>-5514845.0799999898</v>
      </c>
      <c r="X740" s="100">
        <v>-5477371.8600000003</v>
      </c>
      <c r="Y740" s="100">
        <v>-5707350.5799999898</v>
      </c>
      <c r="Z740" s="100">
        <v>-5193668.03</v>
      </c>
      <c r="AA740" s="296">
        <v>-63769985.479999997</v>
      </c>
    </row>
    <row r="741" spans="1:27" x14ac:dyDescent="0.2">
      <c r="A741" s="101" t="s">
        <v>1312</v>
      </c>
    </row>
    <row r="742" spans="1:27" x14ac:dyDescent="0.2">
      <c r="A742" s="101" t="s">
        <v>1313</v>
      </c>
      <c r="B742" s="100">
        <v>0</v>
      </c>
      <c r="C742" s="100">
        <v>1300.1399999999901</v>
      </c>
      <c r="D742" s="100">
        <v>50</v>
      </c>
      <c r="E742" s="100">
        <v>0</v>
      </c>
      <c r="F742" s="100">
        <v>0</v>
      </c>
      <c r="G742" s="100">
        <v>1219.3</v>
      </c>
      <c r="H742" s="100">
        <v>181.60999999999899</v>
      </c>
      <c r="I742" s="100">
        <v>0</v>
      </c>
      <c r="J742" s="100">
        <v>0</v>
      </c>
      <c r="K742" s="100">
        <v>1592.94</v>
      </c>
      <c r="L742" s="100">
        <v>386.8</v>
      </c>
      <c r="M742" s="100">
        <v>25</v>
      </c>
      <c r="N742" s="100">
        <v>4755.79</v>
      </c>
      <c r="O742" s="100">
        <v>128.4</v>
      </c>
      <c r="P742" s="100">
        <v>0</v>
      </c>
      <c r="Q742" s="100">
        <v>0</v>
      </c>
      <c r="R742" s="100">
        <v>0</v>
      </c>
      <c r="S742" s="100">
        <v>257.33</v>
      </c>
      <c r="T742" s="100">
        <v>0</v>
      </c>
      <c r="U742" s="100">
        <v>0</v>
      </c>
      <c r="V742" s="100">
        <v>0</v>
      </c>
      <c r="W742" s="100">
        <v>0</v>
      </c>
      <c r="X742" s="100">
        <v>0</v>
      </c>
      <c r="Y742" s="100">
        <v>0</v>
      </c>
      <c r="Z742" s="100">
        <v>0</v>
      </c>
      <c r="AA742" s="296">
        <v>385.73</v>
      </c>
    </row>
    <row r="743" spans="1:27" x14ac:dyDescent="0.2">
      <c r="A743" s="101" t="s">
        <v>1314</v>
      </c>
      <c r="B743" s="100">
        <v>1660579.97</v>
      </c>
      <c r="C743" s="100">
        <v>2120652.13</v>
      </c>
      <c r="D743" s="100">
        <v>2440115.8399999901</v>
      </c>
      <c r="E743" s="100">
        <v>2395709.1099999901</v>
      </c>
      <c r="F743" s="100">
        <v>2154971.98999999</v>
      </c>
      <c r="G743" s="100">
        <v>2348483.2799999998</v>
      </c>
      <c r="H743" s="100">
        <v>2534298.1499999901</v>
      </c>
      <c r="I743" s="100">
        <v>2387454.69</v>
      </c>
      <c r="J743" s="100">
        <v>1786247.64</v>
      </c>
      <c r="K743" s="100">
        <v>2465940.15</v>
      </c>
      <c r="L743" s="100">
        <v>2044565.3999999899</v>
      </c>
      <c r="M743" s="100">
        <v>2384642.63</v>
      </c>
      <c r="N743" s="100">
        <v>26723660.98</v>
      </c>
      <c r="O743" s="100">
        <v>2308620.4500000002</v>
      </c>
      <c r="P743" s="100">
        <v>2036708.14</v>
      </c>
      <c r="Q743" s="100">
        <v>2527312.98</v>
      </c>
      <c r="R743" s="100">
        <v>2218418.3999999901</v>
      </c>
      <c r="S743" s="100">
        <v>2558978.09</v>
      </c>
      <c r="T743" s="100">
        <v>3108074.51</v>
      </c>
      <c r="U743" s="100">
        <v>2161650.4500000002</v>
      </c>
      <c r="V743" s="100">
        <v>2420084.17</v>
      </c>
      <c r="W743" s="100">
        <v>1846145.04</v>
      </c>
      <c r="X743" s="100">
        <v>3529801.56</v>
      </c>
      <c r="Y743" s="100">
        <v>1885505.48</v>
      </c>
      <c r="Z743" s="100">
        <v>1051603.9499999899</v>
      </c>
      <c r="AA743" s="296">
        <v>27652903.219999999</v>
      </c>
    </row>
    <row r="744" spans="1:27" x14ac:dyDescent="0.2">
      <c r="A744" s="101" t="s">
        <v>1315</v>
      </c>
      <c r="B744" s="100">
        <v>1660579.97</v>
      </c>
      <c r="C744" s="100">
        <v>2121952.2699999898</v>
      </c>
      <c r="D744" s="100">
        <v>2440165.8399999901</v>
      </c>
      <c r="E744" s="100">
        <v>2395709.1099999901</v>
      </c>
      <c r="F744" s="100">
        <v>2154971.98999999</v>
      </c>
      <c r="G744" s="100">
        <v>2349702.58</v>
      </c>
      <c r="H744" s="100">
        <v>2534479.75999999</v>
      </c>
      <c r="I744" s="100">
        <v>2387454.69</v>
      </c>
      <c r="J744" s="100">
        <v>1786247.64</v>
      </c>
      <c r="K744" s="100">
        <v>2467533.09</v>
      </c>
      <c r="L744" s="100">
        <v>2044952.1999999899</v>
      </c>
      <c r="M744" s="100">
        <v>2384667.63</v>
      </c>
      <c r="N744" s="100">
        <v>26728416.77</v>
      </c>
      <c r="O744" s="100">
        <v>2308748.85</v>
      </c>
      <c r="P744" s="100">
        <v>2036708.14</v>
      </c>
      <c r="Q744" s="100">
        <v>2527312.98</v>
      </c>
      <c r="R744" s="100">
        <v>2218418.3999999901</v>
      </c>
      <c r="S744" s="100">
        <v>2559235.42</v>
      </c>
      <c r="T744" s="100">
        <v>3108074.51</v>
      </c>
      <c r="U744" s="100">
        <v>2161650.4500000002</v>
      </c>
      <c r="V744" s="100">
        <v>2420084.17</v>
      </c>
      <c r="W744" s="100">
        <v>1846145.04</v>
      </c>
      <c r="X744" s="100">
        <v>3529801.56</v>
      </c>
      <c r="Y744" s="100">
        <v>1885505.48</v>
      </c>
      <c r="Z744" s="100">
        <v>1051603.9499999899</v>
      </c>
      <c r="AA744" s="296">
        <v>27653288.949999999</v>
      </c>
    </row>
    <row r="745" spans="1:27" x14ac:dyDescent="0.2">
      <c r="A745" s="101" t="s">
        <v>1316</v>
      </c>
    </row>
    <row r="746" spans="1:27" x14ac:dyDescent="0.2">
      <c r="A746" s="101" t="s">
        <v>1317</v>
      </c>
      <c r="B746" s="100">
        <v>0</v>
      </c>
      <c r="C746" s="100">
        <v>0</v>
      </c>
      <c r="D746" s="100">
        <v>0</v>
      </c>
      <c r="E746" s="100">
        <v>0</v>
      </c>
      <c r="F746" s="100">
        <v>0</v>
      </c>
      <c r="G746" s="100">
        <v>0</v>
      </c>
      <c r="H746" s="100">
        <v>0</v>
      </c>
      <c r="I746" s="100">
        <v>0</v>
      </c>
      <c r="J746" s="100">
        <v>0</v>
      </c>
      <c r="K746" s="100">
        <v>0</v>
      </c>
      <c r="L746" s="100">
        <v>0</v>
      </c>
      <c r="M746" s="100">
        <v>0</v>
      </c>
      <c r="N746" s="100">
        <v>0</v>
      </c>
      <c r="O746" s="100">
        <v>0</v>
      </c>
      <c r="P746" s="100">
        <v>0</v>
      </c>
      <c r="Q746" s="100">
        <v>0</v>
      </c>
      <c r="R746" s="100">
        <v>0</v>
      </c>
      <c r="S746" s="100">
        <v>0</v>
      </c>
      <c r="T746" s="100">
        <v>0</v>
      </c>
      <c r="U746" s="100">
        <v>0</v>
      </c>
      <c r="V746" s="100">
        <v>0</v>
      </c>
      <c r="W746" s="100">
        <v>0</v>
      </c>
      <c r="X746" s="100">
        <v>0</v>
      </c>
      <c r="Y746" s="100">
        <v>0</v>
      </c>
      <c r="Z746" s="100">
        <v>0</v>
      </c>
      <c r="AA746" s="296">
        <v>0</v>
      </c>
    </row>
    <row r="747" spans="1:27" x14ac:dyDescent="0.2">
      <c r="A747" s="101" t="s">
        <v>1318</v>
      </c>
      <c r="B747" s="100">
        <v>0</v>
      </c>
      <c r="C747" s="100">
        <v>0</v>
      </c>
      <c r="D747" s="100">
        <v>0</v>
      </c>
      <c r="E747" s="100">
        <v>0</v>
      </c>
      <c r="F747" s="100">
        <v>0</v>
      </c>
      <c r="G747" s="100">
        <v>0</v>
      </c>
      <c r="H747" s="100">
        <v>0</v>
      </c>
      <c r="I747" s="100">
        <v>0</v>
      </c>
      <c r="J747" s="100">
        <v>0</v>
      </c>
      <c r="K747" s="100">
        <v>0</v>
      </c>
      <c r="L747" s="100">
        <v>0</v>
      </c>
      <c r="M747" s="100">
        <v>0</v>
      </c>
      <c r="N747" s="100">
        <v>0</v>
      </c>
      <c r="O747" s="100">
        <v>0</v>
      </c>
      <c r="P747" s="100">
        <v>0</v>
      </c>
      <c r="Q747" s="100">
        <v>0</v>
      </c>
      <c r="R747" s="100">
        <v>0</v>
      </c>
      <c r="S747" s="100">
        <v>0</v>
      </c>
      <c r="T747" s="100">
        <v>0</v>
      </c>
      <c r="U747" s="100">
        <v>0</v>
      </c>
      <c r="V747" s="100">
        <v>0</v>
      </c>
      <c r="W747" s="100">
        <v>0</v>
      </c>
      <c r="X747" s="100">
        <v>0</v>
      </c>
      <c r="Y747" s="100">
        <v>0</v>
      </c>
      <c r="Z747" s="100">
        <v>0</v>
      </c>
      <c r="AA747" s="296">
        <v>0</v>
      </c>
    </row>
    <row r="748" spans="1:27" x14ac:dyDescent="0.2">
      <c r="A748" s="101" t="s">
        <v>1319</v>
      </c>
      <c r="B748" s="100">
        <v>-116604.599999999</v>
      </c>
      <c r="C748" s="100">
        <v>45404.9399999999</v>
      </c>
      <c r="D748" s="100">
        <v>45404.929999999898</v>
      </c>
      <c r="E748" s="100">
        <v>45404.92</v>
      </c>
      <c r="F748" s="100">
        <v>45404.95</v>
      </c>
      <c r="G748" s="100">
        <v>45404.92</v>
      </c>
      <c r="H748" s="100">
        <v>45404.9399999999</v>
      </c>
      <c r="I748" s="100">
        <v>45404.9399999999</v>
      </c>
      <c r="J748" s="100">
        <v>45426.069999999898</v>
      </c>
      <c r="K748" s="100">
        <v>45404.8299999999</v>
      </c>
      <c r="L748" s="100">
        <v>52383.219999999899</v>
      </c>
      <c r="M748" s="100">
        <v>38426.409999999902</v>
      </c>
      <c r="N748" s="100">
        <v>382870.47</v>
      </c>
      <c r="O748" s="100">
        <v>55932.92</v>
      </c>
      <c r="P748" s="100">
        <v>46574.609999999899</v>
      </c>
      <c r="Q748" s="100">
        <v>46574.609999999899</v>
      </c>
      <c r="R748" s="100">
        <v>46574.609999999899</v>
      </c>
      <c r="S748" s="100">
        <v>46574.609999999899</v>
      </c>
      <c r="T748" s="100">
        <v>46574.609999999899</v>
      </c>
      <c r="U748" s="100">
        <v>46574.6</v>
      </c>
      <c r="V748" s="100">
        <v>46574.6</v>
      </c>
      <c r="W748" s="100">
        <v>46574.609999999899</v>
      </c>
      <c r="X748" s="100">
        <v>46574.609999999899</v>
      </c>
      <c r="Y748" s="100">
        <v>46574.609999999899</v>
      </c>
      <c r="Z748" s="100">
        <v>46574.47</v>
      </c>
      <c r="AA748" s="296">
        <v>568253.47</v>
      </c>
    </row>
    <row r="749" spans="1:27" x14ac:dyDescent="0.2">
      <c r="A749" s="101" t="s">
        <v>1320</v>
      </c>
      <c r="B749" s="100">
        <v>-116604.599999999</v>
      </c>
      <c r="C749" s="100">
        <v>45404.9399999999</v>
      </c>
      <c r="D749" s="100">
        <v>45404.929999999898</v>
      </c>
      <c r="E749" s="100">
        <v>45404.92</v>
      </c>
      <c r="F749" s="100">
        <v>45404.95</v>
      </c>
      <c r="G749" s="100">
        <v>45404.92</v>
      </c>
      <c r="H749" s="100">
        <v>45404.9399999999</v>
      </c>
      <c r="I749" s="100">
        <v>45404.9399999999</v>
      </c>
      <c r="J749" s="100">
        <v>45426.069999999898</v>
      </c>
      <c r="K749" s="100">
        <v>45404.8299999999</v>
      </c>
      <c r="L749" s="100">
        <v>52383.219999999899</v>
      </c>
      <c r="M749" s="100">
        <v>38426.409999999902</v>
      </c>
      <c r="N749" s="100">
        <v>382870.47</v>
      </c>
      <c r="O749" s="100">
        <v>55932.92</v>
      </c>
      <c r="P749" s="100">
        <v>46574.609999999899</v>
      </c>
      <c r="Q749" s="100">
        <v>46574.609999999899</v>
      </c>
      <c r="R749" s="100">
        <v>46574.609999999899</v>
      </c>
      <c r="S749" s="100">
        <v>46574.609999999899</v>
      </c>
      <c r="T749" s="100">
        <v>46574.609999999899</v>
      </c>
      <c r="U749" s="100">
        <v>46574.6</v>
      </c>
      <c r="V749" s="100">
        <v>46574.6</v>
      </c>
      <c r="W749" s="100">
        <v>46574.609999999899</v>
      </c>
      <c r="X749" s="100">
        <v>46574.609999999899</v>
      </c>
      <c r="Y749" s="100">
        <v>46574.609999999899</v>
      </c>
      <c r="Z749" s="100">
        <v>46574.47</v>
      </c>
      <c r="AA749" s="296">
        <v>568253.47</v>
      </c>
    </row>
    <row r="750" spans="1:27" x14ac:dyDescent="0.2">
      <c r="A750" s="101" t="s">
        <v>1321</v>
      </c>
    </row>
    <row r="751" spans="1:27" x14ac:dyDescent="0.2">
      <c r="A751" s="101" t="s">
        <v>1322</v>
      </c>
      <c r="B751" s="100">
        <v>32010.5999999999</v>
      </c>
      <c r="C751" s="100">
        <v>-30231.729999999901</v>
      </c>
      <c r="D751" s="100">
        <v>0</v>
      </c>
      <c r="E751" s="100">
        <v>0</v>
      </c>
      <c r="F751" s="100">
        <v>-4.2300000000000004</v>
      </c>
      <c r="G751" s="100">
        <v>-49453.56</v>
      </c>
      <c r="H751" s="100">
        <v>0</v>
      </c>
      <c r="I751" s="100">
        <v>15526.22</v>
      </c>
      <c r="J751" s="100">
        <v>23270.89</v>
      </c>
      <c r="K751" s="100">
        <v>1.34</v>
      </c>
      <c r="L751" s="100">
        <v>0</v>
      </c>
      <c r="M751" s="100">
        <v>2.04</v>
      </c>
      <c r="N751" s="100">
        <v>-8878.4299999999894</v>
      </c>
      <c r="O751" s="100">
        <v>0</v>
      </c>
      <c r="P751" s="100">
        <v>57.41</v>
      </c>
      <c r="Q751" s="100">
        <v>109.28</v>
      </c>
      <c r="R751" s="100">
        <v>7.59</v>
      </c>
      <c r="S751" s="100">
        <v>-4688.1699999999901</v>
      </c>
      <c r="T751" s="100">
        <v>-75381.81</v>
      </c>
      <c r="U751" s="100">
        <v>-2.2400000000000002</v>
      </c>
      <c r="V751" s="100">
        <v>-10956.55</v>
      </c>
      <c r="W751" s="100">
        <v>0</v>
      </c>
      <c r="X751" s="100">
        <v>-50142.7</v>
      </c>
      <c r="Y751" s="100">
        <v>-28.3</v>
      </c>
      <c r="Z751" s="100">
        <v>-209715.82</v>
      </c>
      <c r="AA751" s="296">
        <v>-350741.31</v>
      </c>
    </row>
    <row r="752" spans="1:27" x14ac:dyDescent="0.2">
      <c r="A752" s="101" t="s">
        <v>1323</v>
      </c>
      <c r="B752" s="100">
        <v>-425041.26</v>
      </c>
      <c r="C752" s="100">
        <v>-405450.12</v>
      </c>
      <c r="D752" s="100">
        <v>-413710.79</v>
      </c>
      <c r="E752" s="100">
        <v>-452245.17</v>
      </c>
      <c r="F752" s="100">
        <v>-581410.77</v>
      </c>
      <c r="G752" s="100">
        <v>-750000</v>
      </c>
      <c r="H752" s="100">
        <v>-862500</v>
      </c>
      <c r="I752" s="100">
        <v>-862500</v>
      </c>
      <c r="J752" s="100">
        <v>-975000</v>
      </c>
      <c r="K752" s="100">
        <v>-975541.84</v>
      </c>
      <c r="L752" s="100">
        <v>-1103682.0900000001</v>
      </c>
      <c r="M752" s="100">
        <v>-1027900.26</v>
      </c>
      <c r="N752" s="100">
        <v>-8834982.2999999896</v>
      </c>
      <c r="O752" s="100">
        <v>-1126293.83</v>
      </c>
      <c r="P752" s="100">
        <v>-1032905.5799999899</v>
      </c>
      <c r="Q752" s="100">
        <v>-1010074.57</v>
      </c>
      <c r="R752" s="100">
        <v>-1208870.68</v>
      </c>
      <c r="S752" s="100">
        <v>-1200160.19</v>
      </c>
      <c r="T752" s="100">
        <v>-1275000</v>
      </c>
      <c r="U752" s="100">
        <v>-1312500</v>
      </c>
      <c r="V752" s="100">
        <v>-1312500</v>
      </c>
      <c r="W752" s="100">
        <v>-1568559</v>
      </c>
      <c r="X752" s="100">
        <v>-2120544.3099999898</v>
      </c>
      <c r="Y752" s="100">
        <v>-3323949.67</v>
      </c>
      <c r="Z752" s="100">
        <v>-2823821.12</v>
      </c>
      <c r="AA752" s="296">
        <v>-19315178.949999999</v>
      </c>
    </row>
    <row r="753" spans="1:27" x14ac:dyDescent="0.2">
      <c r="A753" s="101" t="s">
        <v>1324</v>
      </c>
      <c r="B753" s="100">
        <v>-16782.669999999998</v>
      </c>
      <c r="C753" s="100">
        <v>-16782.669999999998</v>
      </c>
      <c r="D753" s="100">
        <v>-16782.669999999998</v>
      </c>
      <c r="E753" s="100">
        <v>-16782.669999999998</v>
      </c>
      <c r="F753" s="100">
        <v>-16782.669999999998</v>
      </c>
      <c r="G753" s="100">
        <v>-16782.669999999998</v>
      </c>
      <c r="H753" s="100">
        <v>-16782.669999999998</v>
      </c>
      <c r="I753" s="100">
        <v>-16782.669999999998</v>
      </c>
      <c r="J753" s="100">
        <v>-16782.669999999998</v>
      </c>
      <c r="K753" s="100">
        <v>-16782.669999999998</v>
      </c>
      <c r="L753" s="100">
        <v>-16782.669999999998</v>
      </c>
      <c r="M753" s="100">
        <v>-16782.669999999998</v>
      </c>
      <c r="N753" s="100">
        <v>-201392.03999999899</v>
      </c>
      <c r="O753" s="100">
        <v>-16782.669999999998</v>
      </c>
      <c r="P753" s="100">
        <v>-16782.669999999998</v>
      </c>
      <c r="Q753" s="100">
        <v>-16782.669999999998</v>
      </c>
      <c r="R753" s="100">
        <v>-16782.669999999998</v>
      </c>
      <c r="S753" s="100">
        <v>-16782.669999999998</v>
      </c>
      <c r="T753" s="100">
        <v>-16782.669999999998</v>
      </c>
      <c r="U753" s="100">
        <v>-16782.669999999998</v>
      </c>
      <c r="V753" s="100">
        <v>-16782.669999999998</v>
      </c>
      <c r="W753" s="100">
        <v>-16782.669999999998</v>
      </c>
      <c r="X753" s="100">
        <v>-16782.669999999998</v>
      </c>
      <c r="Y753" s="100">
        <v>-16782.669999999998</v>
      </c>
      <c r="Z753" s="100">
        <v>-16782.669999999998</v>
      </c>
      <c r="AA753" s="296">
        <v>-201392.03999999899</v>
      </c>
    </row>
    <row r="754" spans="1:27" x14ac:dyDescent="0.2">
      <c r="A754" s="101" t="s">
        <v>1325</v>
      </c>
      <c r="B754" s="100">
        <v>-128.47</v>
      </c>
      <c r="C754" s="100">
        <v>-48.8</v>
      </c>
      <c r="D754" s="100">
        <v>-238916.58</v>
      </c>
      <c r="E754" s="100">
        <v>-210.82</v>
      </c>
      <c r="F754" s="100">
        <v>-317.69</v>
      </c>
      <c r="G754" s="100">
        <v>-200676.04</v>
      </c>
      <c r="H754" s="100">
        <v>-1084.8599999999999</v>
      </c>
      <c r="I754" s="100">
        <v>-1309.76</v>
      </c>
      <c r="J754" s="100">
        <v>-252402.66</v>
      </c>
      <c r="K754" s="100">
        <v>-1547.66</v>
      </c>
      <c r="L754" s="100">
        <v>-3324.78</v>
      </c>
      <c r="M754" s="100">
        <v>-269993.44</v>
      </c>
      <c r="N754" s="100">
        <v>-969961.55999999901</v>
      </c>
      <c r="O754" s="100">
        <v>-3211.69</v>
      </c>
      <c r="P754" s="100">
        <v>-2386.4699999999998</v>
      </c>
      <c r="Q754" s="100">
        <v>-264568.61</v>
      </c>
      <c r="R754" s="100">
        <v>-1669.47</v>
      </c>
      <c r="S754" s="100">
        <v>-12079.65</v>
      </c>
      <c r="T754" s="100">
        <v>-279090.94</v>
      </c>
      <c r="U754" s="100">
        <v>-8367.0400000000009</v>
      </c>
      <c r="V754" s="100">
        <v>-7996.11</v>
      </c>
      <c r="W754" s="100">
        <v>-194883.46</v>
      </c>
      <c r="X754" s="100">
        <v>-6416.08</v>
      </c>
      <c r="Y754" s="100">
        <v>-34003.65</v>
      </c>
      <c r="Z754" s="100">
        <v>-254036.76</v>
      </c>
      <c r="AA754" s="296">
        <v>-1068709.93</v>
      </c>
    </row>
    <row r="755" spans="1:27" x14ac:dyDescent="0.2">
      <c r="A755" s="101" t="s">
        <v>1326</v>
      </c>
      <c r="B755" s="100">
        <v>-409941.8</v>
      </c>
      <c r="C755" s="100">
        <v>-452513.31999999902</v>
      </c>
      <c r="D755" s="100">
        <v>-669410.04</v>
      </c>
      <c r="E755" s="100">
        <v>-469238.66</v>
      </c>
      <c r="F755" s="100">
        <v>-598515.36</v>
      </c>
      <c r="G755" s="100">
        <v>-1016912.27</v>
      </c>
      <c r="H755" s="100">
        <v>-880367.53</v>
      </c>
      <c r="I755" s="100">
        <v>-865066.21</v>
      </c>
      <c r="J755" s="100">
        <v>-1220914.44</v>
      </c>
      <c r="K755" s="100">
        <v>-993870.83</v>
      </c>
      <c r="L755" s="100">
        <v>-1123789.54</v>
      </c>
      <c r="M755" s="100">
        <v>-1314674.33</v>
      </c>
      <c r="N755" s="100">
        <v>-10015214.329999899</v>
      </c>
      <c r="O755" s="100">
        <v>-1146288.19</v>
      </c>
      <c r="P755" s="100">
        <v>-1052017.31</v>
      </c>
      <c r="Q755" s="100">
        <v>-1291316.57</v>
      </c>
      <c r="R755" s="100">
        <v>-1227315.23</v>
      </c>
      <c r="S755" s="100">
        <v>-1233710.68</v>
      </c>
      <c r="T755" s="100">
        <v>-1646255.42</v>
      </c>
      <c r="U755" s="100">
        <v>-1337651.95</v>
      </c>
      <c r="V755" s="100">
        <v>-1348235.33</v>
      </c>
      <c r="W755" s="100">
        <v>-1780225.13</v>
      </c>
      <c r="X755" s="100">
        <v>-2193885.7599999998</v>
      </c>
      <c r="Y755" s="100">
        <v>-3374764.29</v>
      </c>
      <c r="Z755" s="100">
        <v>-3304356.37</v>
      </c>
      <c r="AA755" s="296">
        <v>-20936022.23</v>
      </c>
    </row>
    <row r="756" spans="1:27" x14ac:dyDescent="0.2">
      <c r="A756" s="101" t="s">
        <v>1327</v>
      </c>
    </row>
    <row r="757" spans="1:27" x14ac:dyDescent="0.2">
      <c r="A757" s="101" t="s">
        <v>1328</v>
      </c>
      <c r="B757" s="100">
        <v>-1622574.38</v>
      </c>
      <c r="C757" s="100">
        <v>-1712028.27</v>
      </c>
      <c r="D757" s="100">
        <v>-1883722.5699999901</v>
      </c>
      <c r="E757" s="100">
        <v>-1894206.05</v>
      </c>
      <c r="F757" s="100">
        <v>-1662778.80999999</v>
      </c>
      <c r="G757" s="100">
        <v>-1600238.41</v>
      </c>
      <c r="H757" s="100">
        <v>-1181152.22</v>
      </c>
      <c r="I757" s="100">
        <v>-1000327.08</v>
      </c>
      <c r="J757" s="100">
        <v>-895978.76</v>
      </c>
      <c r="K757" s="100">
        <v>-876521.11</v>
      </c>
      <c r="L757" s="100">
        <v>-1002782.76</v>
      </c>
      <c r="M757" s="100">
        <v>-1055520.33</v>
      </c>
      <c r="N757" s="100">
        <v>-16387830.75</v>
      </c>
      <c r="O757" s="100">
        <v>-255787.81</v>
      </c>
      <c r="P757" s="100">
        <v>-1214596.3500000001</v>
      </c>
      <c r="Q757" s="100">
        <v>-1099570.46</v>
      </c>
      <c r="R757" s="100">
        <v>-1135734.04</v>
      </c>
      <c r="S757" s="100">
        <v>-1227527.1100000001</v>
      </c>
      <c r="T757" s="100">
        <v>-1196490.6599999999</v>
      </c>
      <c r="U757" s="100">
        <v>-1329520.07</v>
      </c>
      <c r="V757" s="100">
        <v>-1386354.89</v>
      </c>
      <c r="W757" s="100">
        <v>-1453067.65</v>
      </c>
      <c r="X757" s="100">
        <v>-1515310.88</v>
      </c>
      <c r="Y757" s="100">
        <v>-1589602.8</v>
      </c>
      <c r="Z757" s="100">
        <v>-1669847.83</v>
      </c>
      <c r="AA757" s="296">
        <v>-15073410.550000001</v>
      </c>
    </row>
    <row r="758" spans="1:27" x14ac:dyDescent="0.2">
      <c r="A758" s="101" t="s">
        <v>1329</v>
      </c>
      <c r="B758" s="100">
        <v>0</v>
      </c>
      <c r="C758" s="100">
        <v>0</v>
      </c>
      <c r="D758" s="100">
        <v>0</v>
      </c>
      <c r="E758" s="100">
        <v>0</v>
      </c>
      <c r="F758" s="100">
        <v>0</v>
      </c>
      <c r="G758" s="100">
        <v>0</v>
      </c>
      <c r="H758" s="100">
        <v>0</v>
      </c>
      <c r="I758" s="100">
        <v>0</v>
      </c>
      <c r="J758" s="100">
        <v>0</v>
      </c>
      <c r="K758" s="100">
        <v>0</v>
      </c>
      <c r="L758" s="100">
        <v>0</v>
      </c>
      <c r="M758" s="100">
        <v>0</v>
      </c>
      <c r="N758" s="100">
        <v>0</v>
      </c>
      <c r="O758" s="100">
        <v>0</v>
      </c>
      <c r="P758" s="100">
        <v>0</v>
      </c>
      <c r="Q758" s="100">
        <v>0</v>
      </c>
      <c r="R758" s="100">
        <v>0</v>
      </c>
      <c r="S758" s="100">
        <v>0</v>
      </c>
      <c r="T758" s="100">
        <v>0</v>
      </c>
      <c r="U758" s="100">
        <v>0</v>
      </c>
      <c r="V758" s="100">
        <v>0</v>
      </c>
      <c r="W758" s="100">
        <v>0</v>
      </c>
      <c r="X758" s="100">
        <v>0</v>
      </c>
      <c r="Y758" s="100">
        <v>0</v>
      </c>
      <c r="Z758" s="100">
        <v>0</v>
      </c>
      <c r="AA758" s="296">
        <v>0</v>
      </c>
    </row>
    <row r="759" spans="1:27" x14ac:dyDescent="0.2">
      <c r="A759" s="101" t="s">
        <v>1330</v>
      </c>
      <c r="B759" s="100">
        <v>-1622574.38</v>
      </c>
      <c r="C759" s="100">
        <v>-1712028.27</v>
      </c>
      <c r="D759" s="100">
        <v>-1883722.5699999901</v>
      </c>
      <c r="E759" s="100">
        <v>-1894206.05</v>
      </c>
      <c r="F759" s="100">
        <v>-1662778.80999999</v>
      </c>
      <c r="G759" s="100">
        <v>-1600238.41</v>
      </c>
      <c r="H759" s="100">
        <v>-1181152.22</v>
      </c>
      <c r="I759" s="100">
        <v>-1000327.08</v>
      </c>
      <c r="J759" s="100">
        <v>-895978.76</v>
      </c>
      <c r="K759" s="100">
        <v>-876521.11</v>
      </c>
      <c r="L759" s="100">
        <v>-1002782.76</v>
      </c>
      <c r="M759" s="100">
        <v>-1055520.33</v>
      </c>
      <c r="N759" s="100">
        <v>-16387830.75</v>
      </c>
      <c r="O759" s="100">
        <v>-255787.81</v>
      </c>
      <c r="P759" s="100">
        <v>-1214596.3500000001</v>
      </c>
      <c r="Q759" s="100">
        <v>-1099570.46</v>
      </c>
      <c r="R759" s="100">
        <v>-1135734.04</v>
      </c>
      <c r="S759" s="100">
        <v>-1227527.1100000001</v>
      </c>
      <c r="T759" s="100">
        <v>-1196490.6599999999</v>
      </c>
      <c r="U759" s="100">
        <v>-1329520.07</v>
      </c>
      <c r="V759" s="100">
        <v>-1386354.89</v>
      </c>
      <c r="W759" s="100">
        <v>-1453067.65</v>
      </c>
      <c r="X759" s="100">
        <v>-1515310.88</v>
      </c>
      <c r="Y759" s="100">
        <v>-1589602.8</v>
      </c>
      <c r="Z759" s="100">
        <v>-1669847.83</v>
      </c>
      <c r="AA759" s="296">
        <v>-15073410.550000001</v>
      </c>
    </row>
    <row r="760" spans="1:27" x14ac:dyDescent="0.2">
      <c r="A760" s="101" t="s">
        <v>1331</v>
      </c>
    </row>
    <row r="761" spans="1:27" x14ac:dyDescent="0.2">
      <c r="A761" s="101" t="s">
        <v>1332</v>
      </c>
      <c r="B761" s="100">
        <v>4085.81</v>
      </c>
      <c r="C761" s="100">
        <v>56981.77</v>
      </c>
      <c r="D761" s="100">
        <v>1910.6499999999901</v>
      </c>
      <c r="E761" s="100">
        <v>890.45999999999901</v>
      </c>
      <c r="F761" s="100">
        <v>63592.82</v>
      </c>
      <c r="G761" s="100">
        <v>15476.43</v>
      </c>
      <c r="H761" s="100">
        <v>722.63</v>
      </c>
      <c r="I761" s="100">
        <v>4924.6000000000004</v>
      </c>
      <c r="J761" s="100">
        <v>-74353.05</v>
      </c>
      <c r="K761" s="100">
        <v>3534.85</v>
      </c>
      <c r="L761" s="100">
        <v>-158453.45000000001</v>
      </c>
      <c r="M761" s="100">
        <v>98553.0799999999</v>
      </c>
      <c r="N761" s="100">
        <v>17866.5999999999</v>
      </c>
      <c r="O761" s="100">
        <v>2881.33</v>
      </c>
      <c r="P761" s="100">
        <v>2950.26</v>
      </c>
      <c r="Q761" s="100">
        <v>3954.45</v>
      </c>
      <c r="R761" s="100">
        <v>2868.6899999999901</v>
      </c>
      <c r="S761" s="100">
        <v>5579.8099999999904</v>
      </c>
      <c r="T761" s="100">
        <v>7561.99</v>
      </c>
      <c r="U761" s="100">
        <v>13655.57</v>
      </c>
      <c r="V761" s="100">
        <v>8565.31</v>
      </c>
      <c r="W761" s="100">
        <v>728.76</v>
      </c>
      <c r="X761" s="100">
        <v>8437.8599999999897</v>
      </c>
      <c r="Y761" s="100">
        <v>41950.27</v>
      </c>
      <c r="Z761" s="100">
        <v>-99134.3</v>
      </c>
      <c r="AA761" s="296">
        <v>1.4210854715202E-11</v>
      </c>
    </row>
    <row r="762" spans="1:27" x14ac:dyDescent="0.2">
      <c r="A762" s="101" t="s">
        <v>1333</v>
      </c>
      <c r="B762" s="100">
        <v>0</v>
      </c>
      <c r="C762" s="100">
        <v>0</v>
      </c>
      <c r="D762" s="100">
        <v>0</v>
      </c>
      <c r="E762" s="100">
        <v>0</v>
      </c>
      <c r="F762" s="100">
        <v>0</v>
      </c>
      <c r="G762" s="100">
        <v>-258904.48</v>
      </c>
      <c r="H762" s="100">
        <v>0</v>
      </c>
      <c r="I762" s="100">
        <v>-204443.23</v>
      </c>
      <c r="J762" s="100">
        <v>204443.23</v>
      </c>
      <c r="K762" s="100">
        <v>0</v>
      </c>
      <c r="L762" s="100">
        <v>0</v>
      </c>
      <c r="M762" s="100">
        <v>0</v>
      </c>
      <c r="N762" s="100">
        <v>-258904.48</v>
      </c>
      <c r="O762" s="100">
        <v>0</v>
      </c>
      <c r="P762" s="100">
        <v>0</v>
      </c>
      <c r="Q762" s="100">
        <v>0</v>
      </c>
      <c r="R762" s="100">
        <v>0</v>
      </c>
      <c r="S762" s="100">
        <v>-906595.86</v>
      </c>
      <c r="T762" s="100">
        <v>0</v>
      </c>
      <c r="U762" s="100">
        <v>0</v>
      </c>
      <c r="V762" s="100">
        <v>0</v>
      </c>
      <c r="W762" s="100">
        <v>-1028702.8</v>
      </c>
      <c r="X762" s="100">
        <v>0</v>
      </c>
      <c r="Y762" s="100">
        <v>0</v>
      </c>
      <c r="Z762" s="100">
        <v>0</v>
      </c>
      <c r="AA762" s="296">
        <v>-1935298.66</v>
      </c>
    </row>
    <row r="763" spans="1:27" x14ac:dyDescent="0.2">
      <c r="A763" s="101" t="s">
        <v>1334</v>
      </c>
      <c r="B763" s="100">
        <v>-216834.87</v>
      </c>
      <c r="C763" s="100">
        <v>-216834.87</v>
      </c>
      <c r="D763" s="100">
        <v>-216834.87</v>
      </c>
      <c r="E763" s="100">
        <v>-216834.87</v>
      </c>
      <c r="F763" s="100">
        <v>-216834.87</v>
      </c>
      <c r="G763" s="100">
        <v>-216834.87</v>
      </c>
      <c r="H763" s="100">
        <v>-216834.87</v>
      </c>
      <c r="I763" s="100">
        <v>-216834.87</v>
      </c>
      <c r="J763" s="100">
        <v>-216834.87</v>
      </c>
      <c r="K763" s="100">
        <v>-216834.87</v>
      </c>
      <c r="L763" s="100">
        <v>-216834.87</v>
      </c>
      <c r="M763" s="100">
        <v>-216834.87</v>
      </c>
      <c r="N763" s="100">
        <v>-2602018.44</v>
      </c>
      <c r="O763" s="100">
        <v>-216834.87</v>
      </c>
      <c r="P763" s="100">
        <v>-216834.87</v>
      </c>
      <c r="Q763" s="100">
        <v>-216834.87</v>
      </c>
      <c r="R763" s="100">
        <v>-216834.87</v>
      </c>
      <c r="S763" s="100">
        <v>-216834.87</v>
      </c>
      <c r="T763" s="100">
        <v>-216834.87</v>
      </c>
      <c r="U763" s="100">
        <v>-216834.87</v>
      </c>
      <c r="V763" s="100">
        <v>-216834.87</v>
      </c>
      <c r="W763" s="100">
        <v>-216834.87</v>
      </c>
      <c r="X763" s="100">
        <v>-216834.87</v>
      </c>
      <c r="Y763" s="100">
        <v>-216834.87</v>
      </c>
      <c r="Z763" s="100">
        <v>-216834.87</v>
      </c>
      <c r="AA763" s="296">
        <v>-2602018.44</v>
      </c>
    </row>
    <row r="764" spans="1:27" x14ac:dyDescent="0.2">
      <c r="A764" s="101" t="s">
        <v>1335</v>
      </c>
      <c r="B764" s="100">
        <v>0</v>
      </c>
      <c r="C764" s="100">
        <v>0</v>
      </c>
      <c r="D764" s="100">
        <v>0</v>
      </c>
      <c r="E764" s="100">
        <v>0</v>
      </c>
      <c r="F764" s="100">
        <v>0</v>
      </c>
      <c r="G764" s="100">
        <v>0</v>
      </c>
      <c r="H764" s="100">
        <v>0</v>
      </c>
      <c r="I764" s="100">
        <v>0</v>
      </c>
      <c r="J764" s="100">
        <v>0</v>
      </c>
      <c r="K764" s="100">
        <v>0</v>
      </c>
      <c r="L764" s="100">
        <v>0</v>
      </c>
      <c r="M764" s="100">
        <v>0</v>
      </c>
      <c r="N764" s="100">
        <v>0</v>
      </c>
      <c r="O764" s="100">
        <v>0</v>
      </c>
      <c r="P764" s="100">
        <v>0</v>
      </c>
      <c r="Q764" s="100">
        <v>0</v>
      </c>
      <c r="R764" s="100">
        <v>0</v>
      </c>
      <c r="S764" s="100">
        <v>0</v>
      </c>
      <c r="T764" s="100">
        <v>0</v>
      </c>
      <c r="U764" s="100">
        <v>0</v>
      </c>
      <c r="V764" s="100">
        <v>0</v>
      </c>
      <c r="W764" s="100">
        <v>0</v>
      </c>
      <c r="X764" s="100">
        <v>0</v>
      </c>
      <c r="Y764" s="100">
        <v>0</v>
      </c>
      <c r="Z764" s="100">
        <v>0</v>
      </c>
      <c r="AA764" s="296">
        <v>0</v>
      </c>
    </row>
    <row r="765" spans="1:27" x14ac:dyDescent="0.2">
      <c r="A765" s="101" t="s">
        <v>1336</v>
      </c>
      <c r="B765" s="100">
        <v>0</v>
      </c>
      <c r="C765" s="100">
        <v>0</v>
      </c>
      <c r="D765" s="100">
        <v>0</v>
      </c>
      <c r="E765" s="100">
        <v>0</v>
      </c>
      <c r="F765" s="100">
        <v>0</v>
      </c>
      <c r="G765" s="100">
        <v>-26606441.920000002</v>
      </c>
      <c r="H765" s="100">
        <v>0</v>
      </c>
      <c r="I765" s="100">
        <v>0</v>
      </c>
      <c r="J765" s="100">
        <v>0</v>
      </c>
      <c r="K765" s="100">
        <v>0</v>
      </c>
      <c r="L765" s="100">
        <v>0</v>
      </c>
      <c r="M765" s="100">
        <v>0</v>
      </c>
      <c r="N765" s="100">
        <v>-26606441.920000002</v>
      </c>
      <c r="O765" s="100">
        <v>-68645.460000000006</v>
      </c>
      <c r="P765" s="100">
        <v>-61019.02</v>
      </c>
      <c r="Q765" s="100">
        <v>-23559.9899999999</v>
      </c>
      <c r="R765" s="100">
        <v>-23649.22</v>
      </c>
      <c r="S765" s="100">
        <v>-24906.6499999999</v>
      </c>
      <c r="T765" s="100">
        <v>-3825175.43</v>
      </c>
      <c r="U765" s="100">
        <v>-25993.26</v>
      </c>
      <c r="V765" s="100">
        <v>-34013.4</v>
      </c>
      <c r="W765" s="100">
        <v>-28050.86</v>
      </c>
      <c r="X765" s="100">
        <v>-29757.719999999899</v>
      </c>
      <c r="Y765" s="100">
        <v>-22212.06</v>
      </c>
      <c r="Z765" s="100">
        <v>-23481.1499999999</v>
      </c>
      <c r="AA765" s="296">
        <v>-4190464.21999999</v>
      </c>
    </row>
    <row r="766" spans="1:27" x14ac:dyDescent="0.2">
      <c r="A766" s="101" t="s">
        <v>1337</v>
      </c>
      <c r="B766" s="100">
        <v>838.99</v>
      </c>
      <c r="C766" s="100">
        <v>0</v>
      </c>
      <c r="D766" s="100">
        <v>-612559.99</v>
      </c>
      <c r="E766" s="100">
        <v>0</v>
      </c>
      <c r="F766" s="100">
        <v>11886.32</v>
      </c>
      <c r="G766" s="100">
        <v>0</v>
      </c>
      <c r="H766" s="100">
        <v>0</v>
      </c>
      <c r="I766" s="100">
        <v>1046.8399999999999</v>
      </c>
      <c r="J766" s="100">
        <v>0</v>
      </c>
      <c r="K766" s="100">
        <v>0</v>
      </c>
      <c r="L766" s="100">
        <v>838.98</v>
      </c>
      <c r="M766" s="100">
        <v>0</v>
      </c>
      <c r="N766" s="100">
        <v>-597948.86</v>
      </c>
      <c r="O766" s="100">
        <v>0</v>
      </c>
      <c r="P766" s="100">
        <v>0</v>
      </c>
      <c r="Q766" s="100">
        <v>583700.47999999998</v>
      </c>
      <c r="R766" s="100">
        <v>0</v>
      </c>
      <c r="S766" s="100">
        <v>941.79</v>
      </c>
      <c r="T766" s="100">
        <v>0</v>
      </c>
      <c r="U766" s="100">
        <v>0</v>
      </c>
      <c r="V766" s="100">
        <v>0</v>
      </c>
      <c r="W766" s="100">
        <v>-466.23</v>
      </c>
      <c r="X766" s="100">
        <v>0</v>
      </c>
      <c r="Y766" s="100">
        <v>817.06</v>
      </c>
      <c r="Z766" s="100">
        <v>0</v>
      </c>
      <c r="AA766" s="296">
        <v>584993.09999999905</v>
      </c>
    </row>
    <row r="767" spans="1:27" x14ac:dyDescent="0.2">
      <c r="A767" s="101" t="s">
        <v>1338</v>
      </c>
      <c r="B767" s="100">
        <v>-37566.01</v>
      </c>
      <c r="C767" s="100">
        <v>-73113.38</v>
      </c>
      <c r="D767" s="100">
        <v>-146182.35999999999</v>
      </c>
      <c r="E767" s="100">
        <v>-212322.52</v>
      </c>
      <c r="F767" s="100">
        <v>-389738.93</v>
      </c>
      <c r="G767" s="100">
        <v>-823383.74</v>
      </c>
      <c r="H767" s="100">
        <v>-1370593.58</v>
      </c>
      <c r="I767" s="100">
        <v>-1848103.96</v>
      </c>
      <c r="J767" s="100">
        <v>-2520259.3899999899</v>
      </c>
      <c r="K767" s="100">
        <v>-3173488.82</v>
      </c>
      <c r="L767" s="100">
        <v>-3763881.17</v>
      </c>
      <c r="M767" s="100">
        <v>-4495944.6099999901</v>
      </c>
      <c r="N767" s="100">
        <v>-18854578.469999999</v>
      </c>
      <c r="O767" s="100">
        <v>-4868878.82</v>
      </c>
      <c r="P767" s="100">
        <v>-5025906.71</v>
      </c>
      <c r="Q767" s="100">
        <v>-4910331.7699999996</v>
      </c>
      <c r="R767" s="100">
        <v>-4741564.3</v>
      </c>
      <c r="S767" s="100">
        <v>-4692139.38</v>
      </c>
      <c r="T767" s="100">
        <v>24238820.98</v>
      </c>
      <c r="U767" s="100">
        <v>0</v>
      </c>
      <c r="V767" s="100">
        <v>0</v>
      </c>
      <c r="W767" s="100">
        <v>-13516.78</v>
      </c>
      <c r="X767" s="100">
        <v>-21382.78</v>
      </c>
      <c r="Y767" s="100">
        <v>0</v>
      </c>
      <c r="Z767" s="100">
        <v>0</v>
      </c>
      <c r="AA767" s="296">
        <v>-34899.560000003599</v>
      </c>
    </row>
    <row r="768" spans="1:27" x14ac:dyDescent="0.2">
      <c r="A768" s="101" t="s">
        <v>1339</v>
      </c>
      <c r="B768" s="100">
        <v>0</v>
      </c>
      <c r="C768" s="100">
        <v>0</v>
      </c>
      <c r="D768" s="100">
        <v>0</v>
      </c>
      <c r="E768" s="100">
        <v>0</v>
      </c>
      <c r="F768" s="100">
        <v>0</v>
      </c>
      <c r="G768" s="100">
        <v>0</v>
      </c>
      <c r="H768" s="100">
        <v>0</v>
      </c>
      <c r="I768" s="100">
        <v>0</v>
      </c>
      <c r="J768" s="100">
        <v>0</v>
      </c>
      <c r="K768" s="100">
        <v>0</v>
      </c>
      <c r="L768" s="100">
        <v>0</v>
      </c>
      <c r="M768" s="100">
        <v>0</v>
      </c>
      <c r="N768" s="100">
        <v>0</v>
      </c>
      <c r="O768" s="100">
        <v>0</v>
      </c>
      <c r="P768" s="100">
        <v>0</v>
      </c>
      <c r="Q768" s="100">
        <v>0</v>
      </c>
      <c r="R768" s="100">
        <v>0</v>
      </c>
      <c r="S768" s="100">
        <v>0</v>
      </c>
      <c r="T768" s="100">
        <v>0</v>
      </c>
      <c r="U768" s="100">
        <v>0</v>
      </c>
      <c r="V768" s="100">
        <v>0</v>
      </c>
      <c r="W768" s="100">
        <v>0</v>
      </c>
      <c r="X768" s="100">
        <v>0</v>
      </c>
      <c r="Y768" s="100">
        <v>0</v>
      </c>
      <c r="Z768" s="100">
        <v>0</v>
      </c>
      <c r="AA768" s="296">
        <v>0</v>
      </c>
    </row>
    <row r="769" spans="1:27" x14ac:dyDescent="0.2">
      <c r="A769" s="101" t="s">
        <v>1340</v>
      </c>
      <c r="B769" s="100">
        <v>0</v>
      </c>
      <c r="C769" s="100">
        <v>0</v>
      </c>
      <c r="D769" s="100">
        <v>0</v>
      </c>
      <c r="E769" s="100">
        <v>0</v>
      </c>
      <c r="F769" s="100">
        <v>0</v>
      </c>
      <c r="G769" s="100">
        <v>0</v>
      </c>
      <c r="H769" s="100">
        <v>0</v>
      </c>
      <c r="I769" s="100">
        <v>0</v>
      </c>
      <c r="J769" s="100">
        <v>0</v>
      </c>
      <c r="K769" s="100">
        <v>0</v>
      </c>
      <c r="L769" s="100">
        <v>0</v>
      </c>
      <c r="M769" s="100">
        <v>0</v>
      </c>
      <c r="N769" s="100">
        <v>0</v>
      </c>
      <c r="O769" s="100">
        <v>0</v>
      </c>
      <c r="P769" s="100">
        <v>0</v>
      </c>
      <c r="Q769" s="100">
        <v>0</v>
      </c>
      <c r="R769" s="100">
        <v>0</v>
      </c>
      <c r="S769" s="100">
        <v>0</v>
      </c>
      <c r="T769" s="100">
        <v>0</v>
      </c>
      <c r="U769" s="100">
        <v>0</v>
      </c>
      <c r="V769" s="100">
        <v>0</v>
      </c>
      <c r="W769" s="100">
        <v>0</v>
      </c>
      <c r="X769" s="100">
        <v>0</v>
      </c>
      <c r="Y769" s="100">
        <v>0</v>
      </c>
      <c r="Z769" s="100">
        <v>0</v>
      </c>
      <c r="AA769" s="296">
        <v>0</v>
      </c>
    </row>
    <row r="770" spans="1:27" x14ac:dyDescent="0.2">
      <c r="A770" s="101" t="s">
        <v>1341</v>
      </c>
      <c r="B770" s="100">
        <v>0</v>
      </c>
      <c r="C770" s="100">
        <v>0</v>
      </c>
      <c r="D770" s="100">
        <v>0</v>
      </c>
      <c r="E770" s="100">
        <v>0</v>
      </c>
      <c r="F770" s="100">
        <v>0</v>
      </c>
      <c r="G770" s="100">
        <v>0</v>
      </c>
      <c r="H770" s="100">
        <v>0</v>
      </c>
      <c r="I770" s="100">
        <v>0</v>
      </c>
      <c r="J770" s="100">
        <v>0</v>
      </c>
      <c r="K770" s="100">
        <v>0</v>
      </c>
      <c r="L770" s="100">
        <v>0</v>
      </c>
      <c r="M770" s="100">
        <v>0</v>
      </c>
      <c r="N770" s="100">
        <v>0</v>
      </c>
      <c r="O770" s="100">
        <v>0</v>
      </c>
      <c r="P770" s="100">
        <v>0</v>
      </c>
      <c r="Q770" s="100">
        <v>0</v>
      </c>
      <c r="R770" s="100">
        <v>0</v>
      </c>
      <c r="S770" s="100">
        <v>0</v>
      </c>
      <c r="T770" s="100">
        <v>0</v>
      </c>
      <c r="U770" s="100">
        <v>0</v>
      </c>
      <c r="V770" s="100">
        <v>0</v>
      </c>
      <c r="W770" s="100">
        <v>0</v>
      </c>
      <c r="X770" s="100">
        <v>0</v>
      </c>
      <c r="Y770" s="100">
        <v>0</v>
      </c>
      <c r="Z770" s="100">
        <v>0</v>
      </c>
      <c r="AA770" s="296">
        <v>0</v>
      </c>
    </row>
    <row r="771" spans="1:27" x14ac:dyDescent="0.2">
      <c r="A771" s="101" t="s">
        <v>1342</v>
      </c>
      <c r="B771" s="100">
        <v>0</v>
      </c>
      <c r="C771" s="100">
        <v>0</v>
      </c>
      <c r="D771" s="100">
        <v>0</v>
      </c>
      <c r="E771" s="100">
        <v>0</v>
      </c>
      <c r="F771" s="100">
        <v>0</v>
      </c>
      <c r="G771" s="100">
        <v>0</v>
      </c>
      <c r="H771" s="100">
        <v>0</v>
      </c>
      <c r="I771" s="100">
        <v>0</v>
      </c>
      <c r="J771" s="100">
        <v>0</v>
      </c>
      <c r="K771" s="100">
        <v>0</v>
      </c>
      <c r="L771" s="100">
        <v>0</v>
      </c>
      <c r="M771" s="100">
        <v>0</v>
      </c>
      <c r="N771" s="100">
        <v>0</v>
      </c>
      <c r="O771" s="100">
        <v>0</v>
      </c>
      <c r="P771" s="100">
        <v>0</v>
      </c>
      <c r="Q771" s="100">
        <v>0</v>
      </c>
      <c r="R771" s="100">
        <v>0</v>
      </c>
      <c r="S771" s="100">
        <v>0</v>
      </c>
      <c r="T771" s="100">
        <v>0</v>
      </c>
      <c r="U771" s="100">
        <v>0</v>
      </c>
      <c r="V771" s="100">
        <v>0</v>
      </c>
      <c r="W771" s="100">
        <v>0</v>
      </c>
      <c r="X771" s="100">
        <v>0</v>
      </c>
      <c r="Y771" s="100">
        <v>0</v>
      </c>
      <c r="Z771" s="100">
        <v>0</v>
      </c>
      <c r="AA771" s="296">
        <v>0</v>
      </c>
    </row>
    <row r="772" spans="1:27" x14ac:dyDescent="0.2">
      <c r="A772" s="101" t="s">
        <v>1343</v>
      </c>
      <c r="B772" s="100">
        <v>1668.75</v>
      </c>
      <c r="C772" s="100">
        <v>558413.15</v>
      </c>
      <c r="D772" s="100">
        <v>85703.069999999905</v>
      </c>
      <c r="E772" s="100">
        <v>813.56</v>
      </c>
      <c r="F772" s="100">
        <v>804437.58</v>
      </c>
      <c r="G772" s="100">
        <v>710208.04</v>
      </c>
      <c r="H772" s="100">
        <v>-839.16</v>
      </c>
      <c r="I772" s="100">
        <v>-592419.04</v>
      </c>
      <c r="J772" s="100">
        <v>1056534.06</v>
      </c>
      <c r="K772" s="100">
        <v>-627.37</v>
      </c>
      <c r="L772" s="100">
        <v>-607289.87</v>
      </c>
      <c r="M772" s="100">
        <v>58220.369999999901</v>
      </c>
      <c r="N772" s="100">
        <v>2074823.14</v>
      </c>
      <c r="O772" s="100">
        <v>71820.39</v>
      </c>
      <c r="P772" s="100">
        <v>-579261.92000000004</v>
      </c>
      <c r="Q772" s="100">
        <v>88899.78</v>
      </c>
      <c r="R772" s="100">
        <v>-5848.22</v>
      </c>
      <c r="S772" s="100">
        <v>48680.809999999903</v>
      </c>
      <c r="T772" s="100">
        <v>-601337.81999999995</v>
      </c>
      <c r="U772" s="100">
        <v>33168.79</v>
      </c>
      <c r="V772" s="100">
        <v>-370741.58</v>
      </c>
      <c r="W772" s="100">
        <v>719854.86</v>
      </c>
      <c r="X772" s="100">
        <v>65378.28</v>
      </c>
      <c r="Y772" s="100">
        <v>320690.00999999902</v>
      </c>
      <c r="Z772" s="100">
        <v>-1221227.5899999901</v>
      </c>
      <c r="AA772" s="296">
        <v>-1429924.20999999</v>
      </c>
    </row>
    <row r="773" spans="1:27" x14ac:dyDescent="0.2">
      <c r="A773" s="101" t="s">
        <v>1344</v>
      </c>
      <c r="B773" s="100">
        <v>-247807.33</v>
      </c>
      <c r="C773" s="100">
        <v>325446.67</v>
      </c>
      <c r="D773" s="100">
        <v>-887963.5</v>
      </c>
      <c r="E773" s="100">
        <v>-427453.37</v>
      </c>
      <c r="F773" s="100">
        <v>273342.91999999899</v>
      </c>
      <c r="G773" s="100">
        <v>-27179880.539999999</v>
      </c>
      <c r="H773" s="100">
        <v>-1587544.98</v>
      </c>
      <c r="I773" s="100">
        <v>-2855829.66</v>
      </c>
      <c r="J773" s="100">
        <v>-1550470.01999999</v>
      </c>
      <c r="K773" s="100">
        <v>-3387416.21</v>
      </c>
      <c r="L773" s="100">
        <v>-4745620.3799999896</v>
      </c>
      <c r="M773" s="100">
        <v>-4556006.02999999</v>
      </c>
      <c r="N773" s="100">
        <v>-46827202.43</v>
      </c>
      <c r="O773" s="100">
        <v>-5079657.43</v>
      </c>
      <c r="P773" s="100">
        <v>-5880072.2599999998</v>
      </c>
      <c r="Q773" s="100">
        <v>-4474171.92</v>
      </c>
      <c r="R773" s="100">
        <v>-4985027.92</v>
      </c>
      <c r="S773" s="100">
        <v>-5785274.3499999996</v>
      </c>
      <c r="T773" s="100">
        <v>19603034.850000001</v>
      </c>
      <c r="U773" s="100">
        <v>-196003.769999999</v>
      </c>
      <c r="V773" s="100">
        <v>-613024.54</v>
      </c>
      <c r="W773" s="100">
        <v>-566987.91999999899</v>
      </c>
      <c r="X773" s="100">
        <v>-194159.22999999899</v>
      </c>
      <c r="Y773" s="100">
        <v>124410.409999999</v>
      </c>
      <c r="Z773" s="100">
        <v>-1560677.91</v>
      </c>
      <c r="AA773" s="296">
        <v>-9607611.9900000002</v>
      </c>
    </row>
    <row r="774" spans="1:27" x14ac:dyDescent="0.2">
      <c r="A774" s="101" t="s">
        <v>1345</v>
      </c>
    </row>
    <row r="775" spans="1:27" x14ac:dyDescent="0.2">
      <c r="A775" s="101" t="s">
        <v>1346</v>
      </c>
      <c r="B775" s="100">
        <v>-1245403.1199999901</v>
      </c>
      <c r="C775" s="100">
        <v>-47014.46</v>
      </c>
      <c r="D775" s="100">
        <v>-51718.39</v>
      </c>
      <c r="E775" s="100">
        <v>-51805.39</v>
      </c>
      <c r="F775" s="100">
        <v>-51192.66</v>
      </c>
      <c r="G775" s="100">
        <v>-51279.66</v>
      </c>
      <c r="H775" s="100">
        <v>-51279.66</v>
      </c>
      <c r="I775" s="100">
        <v>-51279.66</v>
      </c>
      <c r="J775" s="100">
        <v>-2692802.99</v>
      </c>
      <c r="K775" s="100">
        <v>-1751086.28</v>
      </c>
      <c r="L775" s="100">
        <v>4972248.59</v>
      </c>
      <c r="M775" s="100">
        <v>-121134.96</v>
      </c>
      <c r="N775" s="100">
        <v>-1193748.6399999899</v>
      </c>
      <c r="O775" s="100">
        <v>-121134.96</v>
      </c>
      <c r="P775" s="100">
        <v>-121134.96</v>
      </c>
      <c r="Q775" s="100">
        <v>-121134.96</v>
      </c>
      <c r="R775" s="100">
        <v>-121134.96</v>
      </c>
      <c r="S775" s="100">
        <v>-130735.22999999901</v>
      </c>
      <c r="T775" s="100">
        <v>-121134.96</v>
      </c>
      <c r="U775" s="100">
        <v>-121134.96</v>
      </c>
      <c r="V775" s="100">
        <v>-691957.01999999897</v>
      </c>
      <c r="W775" s="100">
        <v>458042.71999999898</v>
      </c>
      <c r="X775" s="100">
        <v>-121630.41</v>
      </c>
      <c r="Y775" s="100">
        <v>-354917.07</v>
      </c>
      <c r="Z775" s="100">
        <v>-216941.23</v>
      </c>
      <c r="AA775" s="296">
        <v>-1784947.99999999</v>
      </c>
    </row>
    <row r="776" spans="1:27" x14ac:dyDescent="0.2">
      <c r="A776" s="101" t="s">
        <v>1347</v>
      </c>
      <c r="B776" s="100">
        <v>0</v>
      </c>
      <c r="C776" s="100">
        <v>0</v>
      </c>
      <c r="D776" s="100">
        <v>0</v>
      </c>
      <c r="E776" s="100">
        <v>0</v>
      </c>
      <c r="F776" s="100">
        <v>0</v>
      </c>
      <c r="G776" s="100">
        <v>0</v>
      </c>
      <c r="H776" s="100">
        <v>0</v>
      </c>
      <c r="I776" s="100">
        <v>0</v>
      </c>
      <c r="J776" s="100">
        <v>0</v>
      </c>
      <c r="K776" s="100">
        <v>0</v>
      </c>
      <c r="L776" s="100">
        <v>0</v>
      </c>
      <c r="M776" s="100">
        <v>0</v>
      </c>
      <c r="N776" s="100">
        <v>0</v>
      </c>
      <c r="O776" s="100">
        <v>0</v>
      </c>
      <c r="P776" s="100">
        <v>0</v>
      </c>
      <c r="Q776" s="100">
        <v>0</v>
      </c>
      <c r="R776" s="100">
        <v>0</v>
      </c>
      <c r="S776" s="100">
        <v>0</v>
      </c>
      <c r="T776" s="100">
        <v>0</v>
      </c>
      <c r="U776" s="100">
        <v>0</v>
      </c>
      <c r="V776" s="100">
        <v>0</v>
      </c>
      <c r="W776" s="100">
        <v>0</v>
      </c>
      <c r="X776" s="100">
        <v>0</v>
      </c>
      <c r="Y776" s="100">
        <v>0</v>
      </c>
      <c r="Z776" s="100">
        <v>0</v>
      </c>
      <c r="AA776" s="296">
        <v>0</v>
      </c>
    </row>
    <row r="777" spans="1:27" x14ac:dyDescent="0.2">
      <c r="A777" s="101" t="s">
        <v>1348</v>
      </c>
      <c r="B777" s="100">
        <v>0</v>
      </c>
      <c r="C777" s="100">
        <v>0</v>
      </c>
      <c r="D777" s="100">
        <v>0</v>
      </c>
      <c r="E777" s="100">
        <v>0</v>
      </c>
      <c r="F777" s="100">
        <v>0</v>
      </c>
      <c r="G777" s="100">
        <v>0</v>
      </c>
      <c r="H777" s="100">
        <v>0</v>
      </c>
      <c r="I777" s="100">
        <v>0</v>
      </c>
      <c r="J777" s="100">
        <v>0</v>
      </c>
      <c r="K777" s="100">
        <v>0</v>
      </c>
      <c r="L777" s="100">
        <v>0</v>
      </c>
      <c r="M777" s="100">
        <v>0</v>
      </c>
      <c r="N777" s="100">
        <v>0</v>
      </c>
      <c r="O777" s="100">
        <v>0</v>
      </c>
      <c r="P777" s="100">
        <v>0</v>
      </c>
      <c r="Q777" s="100">
        <v>0</v>
      </c>
      <c r="R777" s="100">
        <v>0</v>
      </c>
      <c r="S777" s="100">
        <v>0</v>
      </c>
      <c r="T777" s="100">
        <v>0</v>
      </c>
      <c r="U777" s="100">
        <v>0</v>
      </c>
      <c r="V777" s="100">
        <v>0</v>
      </c>
      <c r="W777" s="100">
        <v>0</v>
      </c>
      <c r="X777" s="100">
        <v>0</v>
      </c>
      <c r="Y777" s="100">
        <v>0</v>
      </c>
      <c r="Z777" s="100">
        <v>0</v>
      </c>
      <c r="AA777" s="296">
        <v>0</v>
      </c>
    </row>
    <row r="778" spans="1:27" x14ac:dyDescent="0.2">
      <c r="A778" s="101" t="s">
        <v>1349</v>
      </c>
      <c r="B778" s="100">
        <v>-1245403.1199999901</v>
      </c>
      <c r="C778" s="100">
        <v>-47014.46</v>
      </c>
      <c r="D778" s="100">
        <v>-51718.39</v>
      </c>
      <c r="E778" s="100">
        <v>-51805.39</v>
      </c>
      <c r="F778" s="100">
        <v>-51192.66</v>
      </c>
      <c r="G778" s="100">
        <v>-51279.66</v>
      </c>
      <c r="H778" s="100">
        <v>-51279.66</v>
      </c>
      <c r="I778" s="100">
        <v>-51279.66</v>
      </c>
      <c r="J778" s="100">
        <v>-2692802.99</v>
      </c>
      <c r="K778" s="100">
        <v>-1751086.28</v>
      </c>
      <c r="L778" s="100">
        <v>4972248.59</v>
      </c>
      <c r="M778" s="100">
        <v>-121134.96</v>
      </c>
      <c r="N778" s="100">
        <v>-1193748.6399999899</v>
      </c>
      <c r="O778" s="100">
        <v>-121134.96</v>
      </c>
      <c r="P778" s="100">
        <v>-121134.96</v>
      </c>
      <c r="Q778" s="100">
        <v>-121134.96</v>
      </c>
      <c r="R778" s="100">
        <v>-121134.96</v>
      </c>
      <c r="S778" s="100">
        <v>-130735.22999999901</v>
      </c>
      <c r="T778" s="100">
        <v>-121134.96</v>
      </c>
      <c r="U778" s="100">
        <v>-121134.96</v>
      </c>
      <c r="V778" s="100">
        <v>-691957.01999999897</v>
      </c>
      <c r="W778" s="100">
        <v>458042.71999999898</v>
      </c>
      <c r="X778" s="100">
        <v>-121630.41</v>
      </c>
      <c r="Y778" s="100">
        <v>-354917.07</v>
      </c>
      <c r="Z778" s="100">
        <v>-216941.23</v>
      </c>
      <c r="AA778" s="296">
        <v>-1784947.99999999</v>
      </c>
    </row>
    <row r="779" spans="1:27" x14ac:dyDescent="0.2">
      <c r="A779" s="101" t="s">
        <v>1350</v>
      </c>
    </row>
    <row r="780" spans="1:27" x14ac:dyDescent="0.2">
      <c r="A780" s="101" t="s">
        <v>1351</v>
      </c>
      <c r="B780" s="100">
        <v>181.08</v>
      </c>
      <c r="C780" s="100">
        <v>181.08</v>
      </c>
      <c r="D780" s="100">
        <v>181.08</v>
      </c>
      <c r="E780" s="100">
        <v>3424.47</v>
      </c>
      <c r="F780" s="100">
        <v>181.08</v>
      </c>
      <c r="G780" s="100">
        <v>0</v>
      </c>
      <c r="H780" s="100">
        <v>0</v>
      </c>
      <c r="I780" s="100">
        <v>0</v>
      </c>
      <c r="J780" s="100">
        <v>110089.60000000001</v>
      </c>
      <c r="K780" s="100">
        <v>0</v>
      </c>
      <c r="L780" s="100">
        <v>-107396.06</v>
      </c>
      <c r="M780" s="100">
        <v>1888.88</v>
      </c>
      <c r="N780" s="100">
        <v>8731.2099999999991</v>
      </c>
      <c r="O780" s="100">
        <v>1888.88</v>
      </c>
      <c r="P780" s="100">
        <v>1888.88</v>
      </c>
      <c r="Q780" s="100">
        <v>1888.88</v>
      </c>
      <c r="R780" s="100">
        <v>104868.67</v>
      </c>
      <c r="S780" s="100">
        <v>-96462.999999999694</v>
      </c>
      <c r="T780" s="100">
        <v>392773.15</v>
      </c>
      <c r="U780" s="100">
        <v>-354180.92</v>
      </c>
      <c r="V780" s="100">
        <v>26001.65</v>
      </c>
      <c r="W780" s="100">
        <v>19136.34</v>
      </c>
      <c r="X780" s="100">
        <v>19790.740000000002</v>
      </c>
      <c r="Y780" s="100">
        <v>164682.42000000001</v>
      </c>
      <c r="Z780" s="100">
        <v>54411.659999999902</v>
      </c>
      <c r="AA780" s="296">
        <v>336687.35000000102</v>
      </c>
    </row>
    <row r="781" spans="1:27" x14ac:dyDescent="0.2">
      <c r="A781" s="101" t="s">
        <v>1352</v>
      </c>
      <c r="B781" s="100">
        <v>0</v>
      </c>
      <c r="C781" s="100">
        <v>0</v>
      </c>
      <c r="D781" s="100">
        <v>0</v>
      </c>
      <c r="E781" s="100">
        <v>0</v>
      </c>
      <c r="F781" s="100">
        <v>0</v>
      </c>
      <c r="G781" s="100">
        <v>0</v>
      </c>
      <c r="H781" s="100">
        <v>0</v>
      </c>
      <c r="I781" s="100">
        <v>0</v>
      </c>
      <c r="J781" s="100">
        <v>0</v>
      </c>
      <c r="K781" s="100">
        <v>0</v>
      </c>
      <c r="L781" s="100">
        <v>0</v>
      </c>
      <c r="M781" s="100">
        <v>0</v>
      </c>
      <c r="N781" s="100">
        <v>0</v>
      </c>
      <c r="O781" s="100">
        <v>0</v>
      </c>
      <c r="P781" s="100">
        <v>0</v>
      </c>
      <c r="Q781" s="100">
        <v>0</v>
      </c>
      <c r="R781" s="100">
        <v>0</v>
      </c>
      <c r="S781" s="100">
        <v>0</v>
      </c>
      <c r="T781" s="100">
        <v>0</v>
      </c>
      <c r="U781" s="100">
        <v>0</v>
      </c>
      <c r="V781" s="100">
        <v>0</v>
      </c>
      <c r="W781" s="100">
        <v>0</v>
      </c>
      <c r="X781" s="100">
        <v>0</v>
      </c>
      <c r="Y781" s="100">
        <v>0</v>
      </c>
      <c r="Z781" s="100">
        <v>0</v>
      </c>
      <c r="AA781" s="296">
        <v>0</v>
      </c>
    </row>
    <row r="782" spans="1:27" x14ac:dyDescent="0.2">
      <c r="A782" s="101" t="s">
        <v>1353</v>
      </c>
      <c r="B782" s="100">
        <v>181.08</v>
      </c>
      <c r="C782" s="100">
        <v>181.08</v>
      </c>
      <c r="D782" s="100">
        <v>181.08</v>
      </c>
      <c r="E782" s="100">
        <v>3424.47</v>
      </c>
      <c r="F782" s="100">
        <v>181.08</v>
      </c>
      <c r="G782" s="100">
        <v>0</v>
      </c>
      <c r="H782" s="100">
        <v>0</v>
      </c>
      <c r="I782" s="100">
        <v>0</v>
      </c>
      <c r="J782" s="100">
        <v>110089.60000000001</v>
      </c>
      <c r="K782" s="100">
        <v>0</v>
      </c>
      <c r="L782" s="100">
        <v>-107396.06</v>
      </c>
      <c r="M782" s="100">
        <v>1888.88</v>
      </c>
      <c r="N782" s="100">
        <v>8731.2099999999991</v>
      </c>
      <c r="O782" s="100">
        <v>1888.88</v>
      </c>
      <c r="P782" s="100">
        <v>1888.88</v>
      </c>
      <c r="Q782" s="100">
        <v>1888.88</v>
      </c>
      <c r="R782" s="100">
        <v>104868.67</v>
      </c>
      <c r="S782" s="100">
        <v>-96462.999999999694</v>
      </c>
      <c r="T782" s="100">
        <v>392773.15</v>
      </c>
      <c r="U782" s="100">
        <v>-354180.92</v>
      </c>
      <c r="V782" s="100">
        <v>26001.65</v>
      </c>
      <c r="W782" s="100">
        <v>19136.34</v>
      </c>
      <c r="X782" s="100">
        <v>19790.740000000002</v>
      </c>
      <c r="Y782" s="100">
        <v>164682.42000000001</v>
      </c>
      <c r="Z782" s="100">
        <v>54411.659999999902</v>
      </c>
      <c r="AA782" s="296">
        <v>336687.35000000102</v>
      </c>
    </row>
    <row r="783" spans="1:27" x14ac:dyDescent="0.2">
      <c r="A783" s="99" t="s">
        <v>1354</v>
      </c>
      <c r="B783" s="100">
        <v>-6523364.9399999902</v>
      </c>
      <c r="C783" s="100">
        <v>-4348748.0699999901</v>
      </c>
      <c r="D783" s="100">
        <v>-5967811.7699999996</v>
      </c>
      <c r="E783" s="100">
        <v>-5146902.38</v>
      </c>
      <c r="F783" s="100">
        <v>-4704324.8999999901</v>
      </c>
      <c r="G783" s="100">
        <v>-32335584.449999999</v>
      </c>
      <c r="H783" s="100">
        <v>-5832957.8499999996</v>
      </c>
      <c r="I783" s="100">
        <v>-7472981.8099999903</v>
      </c>
      <c r="J783" s="100">
        <v>-9348340.7899999991</v>
      </c>
      <c r="K783" s="100">
        <v>-9629332.2199999895</v>
      </c>
      <c r="L783" s="100">
        <v>-4753688.0199999996</v>
      </c>
      <c r="M783" s="100">
        <v>-9814721.0899999999</v>
      </c>
      <c r="N783" s="100">
        <v>-105878758.29000001</v>
      </c>
      <c r="O783" s="100">
        <v>-9410331.9099999908</v>
      </c>
      <c r="P783" s="100">
        <v>-11036422.75</v>
      </c>
      <c r="Q783" s="100">
        <v>-9819364.2999999896</v>
      </c>
      <c r="R783" s="100">
        <v>-10294937.210000001</v>
      </c>
      <c r="S783" s="100">
        <v>-11099636.779999901</v>
      </c>
      <c r="T783" s="100">
        <v>14979199.949999999</v>
      </c>
      <c r="U783" s="100">
        <v>-6402358.6100000003</v>
      </c>
      <c r="V783" s="100">
        <v>-7080115.4599999897</v>
      </c>
      <c r="W783" s="100">
        <v>-6945227.0699999901</v>
      </c>
      <c r="X783" s="100">
        <v>-5906191.2299999902</v>
      </c>
      <c r="Y783" s="100">
        <v>-8805461.8200000003</v>
      </c>
      <c r="Z783" s="100">
        <v>-10792901.289999999</v>
      </c>
      <c r="AA783" s="296">
        <v>-82613748.480000004</v>
      </c>
    </row>
    <row r="784" spans="1:27" ht="10.8" thickBot="1" x14ac:dyDescent="0.25">
      <c r="A784" s="105" t="s">
        <v>1355</v>
      </c>
    </row>
    <row r="785" spans="1:27" x14ac:dyDescent="0.2">
      <c r="A785" s="101" t="s">
        <v>1356</v>
      </c>
      <c r="B785" s="100">
        <v>832.02</v>
      </c>
      <c r="C785" s="100">
        <v>832.02</v>
      </c>
      <c r="D785" s="100">
        <v>832.02</v>
      </c>
      <c r="E785" s="100">
        <v>832.02</v>
      </c>
      <c r="F785" s="100">
        <v>832.02</v>
      </c>
      <c r="G785" s="100">
        <v>832.02</v>
      </c>
      <c r="H785" s="100">
        <v>832.02</v>
      </c>
      <c r="I785" s="100">
        <v>832.02</v>
      </c>
      <c r="J785" s="100">
        <v>832.02</v>
      </c>
      <c r="K785" s="100">
        <v>832.02</v>
      </c>
      <c r="L785" s="100">
        <v>832.02</v>
      </c>
      <c r="M785" s="100">
        <v>832.02</v>
      </c>
      <c r="N785" s="100">
        <v>9984.24</v>
      </c>
      <c r="O785" s="100">
        <v>832.02</v>
      </c>
      <c r="P785" s="100">
        <v>832.02</v>
      </c>
      <c r="Q785" s="100">
        <v>832.02</v>
      </c>
      <c r="R785" s="100">
        <v>832.02</v>
      </c>
      <c r="S785" s="100">
        <v>832.02</v>
      </c>
      <c r="T785" s="100">
        <v>832.02</v>
      </c>
      <c r="U785" s="100">
        <v>832.02</v>
      </c>
      <c r="V785" s="100">
        <v>832.02</v>
      </c>
      <c r="W785" s="100">
        <v>832.02</v>
      </c>
      <c r="X785" s="100">
        <v>832.02</v>
      </c>
      <c r="Y785" s="100">
        <v>832.02</v>
      </c>
      <c r="Z785" s="100">
        <v>832.02</v>
      </c>
      <c r="AA785" s="296">
        <v>9984.24</v>
      </c>
    </row>
    <row r="786" spans="1:27" x14ac:dyDescent="0.2">
      <c r="A786" s="101" t="s">
        <v>1357</v>
      </c>
      <c r="B786" s="100">
        <v>0</v>
      </c>
      <c r="C786" s="100">
        <v>0</v>
      </c>
      <c r="D786" s="100">
        <v>0</v>
      </c>
      <c r="E786" s="100">
        <v>0</v>
      </c>
      <c r="F786" s="100">
        <v>0</v>
      </c>
      <c r="G786" s="100">
        <v>0</v>
      </c>
      <c r="H786" s="100">
        <v>0</v>
      </c>
      <c r="I786" s="100">
        <v>0</v>
      </c>
      <c r="J786" s="100">
        <v>0</v>
      </c>
      <c r="K786" s="100">
        <v>0</v>
      </c>
      <c r="L786" s="100">
        <v>0</v>
      </c>
      <c r="M786" s="100">
        <v>0</v>
      </c>
      <c r="N786" s="100">
        <v>0</v>
      </c>
      <c r="O786" s="100">
        <v>0</v>
      </c>
      <c r="P786" s="100">
        <v>0</v>
      </c>
      <c r="Q786" s="100">
        <v>0</v>
      </c>
      <c r="R786" s="100">
        <v>0</v>
      </c>
      <c r="S786" s="100">
        <v>0</v>
      </c>
      <c r="T786" s="100">
        <v>0</v>
      </c>
      <c r="U786" s="100">
        <v>0</v>
      </c>
      <c r="V786" s="100">
        <v>0</v>
      </c>
      <c r="W786" s="100">
        <v>0</v>
      </c>
      <c r="X786" s="100">
        <v>0</v>
      </c>
      <c r="Y786" s="100">
        <v>0</v>
      </c>
      <c r="Z786" s="100">
        <v>0</v>
      </c>
      <c r="AA786" s="296">
        <v>0</v>
      </c>
    </row>
    <row r="787" spans="1:27" x14ac:dyDescent="0.2">
      <c r="A787" s="101" t="s">
        <v>1358</v>
      </c>
      <c r="B787" s="100">
        <v>0</v>
      </c>
      <c r="C787" s="100">
        <v>0</v>
      </c>
      <c r="D787" s="100">
        <v>0</v>
      </c>
      <c r="E787" s="100">
        <v>0</v>
      </c>
      <c r="F787" s="100">
        <v>0</v>
      </c>
      <c r="G787" s="100">
        <v>0</v>
      </c>
      <c r="H787" s="100">
        <v>0</v>
      </c>
      <c r="I787" s="100">
        <v>0</v>
      </c>
      <c r="J787" s="100">
        <v>0</v>
      </c>
      <c r="K787" s="100">
        <v>0</v>
      </c>
      <c r="L787" s="100">
        <v>0</v>
      </c>
      <c r="M787" s="100">
        <v>0</v>
      </c>
      <c r="N787" s="100">
        <v>0</v>
      </c>
      <c r="O787" s="100">
        <v>0</v>
      </c>
      <c r="P787" s="100">
        <v>0</v>
      </c>
      <c r="Q787" s="100">
        <v>0</v>
      </c>
      <c r="R787" s="100">
        <v>0</v>
      </c>
      <c r="S787" s="100">
        <v>0</v>
      </c>
      <c r="T787" s="100">
        <v>0</v>
      </c>
      <c r="U787" s="100">
        <v>0</v>
      </c>
      <c r="V787" s="100">
        <v>0</v>
      </c>
      <c r="W787" s="100">
        <v>0</v>
      </c>
      <c r="X787" s="100">
        <v>0</v>
      </c>
      <c r="Y787" s="100">
        <v>0</v>
      </c>
      <c r="Z787" s="100">
        <v>-154.72999999999999</v>
      </c>
      <c r="AA787" s="296">
        <v>-154.72999999999999</v>
      </c>
    </row>
    <row r="788" spans="1:27" x14ac:dyDescent="0.2">
      <c r="A788" s="101" t="s">
        <v>1359</v>
      </c>
      <c r="B788" s="100">
        <v>681106.9</v>
      </c>
      <c r="C788" s="100">
        <v>1254996.49</v>
      </c>
      <c r="D788" s="100">
        <v>-7325089.9800000004</v>
      </c>
      <c r="E788" s="100">
        <v>-1605741.14</v>
      </c>
      <c r="F788" s="100">
        <v>-721353.87</v>
      </c>
      <c r="G788" s="100">
        <v>2171547.06</v>
      </c>
      <c r="H788" s="100">
        <v>3058069.57</v>
      </c>
      <c r="I788" s="100">
        <v>2813178.25</v>
      </c>
      <c r="J788" s="100">
        <v>2164862.89</v>
      </c>
      <c r="K788" s="100">
        <v>-744320.92</v>
      </c>
      <c r="L788" s="100">
        <v>-1488546.33</v>
      </c>
      <c r="M788" s="100">
        <v>-1548517.55</v>
      </c>
      <c r="N788" s="100">
        <v>-1289808.6299999999</v>
      </c>
      <c r="O788" s="100">
        <v>1548378.97</v>
      </c>
      <c r="P788" s="100">
        <v>-1394554.52</v>
      </c>
      <c r="Q788" s="100">
        <v>-2045688.48</v>
      </c>
      <c r="R788" s="100">
        <v>-449436.62</v>
      </c>
      <c r="S788" s="100">
        <v>-178933.27</v>
      </c>
      <c r="T788" s="100">
        <v>1995898.3</v>
      </c>
      <c r="U788" s="100">
        <v>2995980.24</v>
      </c>
      <c r="V788" s="100">
        <v>3653987.97</v>
      </c>
      <c r="W788" s="100">
        <v>3233701.82</v>
      </c>
      <c r="X788" s="100">
        <v>356771.8</v>
      </c>
      <c r="Y788" s="100">
        <v>-254145.34</v>
      </c>
      <c r="Z788" s="100">
        <v>-558120.27</v>
      </c>
      <c r="AA788" s="296">
        <v>8903840.5999999996</v>
      </c>
    </row>
    <row r="789" spans="1:27" x14ac:dyDescent="0.2">
      <c r="A789" s="101" t="s">
        <v>1360</v>
      </c>
      <c r="B789" s="100">
        <v>2381.42</v>
      </c>
      <c r="C789" s="100">
        <v>0</v>
      </c>
      <c r="D789" s="100">
        <v>0</v>
      </c>
      <c r="E789" s="100">
        <v>0</v>
      </c>
      <c r="F789" s="100">
        <v>0</v>
      </c>
      <c r="G789" s="100">
        <v>0</v>
      </c>
      <c r="H789" s="100">
        <v>13.82</v>
      </c>
      <c r="I789" s="100">
        <v>2495.1999999999998</v>
      </c>
      <c r="J789" s="100">
        <v>3908.91</v>
      </c>
      <c r="K789" s="100">
        <v>1743.63</v>
      </c>
      <c r="L789" s="100">
        <v>1642.69</v>
      </c>
      <c r="M789" s="100">
        <v>0</v>
      </c>
      <c r="N789" s="100">
        <v>12185.67</v>
      </c>
      <c r="O789" s="100">
        <v>152.59</v>
      </c>
      <c r="P789" s="100">
        <v>2376.71</v>
      </c>
      <c r="Q789" s="100">
        <v>1110.6199999999999</v>
      </c>
      <c r="R789" s="100">
        <v>4688.7</v>
      </c>
      <c r="S789" s="100">
        <v>0</v>
      </c>
      <c r="T789" s="100">
        <v>565.5</v>
      </c>
      <c r="U789" s="100">
        <v>954.74</v>
      </c>
      <c r="V789" s="100">
        <v>337.98999999999899</v>
      </c>
      <c r="W789" s="100">
        <v>9279.4699999999993</v>
      </c>
      <c r="X789" s="100">
        <v>-74.760000000000005</v>
      </c>
      <c r="Y789" s="100">
        <v>0</v>
      </c>
      <c r="Z789" s="100">
        <v>0</v>
      </c>
      <c r="AA789" s="296">
        <v>19391.559999999899</v>
      </c>
    </row>
    <row r="790" spans="1:27" x14ac:dyDescent="0.2">
      <c r="A790" s="101" t="s">
        <v>1361</v>
      </c>
      <c r="B790" s="100">
        <v>64892.28</v>
      </c>
      <c r="C790" s="100">
        <v>64892.28</v>
      </c>
      <c r="D790" s="100">
        <v>64892.28</v>
      </c>
      <c r="E790" s="100">
        <v>64892.28</v>
      </c>
      <c r="F790" s="100">
        <v>64892.28</v>
      </c>
      <c r="G790" s="100">
        <v>64892.28</v>
      </c>
      <c r="H790" s="100">
        <v>64892.28</v>
      </c>
      <c r="I790" s="100">
        <v>64892.28</v>
      </c>
      <c r="J790" s="100">
        <v>64892.28</v>
      </c>
      <c r="K790" s="100">
        <v>64892.28</v>
      </c>
      <c r="L790" s="100">
        <v>64892.28</v>
      </c>
      <c r="M790" s="100">
        <v>64892.28</v>
      </c>
      <c r="N790" s="100">
        <v>778707.36</v>
      </c>
      <c r="O790" s="100">
        <v>64892.28</v>
      </c>
      <c r="P790" s="100">
        <v>64892.28</v>
      </c>
      <c r="Q790" s="100">
        <v>64892.28</v>
      </c>
      <c r="R790" s="100">
        <v>64892.28</v>
      </c>
      <c r="S790" s="100">
        <v>64892.28</v>
      </c>
      <c r="T790" s="100">
        <v>64892.28</v>
      </c>
      <c r="U790" s="100">
        <v>64892.28</v>
      </c>
      <c r="V790" s="100">
        <v>64892.28</v>
      </c>
      <c r="W790" s="100">
        <v>64892.28</v>
      </c>
      <c r="X790" s="100">
        <v>64892.28</v>
      </c>
      <c r="Y790" s="100">
        <v>64892.28</v>
      </c>
      <c r="Z790" s="100">
        <v>64892.28</v>
      </c>
      <c r="AA790" s="296">
        <v>778707.36</v>
      </c>
    </row>
    <row r="791" spans="1:27" x14ac:dyDescent="0.2">
      <c r="A791" s="101" t="s">
        <v>1362</v>
      </c>
      <c r="B791" s="100">
        <v>275752.77</v>
      </c>
      <c r="C791" s="100">
        <v>245190.68</v>
      </c>
      <c r="D791" s="100">
        <v>296114.05</v>
      </c>
      <c r="E791" s="100">
        <v>253945.73</v>
      </c>
      <c r="F791" s="100">
        <v>280854.44</v>
      </c>
      <c r="G791" s="100">
        <v>205131.41</v>
      </c>
      <c r="H791" s="100">
        <v>188469.21999999901</v>
      </c>
      <c r="I791" s="100">
        <v>391709.82</v>
      </c>
      <c r="J791" s="100">
        <v>621181.179999999</v>
      </c>
      <c r="K791" s="100">
        <v>1655606.3199999901</v>
      </c>
      <c r="L791" s="100">
        <v>675225.58</v>
      </c>
      <c r="M791" s="100">
        <v>1033734.47</v>
      </c>
      <c r="N791" s="100">
        <v>6122915.6699999999</v>
      </c>
      <c r="O791" s="100">
        <v>217195.37999999899</v>
      </c>
      <c r="P791" s="100">
        <v>270968.2</v>
      </c>
      <c r="Q791" s="100">
        <v>436584.86</v>
      </c>
      <c r="R791" s="100">
        <v>268844.87</v>
      </c>
      <c r="S791" s="100">
        <v>297354.69</v>
      </c>
      <c r="T791" s="100">
        <v>280267.28999999998</v>
      </c>
      <c r="U791" s="100">
        <v>412823.67</v>
      </c>
      <c r="V791" s="100">
        <v>478565.08</v>
      </c>
      <c r="W791" s="100">
        <v>761588.47</v>
      </c>
      <c r="X791" s="100">
        <v>310885.71999999997</v>
      </c>
      <c r="Y791" s="100">
        <v>243970.11999999901</v>
      </c>
      <c r="Z791" s="100">
        <v>1050903.6200000001</v>
      </c>
      <c r="AA791" s="296">
        <v>5029951.97</v>
      </c>
    </row>
    <row r="792" spans="1:27" x14ac:dyDescent="0.2">
      <c r="A792" s="101" t="s">
        <v>1363</v>
      </c>
      <c r="B792" s="100">
        <v>-627235.13</v>
      </c>
      <c r="C792" s="100">
        <v>2015311.13</v>
      </c>
      <c r="D792" s="100">
        <v>949436.049999999</v>
      </c>
      <c r="E792" s="100">
        <v>864396.77</v>
      </c>
      <c r="F792" s="100">
        <v>2903635.53</v>
      </c>
      <c r="G792" s="100">
        <v>25645.34</v>
      </c>
      <c r="H792" s="100">
        <v>2141007.7000000002</v>
      </c>
      <c r="I792" s="100">
        <v>-1864447.86</v>
      </c>
      <c r="J792" s="100">
        <v>1434629.51</v>
      </c>
      <c r="K792" s="100">
        <v>2510346.73</v>
      </c>
      <c r="L792" s="100">
        <v>-549230.93000000005</v>
      </c>
      <c r="M792" s="100">
        <v>-1770886.9</v>
      </c>
      <c r="N792" s="100">
        <v>8032607.9400000004</v>
      </c>
      <c r="O792" s="100">
        <v>899157.17</v>
      </c>
      <c r="P792" s="100">
        <v>-1652850.02</v>
      </c>
      <c r="Q792" s="100">
        <v>1061086.8999999999</v>
      </c>
      <c r="R792" s="100">
        <v>-402712.13</v>
      </c>
      <c r="S792" s="100">
        <v>66036.259999999995</v>
      </c>
      <c r="T792" s="100">
        <v>409716.36</v>
      </c>
      <c r="U792" s="100">
        <v>-752288.7</v>
      </c>
      <c r="V792" s="100">
        <v>-376275.45</v>
      </c>
      <c r="W792" s="100">
        <v>1108869.98</v>
      </c>
      <c r="X792" s="100">
        <v>1746351.3</v>
      </c>
      <c r="Y792" s="100">
        <v>748663.41</v>
      </c>
      <c r="Z792" s="100">
        <v>-2042557.25</v>
      </c>
      <c r="AA792" s="296">
        <v>813197.82999999903</v>
      </c>
    </row>
    <row r="793" spans="1:27" x14ac:dyDescent="0.2">
      <c r="A793" s="101" t="s">
        <v>1364</v>
      </c>
      <c r="B793" s="100">
        <v>0</v>
      </c>
      <c r="C793" s="100">
        <v>0</v>
      </c>
      <c r="D793" s="100">
        <v>0</v>
      </c>
      <c r="E793" s="100">
        <v>0</v>
      </c>
      <c r="F793" s="100">
        <v>0</v>
      </c>
      <c r="G793" s="100">
        <v>0</v>
      </c>
      <c r="H793" s="100">
        <v>0</v>
      </c>
      <c r="I793" s="100">
        <v>0</v>
      </c>
      <c r="J793" s="100">
        <v>9059</v>
      </c>
      <c r="K793" s="100">
        <v>52500</v>
      </c>
      <c r="L793" s="100">
        <v>0</v>
      </c>
      <c r="M793" s="100">
        <v>44.43</v>
      </c>
      <c r="N793" s="100">
        <v>61603.429999999898</v>
      </c>
      <c r="O793" s="100">
        <v>0</v>
      </c>
      <c r="P793" s="100">
        <v>87000</v>
      </c>
      <c r="Q793" s="100">
        <v>0</v>
      </c>
      <c r="R793" s="100">
        <v>0</v>
      </c>
      <c r="S793" s="100">
        <v>0</v>
      </c>
      <c r="T793" s="100">
        <v>0</v>
      </c>
      <c r="U793" s="100">
        <v>0</v>
      </c>
      <c r="V793" s="100">
        <v>4.41</v>
      </c>
      <c r="W793" s="100">
        <v>0</v>
      </c>
      <c r="X793" s="100">
        <v>0</v>
      </c>
      <c r="Y793" s="100">
        <v>0</v>
      </c>
      <c r="Z793" s="100">
        <v>0</v>
      </c>
      <c r="AA793" s="296">
        <v>87004.409999999902</v>
      </c>
    </row>
    <row r="794" spans="1:27" x14ac:dyDescent="0.2">
      <c r="A794" s="101" t="s">
        <v>1365</v>
      </c>
      <c r="B794" s="100">
        <v>135229.41999999899</v>
      </c>
      <c r="C794" s="100">
        <v>308501.07999999903</v>
      </c>
      <c r="D794" s="100">
        <v>398375.57</v>
      </c>
      <c r="E794" s="100">
        <v>328934.68</v>
      </c>
      <c r="F794" s="100">
        <v>260235.24</v>
      </c>
      <c r="G794" s="100">
        <v>302652.44</v>
      </c>
      <c r="H794" s="100">
        <v>349760.46</v>
      </c>
      <c r="I794" s="100">
        <v>110463.489999999</v>
      </c>
      <c r="J794" s="100">
        <v>349175.29</v>
      </c>
      <c r="K794" s="100">
        <v>195092.95</v>
      </c>
      <c r="L794" s="100">
        <v>470643.06999999902</v>
      </c>
      <c r="M794" s="100">
        <v>433123.55999999901</v>
      </c>
      <c r="N794" s="100">
        <v>3642187.25</v>
      </c>
      <c r="O794" s="100">
        <v>228077.90999999901</v>
      </c>
      <c r="P794" s="100">
        <v>261196.83999999901</v>
      </c>
      <c r="Q794" s="100">
        <v>304010.55</v>
      </c>
      <c r="R794" s="100">
        <v>241229.94</v>
      </c>
      <c r="S794" s="100">
        <v>300860.64999999898</v>
      </c>
      <c r="T794" s="100">
        <v>538117.50999999896</v>
      </c>
      <c r="U794" s="100">
        <v>336706.38</v>
      </c>
      <c r="V794" s="100">
        <v>527297.43000000005</v>
      </c>
      <c r="W794" s="100">
        <v>297048.88</v>
      </c>
      <c r="X794" s="100">
        <v>574010.62</v>
      </c>
      <c r="Y794" s="100">
        <v>62947.1</v>
      </c>
      <c r="Z794" s="100">
        <v>434740.55</v>
      </c>
      <c r="AA794" s="296">
        <v>4106244.36</v>
      </c>
    </row>
    <row r="795" spans="1:27" x14ac:dyDescent="0.2">
      <c r="A795" s="101" t="s">
        <v>1366</v>
      </c>
      <c r="B795" s="100">
        <v>0</v>
      </c>
      <c r="C795" s="100">
        <v>0</v>
      </c>
      <c r="D795" s="100">
        <v>0</v>
      </c>
      <c r="E795" s="100">
        <v>0</v>
      </c>
      <c r="F795" s="100">
        <v>0</v>
      </c>
      <c r="G795" s="100">
        <v>0</v>
      </c>
      <c r="H795" s="100">
        <v>0</v>
      </c>
      <c r="I795" s="100">
        <v>0</v>
      </c>
      <c r="J795" s="100">
        <v>0</v>
      </c>
      <c r="K795" s="100">
        <v>0</v>
      </c>
      <c r="L795" s="100">
        <v>0</v>
      </c>
      <c r="M795" s="100">
        <v>0</v>
      </c>
      <c r="N795" s="100">
        <v>0</v>
      </c>
      <c r="O795" s="100">
        <v>0</v>
      </c>
      <c r="P795" s="100">
        <v>0</v>
      </c>
      <c r="Q795" s="100">
        <v>0</v>
      </c>
      <c r="R795" s="100">
        <v>0</v>
      </c>
      <c r="S795" s="100">
        <v>0</v>
      </c>
      <c r="T795" s="100">
        <v>0</v>
      </c>
      <c r="U795" s="100">
        <v>0</v>
      </c>
      <c r="V795" s="100">
        <v>0</v>
      </c>
      <c r="W795" s="100">
        <v>0</v>
      </c>
      <c r="X795" s="100">
        <v>0</v>
      </c>
      <c r="Y795" s="100">
        <v>0</v>
      </c>
      <c r="Z795" s="100">
        <v>0</v>
      </c>
      <c r="AA795" s="296">
        <v>0</v>
      </c>
    </row>
    <row r="796" spans="1:27" x14ac:dyDescent="0.2">
      <c r="A796" s="101" t="s">
        <v>1367</v>
      </c>
      <c r="B796" s="100">
        <v>0</v>
      </c>
      <c r="C796" s="100">
        <v>0</v>
      </c>
      <c r="D796" s="100">
        <v>0</v>
      </c>
      <c r="E796" s="100">
        <v>0</v>
      </c>
      <c r="F796" s="100">
        <v>0</v>
      </c>
      <c r="G796" s="100">
        <v>0</v>
      </c>
      <c r="H796" s="100">
        <v>0</v>
      </c>
      <c r="I796" s="100">
        <v>0</v>
      </c>
      <c r="J796" s="100">
        <v>0</v>
      </c>
      <c r="K796" s="100">
        <v>0</v>
      </c>
      <c r="L796" s="100">
        <v>0</v>
      </c>
      <c r="M796" s="100">
        <v>0</v>
      </c>
      <c r="N796" s="100">
        <v>0</v>
      </c>
      <c r="O796" s="100">
        <v>0</v>
      </c>
      <c r="P796" s="100">
        <v>0</v>
      </c>
      <c r="Q796" s="100">
        <v>0</v>
      </c>
      <c r="R796" s="100">
        <v>0</v>
      </c>
      <c r="S796" s="100">
        <v>0</v>
      </c>
      <c r="T796" s="100">
        <v>0</v>
      </c>
      <c r="U796" s="100">
        <v>0</v>
      </c>
      <c r="V796" s="100">
        <v>0</v>
      </c>
      <c r="W796" s="100">
        <v>0</v>
      </c>
      <c r="X796" s="100">
        <v>0</v>
      </c>
      <c r="Y796" s="100">
        <v>0</v>
      </c>
      <c r="Z796" s="100">
        <v>0</v>
      </c>
      <c r="AA796" s="296">
        <v>0</v>
      </c>
    </row>
    <row r="797" spans="1:27" x14ac:dyDescent="0.2">
      <c r="A797" s="101" t="s">
        <v>1368</v>
      </c>
      <c r="B797" s="100">
        <v>0</v>
      </c>
      <c r="C797" s="100">
        <v>0</v>
      </c>
      <c r="D797" s="100">
        <v>0</v>
      </c>
      <c r="E797" s="100">
        <v>0</v>
      </c>
      <c r="F797" s="100">
        <v>0</v>
      </c>
      <c r="G797" s="100">
        <v>0</v>
      </c>
      <c r="H797" s="100">
        <v>0</v>
      </c>
      <c r="I797" s="100">
        <v>0</v>
      </c>
      <c r="J797" s="100">
        <v>0</v>
      </c>
      <c r="K797" s="100">
        <v>0</v>
      </c>
      <c r="L797" s="100">
        <v>0</v>
      </c>
      <c r="M797" s="100">
        <v>0</v>
      </c>
      <c r="N797" s="100">
        <v>0</v>
      </c>
      <c r="O797" s="100">
        <v>0</v>
      </c>
      <c r="P797" s="100">
        <v>0</v>
      </c>
      <c r="Q797" s="100">
        <v>0</v>
      </c>
      <c r="R797" s="100">
        <v>0</v>
      </c>
      <c r="S797" s="100">
        <v>0</v>
      </c>
      <c r="T797" s="100">
        <v>0</v>
      </c>
      <c r="U797" s="100">
        <v>0</v>
      </c>
      <c r="V797" s="100">
        <v>0</v>
      </c>
      <c r="W797" s="100">
        <v>0</v>
      </c>
      <c r="X797" s="100">
        <v>0</v>
      </c>
      <c r="Y797" s="100">
        <v>0</v>
      </c>
      <c r="Z797" s="100">
        <v>0</v>
      </c>
      <c r="AA797" s="296">
        <v>0</v>
      </c>
    </row>
    <row r="798" spans="1:27" x14ac:dyDescent="0.2">
      <c r="A798" s="101" t="s">
        <v>1369</v>
      </c>
      <c r="B798" s="100">
        <v>3614.2</v>
      </c>
      <c r="C798" s="100">
        <v>-87385.67</v>
      </c>
      <c r="D798" s="100">
        <v>85744.95</v>
      </c>
      <c r="E798" s="100">
        <v>75497.09</v>
      </c>
      <c r="F798" s="100">
        <v>69752.570000000007</v>
      </c>
      <c r="G798" s="100">
        <v>8799</v>
      </c>
      <c r="H798" s="100">
        <v>-36860.589999999997</v>
      </c>
      <c r="I798" s="100">
        <v>2516.66</v>
      </c>
      <c r="J798" s="100">
        <v>68417.440000000002</v>
      </c>
      <c r="K798" s="100">
        <v>192784</v>
      </c>
      <c r="L798" s="100">
        <v>1379798.98</v>
      </c>
      <c r="M798" s="100">
        <v>-1691948.4</v>
      </c>
      <c r="N798" s="100">
        <v>70730.229999999894</v>
      </c>
      <c r="O798" s="100">
        <v>87500.56</v>
      </c>
      <c r="P798" s="100">
        <v>883.2</v>
      </c>
      <c r="Q798" s="100">
        <v>41101.82</v>
      </c>
      <c r="R798" s="100">
        <v>2259670.0699999998</v>
      </c>
      <c r="S798" s="100">
        <v>2729626.99</v>
      </c>
      <c r="T798" s="100">
        <v>39338.949999999997</v>
      </c>
      <c r="U798" s="100">
        <v>474532.1</v>
      </c>
      <c r="V798" s="100">
        <v>0</v>
      </c>
      <c r="W798" s="100">
        <v>80573.279999999999</v>
      </c>
      <c r="X798" s="100">
        <v>661204.32999999996</v>
      </c>
      <c r="Y798" s="100">
        <v>-2333384.73999999</v>
      </c>
      <c r="Z798" s="100">
        <v>-192962.12</v>
      </c>
      <c r="AA798" s="296">
        <v>3848084.4399999902</v>
      </c>
    </row>
    <row r="799" spans="1:27" x14ac:dyDescent="0.2">
      <c r="A799" s="101" t="s">
        <v>1370</v>
      </c>
      <c r="B799" s="100">
        <v>0</v>
      </c>
      <c r="C799" s="100">
        <v>0</v>
      </c>
      <c r="D799" s="100">
        <v>1330.97</v>
      </c>
      <c r="E799" s="100">
        <v>1255.8800000000001</v>
      </c>
      <c r="F799" s="100">
        <v>0</v>
      </c>
      <c r="G799" s="100">
        <v>0</v>
      </c>
      <c r="H799" s="100">
        <v>0</v>
      </c>
      <c r="I799" s="100">
        <v>-2586.85</v>
      </c>
      <c r="J799" s="100">
        <v>0</v>
      </c>
      <c r="K799" s="100">
        <v>0</v>
      </c>
      <c r="L799" s="100">
        <v>0</v>
      </c>
      <c r="M799" s="100">
        <v>0</v>
      </c>
      <c r="N799" s="100">
        <v>0</v>
      </c>
      <c r="O799" s="100">
        <v>0</v>
      </c>
      <c r="P799" s="100">
        <v>0</v>
      </c>
      <c r="Q799" s="100">
        <v>0</v>
      </c>
      <c r="R799" s="100">
        <v>0</v>
      </c>
      <c r="S799" s="100">
        <v>0</v>
      </c>
      <c r="T799" s="100">
        <v>0</v>
      </c>
      <c r="U799" s="100">
        <v>0</v>
      </c>
      <c r="V799" s="100">
        <v>0</v>
      </c>
      <c r="W799" s="100">
        <v>0</v>
      </c>
      <c r="X799" s="100">
        <v>0</v>
      </c>
      <c r="Y799" s="100">
        <v>0</v>
      </c>
      <c r="Z799" s="100">
        <v>0</v>
      </c>
      <c r="AA799" s="296">
        <v>0</v>
      </c>
    </row>
    <row r="800" spans="1:27" x14ac:dyDescent="0.2">
      <c r="A800" s="101" t="s">
        <v>1371</v>
      </c>
      <c r="B800" s="100">
        <v>2500</v>
      </c>
      <c r="C800" s="100">
        <v>0</v>
      </c>
      <c r="D800" s="100">
        <v>-2500</v>
      </c>
      <c r="E800" s="100">
        <v>0</v>
      </c>
      <c r="F800" s="100">
        <v>502500</v>
      </c>
      <c r="G800" s="100">
        <v>-502500</v>
      </c>
      <c r="H800" s="100">
        <v>335000</v>
      </c>
      <c r="I800" s="100">
        <v>660000</v>
      </c>
      <c r="J800" s="100">
        <v>-995000</v>
      </c>
      <c r="K800" s="100">
        <v>0</v>
      </c>
      <c r="L800" s="100">
        <v>0</v>
      </c>
      <c r="M800" s="100">
        <v>0</v>
      </c>
      <c r="N800" s="100">
        <v>0</v>
      </c>
      <c r="O800" s="100">
        <v>0</v>
      </c>
      <c r="P800" s="100">
        <v>0</v>
      </c>
      <c r="Q800" s="100">
        <v>0</v>
      </c>
      <c r="R800" s="100">
        <v>0</v>
      </c>
      <c r="S800" s="100">
        <v>0</v>
      </c>
      <c r="T800" s="100">
        <v>0</v>
      </c>
      <c r="U800" s="100">
        <v>0</v>
      </c>
      <c r="V800" s="100">
        <v>0</v>
      </c>
      <c r="W800" s="100">
        <v>0</v>
      </c>
      <c r="X800" s="100">
        <v>0</v>
      </c>
      <c r="Y800" s="100">
        <v>0</v>
      </c>
      <c r="Z800" s="100">
        <v>0</v>
      </c>
      <c r="AA800" s="296">
        <v>0</v>
      </c>
    </row>
    <row r="801" spans="1:27" x14ac:dyDescent="0.2">
      <c r="A801" s="101" t="s">
        <v>1372</v>
      </c>
      <c r="B801" s="100">
        <v>0</v>
      </c>
      <c r="C801" s="100">
        <v>0</v>
      </c>
      <c r="D801" s="100">
        <v>0</v>
      </c>
      <c r="E801" s="100">
        <v>0</v>
      </c>
      <c r="F801" s="100">
        <v>0</v>
      </c>
      <c r="G801" s="100">
        <v>0</v>
      </c>
      <c r="H801" s="100">
        <v>0</v>
      </c>
      <c r="I801" s="100">
        <v>0</v>
      </c>
      <c r="J801" s="100">
        <v>0</v>
      </c>
      <c r="K801" s="100">
        <v>0</v>
      </c>
      <c r="L801" s="100">
        <v>0</v>
      </c>
      <c r="M801" s="100">
        <v>0</v>
      </c>
      <c r="N801" s="100">
        <v>0</v>
      </c>
      <c r="O801" s="100">
        <v>0</v>
      </c>
      <c r="P801" s="100">
        <v>0</v>
      </c>
      <c r="Q801" s="100">
        <v>0</v>
      </c>
      <c r="R801" s="100">
        <v>0</v>
      </c>
      <c r="S801" s="100">
        <v>0.180000000455038</v>
      </c>
      <c r="T801" s="100">
        <v>0</v>
      </c>
      <c r="U801" s="100">
        <v>0</v>
      </c>
      <c r="V801" s="100">
        <v>0</v>
      </c>
      <c r="W801" s="100">
        <v>0</v>
      </c>
      <c r="X801" s="100">
        <v>0</v>
      </c>
      <c r="Y801" s="100">
        <v>0</v>
      </c>
      <c r="Z801" s="100">
        <v>0</v>
      </c>
      <c r="AA801" s="296">
        <v>0.180000000455038</v>
      </c>
    </row>
    <row r="802" spans="1:27" x14ac:dyDescent="0.2">
      <c r="A802" s="101" t="s">
        <v>1373</v>
      </c>
      <c r="B802" s="100">
        <v>0</v>
      </c>
      <c r="C802" s="100">
        <v>0</v>
      </c>
      <c r="D802" s="100">
        <v>0</v>
      </c>
      <c r="E802" s="100">
        <v>0</v>
      </c>
      <c r="F802" s="100">
        <v>0</v>
      </c>
      <c r="G802" s="100">
        <v>0</v>
      </c>
      <c r="H802" s="100">
        <v>0</v>
      </c>
      <c r="I802" s="100">
        <v>0</v>
      </c>
      <c r="J802" s="100">
        <v>0</v>
      </c>
      <c r="K802" s="100">
        <v>0</v>
      </c>
      <c r="L802" s="100">
        <v>0</v>
      </c>
      <c r="M802" s="100">
        <v>0</v>
      </c>
      <c r="N802" s="100">
        <v>0</v>
      </c>
      <c r="O802" s="100">
        <v>0</v>
      </c>
      <c r="P802" s="100">
        <v>0</v>
      </c>
      <c r="Q802" s="100">
        <v>0</v>
      </c>
      <c r="R802" s="100">
        <v>0</v>
      </c>
      <c r="S802" s="100">
        <v>0</v>
      </c>
      <c r="T802" s="100">
        <v>0</v>
      </c>
      <c r="U802" s="100">
        <v>0</v>
      </c>
      <c r="V802" s="100">
        <v>0</v>
      </c>
      <c r="W802" s="100">
        <v>0</v>
      </c>
      <c r="X802" s="100">
        <v>0</v>
      </c>
      <c r="Y802" s="100">
        <v>0</v>
      </c>
      <c r="Z802" s="100">
        <v>0</v>
      </c>
      <c r="AA802" s="296">
        <v>0</v>
      </c>
    </row>
    <row r="803" spans="1:27" x14ac:dyDescent="0.2">
      <c r="A803" s="101" t="s">
        <v>1374</v>
      </c>
      <c r="B803" s="100">
        <v>283.2</v>
      </c>
      <c r="C803" s="100">
        <v>724.969999999999</v>
      </c>
      <c r="D803" s="100">
        <v>105.36</v>
      </c>
      <c r="E803" s="100">
        <v>0</v>
      </c>
      <c r="F803" s="100">
        <v>0</v>
      </c>
      <c r="G803" s="100">
        <v>0</v>
      </c>
      <c r="H803" s="100">
        <v>0</v>
      </c>
      <c r="I803" s="100">
        <v>0</v>
      </c>
      <c r="J803" s="100">
        <v>0</v>
      </c>
      <c r="K803" s="100">
        <v>0</v>
      </c>
      <c r="L803" s="100">
        <v>0</v>
      </c>
      <c r="M803" s="100">
        <v>0</v>
      </c>
      <c r="N803" s="100">
        <v>1113.52999999999</v>
      </c>
      <c r="O803" s="100">
        <v>0</v>
      </c>
      <c r="P803" s="100">
        <v>0</v>
      </c>
      <c r="Q803" s="100">
        <v>0</v>
      </c>
      <c r="R803" s="100">
        <v>0</v>
      </c>
      <c r="S803" s="100">
        <v>0</v>
      </c>
      <c r="T803" s="100">
        <v>0</v>
      </c>
      <c r="U803" s="100">
        <v>0</v>
      </c>
      <c r="V803" s="100">
        <v>0</v>
      </c>
      <c r="W803" s="100">
        <v>0</v>
      </c>
      <c r="X803" s="100">
        <v>0</v>
      </c>
      <c r="Y803" s="100">
        <v>0</v>
      </c>
      <c r="Z803" s="100">
        <v>0</v>
      </c>
      <c r="AA803" s="296">
        <v>0</v>
      </c>
    </row>
    <row r="804" spans="1:27" x14ac:dyDescent="0.2">
      <c r="A804" s="101" t="s">
        <v>1375</v>
      </c>
      <c r="B804" s="100">
        <v>0</v>
      </c>
      <c r="C804" s="100">
        <v>0</v>
      </c>
      <c r="D804" s="100">
        <v>0</v>
      </c>
      <c r="E804" s="100">
        <v>-26606441.920000002</v>
      </c>
      <c r="F804" s="100">
        <v>0</v>
      </c>
      <c r="G804" s="100">
        <v>26606441.920000002</v>
      </c>
      <c r="H804" s="100">
        <v>0</v>
      </c>
      <c r="I804" s="100">
        <v>0</v>
      </c>
      <c r="J804" s="100">
        <v>0</v>
      </c>
      <c r="K804" s="100">
        <v>0</v>
      </c>
      <c r="L804" s="100">
        <v>0</v>
      </c>
      <c r="M804" s="100">
        <v>0</v>
      </c>
      <c r="N804" s="100">
        <v>0</v>
      </c>
      <c r="O804" s="100">
        <v>0</v>
      </c>
      <c r="P804" s="100">
        <v>0</v>
      </c>
      <c r="Q804" s="100">
        <v>0</v>
      </c>
      <c r="R804" s="100">
        <v>0</v>
      </c>
      <c r="S804" s="100">
        <v>0</v>
      </c>
      <c r="T804" s="100">
        <v>0</v>
      </c>
      <c r="U804" s="100">
        <v>0</v>
      </c>
      <c r="V804" s="100">
        <v>0</v>
      </c>
      <c r="W804" s="100">
        <v>0</v>
      </c>
      <c r="X804" s="100">
        <v>0</v>
      </c>
      <c r="Y804" s="100">
        <v>0</v>
      </c>
      <c r="Z804" s="100">
        <v>0</v>
      </c>
      <c r="AA804" s="296">
        <v>0</v>
      </c>
    </row>
    <row r="805" spans="1:27" x14ac:dyDescent="0.2">
      <c r="A805" s="101" t="s">
        <v>1376</v>
      </c>
      <c r="B805" s="100">
        <v>0</v>
      </c>
      <c r="C805" s="100">
        <v>0</v>
      </c>
      <c r="D805" s="100">
        <v>0</v>
      </c>
      <c r="E805" s="100">
        <v>0</v>
      </c>
      <c r="F805" s="100">
        <v>0</v>
      </c>
      <c r="G805" s="100">
        <v>0</v>
      </c>
      <c r="H805" s="100">
        <v>0</v>
      </c>
      <c r="I805" s="100">
        <v>0</v>
      </c>
      <c r="J805" s="100">
        <v>0</v>
      </c>
      <c r="K805" s="100">
        <v>0</v>
      </c>
      <c r="L805" s="100">
        <v>0</v>
      </c>
      <c r="M805" s="100">
        <v>0</v>
      </c>
      <c r="N805" s="100">
        <v>0</v>
      </c>
      <c r="O805" s="100">
        <v>0</v>
      </c>
      <c r="P805" s="100">
        <v>0</v>
      </c>
      <c r="Q805" s="100">
        <v>0</v>
      </c>
      <c r="R805" s="100">
        <v>0</v>
      </c>
      <c r="S805" s="100">
        <v>0</v>
      </c>
      <c r="T805" s="100">
        <v>0</v>
      </c>
      <c r="U805" s="100">
        <v>0</v>
      </c>
      <c r="V805" s="100">
        <v>0</v>
      </c>
      <c r="W805" s="100">
        <v>0</v>
      </c>
      <c r="X805" s="100">
        <v>0</v>
      </c>
      <c r="Y805" s="100">
        <v>0</v>
      </c>
      <c r="Z805" s="100">
        <v>0</v>
      </c>
      <c r="AA805" s="296">
        <v>0</v>
      </c>
    </row>
    <row r="806" spans="1:27" x14ac:dyDescent="0.2">
      <c r="A806" s="101" t="s">
        <v>1377</v>
      </c>
      <c r="B806" s="100">
        <v>3583.28</v>
      </c>
      <c r="C806" s="100">
        <v>3984.3</v>
      </c>
      <c r="D806" s="100">
        <v>4852.1000000000004</v>
      </c>
      <c r="E806" s="100">
        <v>5857.41</v>
      </c>
      <c r="F806" s="100">
        <v>20972.32</v>
      </c>
      <c r="G806" s="100">
        <v>9497.64</v>
      </c>
      <c r="H806" s="100">
        <v>10736.01</v>
      </c>
      <c r="I806" s="100">
        <v>8350.94</v>
      </c>
      <c r="J806" s="100">
        <v>5045.3</v>
      </c>
      <c r="K806" s="100">
        <v>5252.7</v>
      </c>
      <c r="L806" s="100">
        <v>2269910.96999999</v>
      </c>
      <c r="M806" s="100">
        <v>2007381.3</v>
      </c>
      <c r="N806" s="100">
        <v>4355424.2699999996</v>
      </c>
      <c r="O806" s="100">
        <v>2034.24</v>
      </c>
      <c r="P806" s="100">
        <v>4255.6000000000004</v>
      </c>
      <c r="Q806" s="100">
        <v>870055</v>
      </c>
      <c r="R806" s="100">
        <v>6176.48</v>
      </c>
      <c r="S806" s="100">
        <v>-246427.929999999</v>
      </c>
      <c r="T806" s="100">
        <v>-1998923.95</v>
      </c>
      <c r="U806" s="100">
        <v>4320.4799999999996</v>
      </c>
      <c r="V806" s="100">
        <v>4080.56</v>
      </c>
      <c r="W806" s="100">
        <v>2142.64</v>
      </c>
      <c r="X806" s="100">
        <v>1865.73</v>
      </c>
      <c r="Y806" s="100">
        <v>2419.25</v>
      </c>
      <c r="Z806" s="100">
        <v>2647.48</v>
      </c>
      <c r="AA806" s="296">
        <v>-1345354.4199999899</v>
      </c>
    </row>
    <row r="807" spans="1:27" x14ac:dyDescent="0.2">
      <c r="A807" s="101" t="s">
        <v>1378</v>
      </c>
      <c r="B807" s="100">
        <v>25.95</v>
      </c>
      <c r="C807" s="100">
        <v>-25.95</v>
      </c>
      <c r="D807" s="100">
        <v>0</v>
      </c>
      <c r="E807" s="100">
        <v>0</v>
      </c>
      <c r="F807" s="100">
        <v>0</v>
      </c>
      <c r="G807" s="100">
        <v>0</v>
      </c>
      <c r="H807" s="100">
        <v>0</v>
      </c>
      <c r="I807" s="100">
        <v>0</v>
      </c>
      <c r="J807" s="100">
        <v>0</v>
      </c>
      <c r="K807" s="100">
        <v>0</v>
      </c>
      <c r="L807" s="100">
        <v>0</v>
      </c>
      <c r="M807" s="100">
        <v>0</v>
      </c>
      <c r="N807" s="100">
        <v>0</v>
      </c>
      <c r="O807" s="100">
        <v>0</v>
      </c>
      <c r="P807" s="100">
        <v>0</v>
      </c>
      <c r="Q807" s="100">
        <v>0</v>
      </c>
      <c r="R807" s="100">
        <v>0</v>
      </c>
      <c r="S807" s="100">
        <v>0</v>
      </c>
      <c r="T807" s="100">
        <v>0</v>
      </c>
      <c r="U807" s="100">
        <v>0</v>
      </c>
      <c r="V807" s="100">
        <v>0</v>
      </c>
      <c r="W807" s="100">
        <v>0</v>
      </c>
      <c r="X807" s="100">
        <v>0</v>
      </c>
      <c r="Y807" s="100">
        <v>0</v>
      </c>
      <c r="Z807" s="100">
        <v>0</v>
      </c>
      <c r="AA807" s="296">
        <v>0</v>
      </c>
    </row>
    <row r="808" spans="1:27" x14ac:dyDescent="0.2">
      <c r="A808" s="99" t="s">
        <v>1379</v>
      </c>
      <c r="B808" s="100">
        <v>542966.30999999901</v>
      </c>
      <c r="C808" s="100">
        <v>3807021.33</v>
      </c>
      <c r="D808" s="100">
        <v>-5525906.6299999999</v>
      </c>
      <c r="E808" s="100">
        <v>-26616571.199999999</v>
      </c>
      <c r="F808" s="100">
        <v>3382320.53</v>
      </c>
      <c r="G808" s="100">
        <v>28892939.109999999</v>
      </c>
      <c r="H808" s="100">
        <v>6111920.48999999</v>
      </c>
      <c r="I808" s="100">
        <v>2187403.9499999899</v>
      </c>
      <c r="J808" s="100">
        <v>3727003.82</v>
      </c>
      <c r="K808" s="100">
        <v>3934729.71</v>
      </c>
      <c r="L808" s="100">
        <v>2825168.33</v>
      </c>
      <c r="M808" s="100">
        <v>-1471344.79</v>
      </c>
      <c r="N808" s="100">
        <v>21797650.960000001</v>
      </c>
      <c r="O808" s="100">
        <v>3048221.1199999899</v>
      </c>
      <c r="P808" s="100">
        <v>-2354999.6899999902</v>
      </c>
      <c r="Q808" s="100">
        <v>733985.56999999902</v>
      </c>
      <c r="R808" s="100">
        <v>1994185.6099999901</v>
      </c>
      <c r="S808" s="100">
        <v>3034241.87</v>
      </c>
      <c r="T808" s="100">
        <v>1330704.25999999</v>
      </c>
      <c r="U808" s="100">
        <v>3538753.21</v>
      </c>
      <c r="V808" s="100">
        <v>4353722.29</v>
      </c>
      <c r="W808" s="100">
        <v>5558928.8399999999</v>
      </c>
      <c r="X808" s="100">
        <v>3716739.04</v>
      </c>
      <c r="Y808" s="100">
        <v>-1463805.9</v>
      </c>
      <c r="Z808" s="100">
        <v>-1239778.42</v>
      </c>
      <c r="AA808" s="296">
        <v>22250897.800000001</v>
      </c>
    </row>
    <row r="809" spans="1:27" ht="10.8" thickBot="1" x14ac:dyDescent="0.25">
      <c r="A809" s="105" t="s">
        <v>1380</v>
      </c>
    </row>
    <row r="810" spans="1:27" x14ac:dyDescent="0.2">
      <c r="A810" s="101" t="s">
        <v>1381</v>
      </c>
      <c r="B810" s="100">
        <v>0</v>
      </c>
      <c r="C810" s="100">
        <v>0</v>
      </c>
      <c r="D810" s="100">
        <v>0</v>
      </c>
      <c r="E810" s="100">
        <v>0</v>
      </c>
      <c r="F810" s="100">
        <v>0</v>
      </c>
      <c r="G810" s="100">
        <v>0</v>
      </c>
      <c r="H810" s="100">
        <v>0</v>
      </c>
      <c r="I810" s="100">
        <v>0</v>
      </c>
      <c r="J810" s="100">
        <v>0</v>
      </c>
      <c r="K810" s="100">
        <v>0</v>
      </c>
      <c r="L810" s="100">
        <v>0</v>
      </c>
      <c r="M810" s="100">
        <v>0</v>
      </c>
      <c r="N810" s="100">
        <v>0</v>
      </c>
      <c r="O810" s="100">
        <v>0</v>
      </c>
      <c r="P810" s="100">
        <v>0</v>
      </c>
      <c r="Q810" s="100">
        <v>0</v>
      </c>
      <c r="R810" s="100">
        <v>0</v>
      </c>
      <c r="S810" s="100">
        <v>0</v>
      </c>
      <c r="T810" s="100">
        <v>0</v>
      </c>
      <c r="U810" s="100">
        <v>0</v>
      </c>
      <c r="V810" s="100">
        <v>0</v>
      </c>
      <c r="W810" s="100">
        <v>0</v>
      </c>
      <c r="X810" s="100">
        <v>0</v>
      </c>
      <c r="Y810" s="100">
        <v>0</v>
      </c>
      <c r="Z810" s="100">
        <v>0</v>
      </c>
      <c r="AA810" s="296">
        <v>0</v>
      </c>
    </row>
    <row r="811" spans="1:27" x14ac:dyDescent="0.2">
      <c r="A811" s="101" t="s">
        <v>1382</v>
      </c>
      <c r="B811" s="100">
        <v>19679</v>
      </c>
      <c r="C811" s="100">
        <v>20535</v>
      </c>
      <c r="D811" s="100">
        <v>20107</v>
      </c>
      <c r="E811" s="100">
        <v>20107</v>
      </c>
      <c r="F811" s="100">
        <v>20107</v>
      </c>
      <c r="G811" s="100">
        <v>20107</v>
      </c>
      <c r="H811" s="100">
        <v>20107</v>
      </c>
      <c r="I811" s="100">
        <v>20107</v>
      </c>
      <c r="J811" s="100">
        <v>20107</v>
      </c>
      <c r="K811" s="100">
        <v>20107</v>
      </c>
      <c r="L811" s="100">
        <v>20107</v>
      </c>
      <c r="M811" s="100">
        <v>20107</v>
      </c>
      <c r="N811" s="100">
        <v>241284</v>
      </c>
      <c r="O811" s="100">
        <v>20107</v>
      </c>
      <c r="P811" s="100">
        <v>26189</v>
      </c>
      <c r="Q811" s="100">
        <v>23148</v>
      </c>
      <c r="R811" s="100">
        <v>23148</v>
      </c>
      <c r="S811" s="100">
        <v>23148</v>
      </c>
      <c r="T811" s="100">
        <v>23148</v>
      </c>
      <c r="U811" s="100">
        <v>23148</v>
      </c>
      <c r="V811" s="100">
        <v>23148</v>
      </c>
      <c r="W811" s="100">
        <v>23148</v>
      </c>
      <c r="X811" s="100">
        <v>23148</v>
      </c>
      <c r="Y811" s="100">
        <v>23148</v>
      </c>
      <c r="Z811" s="100">
        <v>23148</v>
      </c>
      <c r="AA811" s="296">
        <v>277776</v>
      </c>
    </row>
    <row r="812" spans="1:27" x14ac:dyDescent="0.2">
      <c r="A812" s="101" t="s">
        <v>1383</v>
      </c>
      <c r="B812" s="100">
        <v>0</v>
      </c>
      <c r="C812" s="100">
        <v>0</v>
      </c>
      <c r="D812" s="100">
        <v>0</v>
      </c>
      <c r="E812" s="100">
        <v>0</v>
      </c>
      <c r="F812" s="100">
        <v>0</v>
      </c>
      <c r="G812" s="100">
        <v>0</v>
      </c>
      <c r="H812" s="100">
        <v>0</v>
      </c>
      <c r="I812" s="100">
        <v>0</v>
      </c>
      <c r="J812" s="100">
        <v>0</v>
      </c>
      <c r="K812" s="100">
        <v>0</v>
      </c>
      <c r="L812" s="100">
        <v>0</v>
      </c>
      <c r="M812" s="100">
        <v>0</v>
      </c>
      <c r="N812" s="100">
        <v>0</v>
      </c>
      <c r="O812" s="100">
        <v>0</v>
      </c>
      <c r="P812" s="100">
        <v>0</v>
      </c>
      <c r="Q812" s="100">
        <v>0</v>
      </c>
      <c r="R812" s="100">
        <v>0</v>
      </c>
      <c r="S812" s="100">
        <v>0</v>
      </c>
      <c r="T812" s="100">
        <v>0</v>
      </c>
      <c r="U812" s="100">
        <v>0</v>
      </c>
      <c r="V812" s="100">
        <v>0</v>
      </c>
      <c r="W812" s="100">
        <v>0</v>
      </c>
      <c r="X812" s="100">
        <v>0</v>
      </c>
      <c r="Y812" s="100">
        <v>0</v>
      </c>
      <c r="Z812" s="100">
        <v>0</v>
      </c>
      <c r="AA812" s="296">
        <v>0</v>
      </c>
    </row>
    <row r="813" spans="1:27" x14ac:dyDescent="0.2">
      <c r="A813" s="101" t="s">
        <v>1384</v>
      </c>
      <c r="B813" s="100">
        <v>19679</v>
      </c>
      <c r="C813" s="100">
        <v>20535</v>
      </c>
      <c r="D813" s="100">
        <v>20107</v>
      </c>
      <c r="E813" s="100">
        <v>20107</v>
      </c>
      <c r="F813" s="100">
        <v>20107</v>
      </c>
      <c r="G813" s="100">
        <v>20107</v>
      </c>
      <c r="H813" s="100">
        <v>20107</v>
      </c>
      <c r="I813" s="100">
        <v>20107</v>
      </c>
      <c r="J813" s="100">
        <v>20107</v>
      </c>
      <c r="K813" s="100">
        <v>20107</v>
      </c>
      <c r="L813" s="100">
        <v>20107</v>
      </c>
      <c r="M813" s="100">
        <v>20107</v>
      </c>
      <c r="N813" s="100">
        <v>241284</v>
      </c>
      <c r="O813" s="100">
        <v>20107</v>
      </c>
      <c r="P813" s="100">
        <v>26189</v>
      </c>
      <c r="Q813" s="100">
        <v>23148</v>
      </c>
      <c r="R813" s="100">
        <v>23148</v>
      </c>
      <c r="S813" s="100">
        <v>23148</v>
      </c>
      <c r="T813" s="100">
        <v>23148</v>
      </c>
      <c r="U813" s="100">
        <v>23148</v>
      </c>
      <c r="V813" s="100">
        <v>23148</v>
      </c>
      <c r="W813" s="100">
        <v>23148</v>
      </c>
      <c r="X813" s="100">
        <v>23148</v>
      </c>
      <c r="Y813" s="100">
        <v>23148</v>
      </c>
      <c r="Z813" s="100">
        <v>23148</v>
      </c>
      <c r="AA813" s="296">
        <v>277776</v>
      </c>
    </row>
    <row r="814" spans="1:27" x14ac:dyDescent="0.2">
      <c r="A814" s="101" t="s">
        <v>1385</v>
      </c>
    </row>
    <row r="815" spans="1:27" x14ac:dyDescent="0.2">
      <c r="A815" s="99" t="s">
        <v>1386</v>
      </c>
      <c r="B815" s="100">
        <v>-5960719.6299999999</v>
      </c>
      <c r="C815" s="100">
        <v>-521191.73999999702</v>
      </c>
      <c r="D815" s="100">
        <v>-11473611.4</v>
      </c>
      <c r="E815" s="100">
        <v>-31743366.579999998</v>
      </c>
      <c r="F815" s="100">
        <v>-1301897.3699999901</v>
      </c>
      <c r="G815" s="100">
        <v>-3422538.3399999901</v>
      </c>
      <c r="H815" s="100">
        <v>299069.64</v>
      </c>
      <c r="I815" s="100">
        <v>-5265470.8599999901</v>
      </c>
      <c r="J815" s="100">
        <v>-5601229.9699999997</v>
      </c>
      <c r="K815" s="100">
        <v>-5674495.5099999905</v>
      </c>
      <c r="L815" s="100">
        <v>-1908412.69</v>
      </c>
      <c r="M815" s="100">
        <v>-11265958.880000001</v>
      </c>
      <c r="N815" s="100">
        <v>-83839823.329999894</v>
      </c>
      <c r="O815" s="100">
        <v>-6342003.7899999898</v>
      </c>
      <c r="P815" s="100">
        <v>-13365233.439999901</v>
      </c>
      <c r="Q815" s="100">
        <v>-9062230.7299999893</v>
      </c>
      <c r="R815" s="100">
        <v>-8277603.5999999996</v>
      </c>
      <c r="S815" s="100">
        <v>-8042246.9099999899</v>
      </c>
      <c r="T815" s="100">
        <v>16333052.2099999</v>
      </c>
      <c r="U815" s="100">
        <v>-2840457.4</v>
      </c>
      <c r="V815" s="100">
        <v>-2703245.1699999901</v>
      </c>
      <c r="W815" s="100">
        <v>-1363150.22999999</v>
      </c>
      <c r="X815" s="100">
        <v>-2166304.1899999902</v>
      </c>
      <c r="Y815" s="100">
        <v>-10246119.7199999</v>
      </c>
      <c r="Z815" s="100">
        <v>-12009531.710000001</v>
      </c>
      <c r="AA815" s="296">
        <v>-60085074.679999903</v>
      </c>
    </row>
    <row r="816" spans="1:27" ht="10.8" thickBot="1" x14ac:dyDescent="0.25">
      <c r="A816" s="105" t="s">
        <v>1387</v>
      </c>
    </row>
    <row r="817" spans="1:27" x14ac:dyDescent="0.2">
      <c r="A817" s="99" t="s">
        <v>1388</v>
      </c>
    </row>
    <row r="818" spans="1:27" x14ac:dyDescent="0.2">
      <c r="A818" s="101" t="s">
        <v>1389</v>
      </c>
      <c r="B818" s="100">
        <v>0</v>
      </c>
      <c r="C818" s="100">
        <v>0</v>
      </c>
      <c r="D818" s="100">
        <v>381091.22</v>
      </c>
      <c r="E818" s="100">
        <v>0</v>
      </c>
      <c r="F818" s="100">
        <v>0</v>
      </c>
      <c r="G818" s="100">
        <v>1437285.18</v>
      </c>
      <c r="H818" s="100">
        <v>0</v>
      </c>
      <c r="I818" s="100">
        <v>0</v>
      </c>
      <c r="J818" s="100">
        <v>-102533.79</v>
      </c>
      <c r="K818" s="100">
        <v>0</v>
      </c>
      <c r="L818" s="100">
        <v>976098.27999999898</v>
      </c>
      <c r="M818" s="100">
        <v>129511.499999999</v>
      </c>
      <c r="N818" s="100">
        <v>2821452.39</v>
      </c>
      <c r="O818" s="100">
        <v>0</v>
      </c>
      <c r="P818" s="100">
        <v>0</v>
      </c>
      <c r="Q818" s="100">
        <v>1296480.83</v>
      </c>
      <c r="R818" s="100">
        <v>0</v>
      </c>
      <c r="S818" s="100">
        <v>0</v>
      </c>
      <c r="T818" s="100">
        <v>-437302.91</v>
      </c>
      <c r="U818" s="100">
        <v>0</v>
      </c>
      <c r="V818" s="100">
        <v>0</v>
      </c>
      <c r="W818" s="100">
        <v>-148329.25</v>
      </c>
      <c r="X818" s="100">
        <v>0</v>
      </c>
      <c r="Y818" s="100">
        <v>336228.26999999897</v>
      </c>
      <c r="Z818" s="100">
        <v>450498.99999999901</v>
      </c>
      <c r="AA818" s="296">
        <v>1497575.94</v>
      </c>
    </row>
    <row r="819" spans="1:27" x14ac:dyDescent="0.2">
      <c r="A819" s="101" t="s">
        <v>1390</v>
      </c>
      <c r="B819" s="100">
        <v>1510744</v>
      </c>
      <c r="C819" s="100">
        <v>-1608250.5699999901</v>
      </c>
      <c r="D819" s="100">
        <v>1472552.96</v>
      </c>
      <c r="E819" s="100">
        <v>7488885.04</v>
      </c>
      <c r="F819" s="100">
        <v>-711034.33</v>
      </c>
      <c r="G819" s="100">
        <v>-1591864.41</v>
      </c>
      <c r="H819" s="100">
        <v>-1243827.49</v>
      </c>
      <c r="I819" s="100">
        <v>39955.629999999903</v>
      </c>
      <c r="J819" s="100">
        <v>866772.65999999898</v>
      </c>
      <c r="K819" s="100">
        <v>1098392.29</v>
      </c>
      <c r="L819" s="100">
        <v>2423547.79</v>
      </c>
      <c r="M819" s="100">
        <v>467301.09</v>
      </c>
      <c r="N819" s="100">
        <v>10213174.66</v>
      </c>
      <c r="O819" s="100">
        <v>1607380.8605754999</v>
      </c>
      <c r="P819" s="100">
        <v>1890145.3994245001</v>
      </c>
      <c r="Q819" s="100">
        <v>1180412.3</v>
      </c>
      <c r="R819" s="100">
        <v>854673.33</v>
      </c>
      <c r="S819" s="100">
        <v>1575634.64</v>
      </c>
      <c r="T819" s="100">
        <v>-4008176.36</v>
      </c>
      <c r="U819" s="100">
        <v>-888974.52999999898</v>
      </c>
      <c r="V819" s="100">
        <v>-723088.99</v>
      </c>
      <c r="W819" s="100">
        <v>1119928.05</v>
      </c>
      <c r="X819" s="100">
        <v>-368629.01</v>
      </c>
      <c r="Y819" s="100">
        <v>1581801.25</v>
      </c>
      <c r="Z819" s="100">
        <v>1633180</v>
      </c>
      <c r="AA819" s="296">
        <v>5454286.9400000004</v>
      </c>
    </row>
    <row r="820" spans="1:27" x14ac:dyDescent="0.2">
      <c r="A820" s="101" t="s">
        <v>1391</v>
      </c>
      <c r="B820" s="100">
        <v>0</v>
      </c>
      <c r="C820" s="100">
        <v>0</v>
      </c>
      <c r="D820" s="100">
        <v>0</v>
      </c>
      <c r="E820" s="100">
        <v>0</v>
      </c>
      <c r="F820" s="100">
        <v>0</v>
      </c>
      <c r="G820" s="100">
        <v>0</v>
      </c>
      <c r="H820" s="100">
        <v>0</v>
      </c>
      <c r="I820" s="100">
        <v>0</v>
      </c>
      <c r="J820" s="100">
        <v>0</v>
      </c>
      <c r="K820" s="100">
        <v>0</v>
      </c>
      <c r="L820" s="100">
        <v>0</v>
      </c>
      <c r="M820" s="100">
        <v>0</v>
      </c>
      <c r="N820" s="100">
        <v>0</v>
      </c>
      <c r="O820" s="100">
        <v>0</v>
      </c>
      <c r="P820" s="100">
        <v>0</v>
      </c>
      <c r="Q820" s="100">
        <v>0</v>
      </c>
      <c r="R820" s="100">
        <v>0</v>
      </c>
      <c r="S820" s="100">
        <v>0</v>
      </c>
      <c r="T820" s="100">
        <v>0</v>
      </c>
      <c r="U820" s="100">
        <v>0</v>
      </c>
      <c r="V820" s="100">
        <v>0</v>
      </c>
      <c r="W820" s="100">
        <v>0</v>
      </c>
      <c r="X820" s="100">
        <v>0</v>
      </c>
      <c r="Y820" s="100">
        <v>0</v>
      </c>
      <c r="Z820" s="100">
        <v>0</v>
      </c>
      <c r="AA820" s="296">
        <v>0</v>
      </c>
    </row>
    <row r="821" spans="1:27" x14ac:dyDescent="0.2">
      <c r="A821" s="101" t="s">
        <v>1392</v>
      </c>
      <c r="B821" s="100">
        <v>0</v>
      </c>
      <c r="C821" s="100">
        <v>0</v>
      </c>
      <c r="D821" s="100">
        <v>0</v>
      </c>
      <c r="E821" s="100">
        <v>0</v>
      </c>
      <c r="F821" s="100">
        <v>0</v>
      </c>
      <c r="G821" s="100">
        <v>0</v>
      </c>
      <c r="H821" s="100">
        <v>0</v>
      </c>
      <c r="I821" s="100">
        <v>0</v>
      </c>
      <c r="J821" s="100">
        <v>-929603.38</v>
      </c>
      <c r="K821" s="100">
        <v>0</v>
      </c>
      <c r="L821" s="100">
        <v>0</v>
      </c>
      <c r="M821" s="100">
        <v>0</v>
      </c>
      <c r="N821" s="100">
        <v>-929603.38</v>
      </c>
      <c r="O821" s="100">
        <v>0</v>
      </c>
      <c r="P821" s="100">
        <v>0</v>
      </c>
      <c r="Q821" s="100">
        <v>0</v>
      </c>
      <c r="R821" s="100">
        <v>0</v>
      </c>
      <c r="S821" s="100">
        <v>0</v>
      </c>
      <c r="T821" s="100">
        <v>0</v>
      </c>
      <c r="U821" s="100">
        <v>0</v>
      </c>
      <c r="V821" s="100">
        <v>0</v>
      </c>
      <c r="W821" s="100">
        <v>-782973.35</v>
      </c>
      <c r="X821" s="100">
        <v>0</v>
      </c>
      <c r="Y821" s="100">
        <v>0</v>
      </c>
      <c r="Z821" s="100">
        <v>0</v>
      </c>
      <c r="AA821" s="296">
        <v>-782973.35</v>
      </c>
    </row>
    <row r="822" spans="1:27" x14ac:dyDescent="0.2">
      <c r="A822" s="101" t="s">
        <v>1393</v>
      </c>
      <c r="B822" s="100">
        <v>0</v>
      </c>
      <c r="C822" s="100">
        <v>0</v>
      </c>
      <c r="D822" s="100">
        <v>0</v>
      </c>
      <c r="E822" s="100">
        <v>0</v>
      </c>
      <c r="F822" s="100">
        <v>0</v>
      </c>
      <c r="G822" s="100">
        <v>0</v>
      </c>
      <c r="H822" s="100">
        <v>0</v>
      </c>
      <c r="I822" s="100">
        <v>0</v>
      </c>
      <c r="J822" s="100">
        <v>0</v>
      </c>
      <c r="K822" s="100">
        <v>0</v>
      </c>
      <c r="L822" s="100">
        <v>0</v>
      </c>
      <c r="M822" s="100">
        <v>0</v>
      </c>
      <c r="N822" s="100">
        <v>0</v>
      </c>
      <c r="O822" s="100">
        <v>0</v>
      </c>
      <c r="P822" s="100">
        <v>0</v>
      </c>
      <c r="Q822" s="100">
        <v>0</v>
      </c>
      <c r="R822" s="100">
        <v>0</v>
      </c>
      <c r="S822" s="100">
        <v>0</v>
      </c>
      <c r="T822" s="100">
        <v>0</v>
      </c>
      <c r="U822" s="100">
        <v>0</v>
      </c>
      <c r="V822" s="100">
        <v>0</v>
      </c>
      <c r="W822" s="100">
        <v>0</v>
      </c>
      <c r="X822" s="100">
        <v>0</v>
      </c>
      <c r="Y822" s="100">
        <v>0</v>
      </c>
      <c r="Z822" s="100">
        <v>0</v>
      </c>
      <c r="AA822" s="296">
        <v>0</v>
      </c>
    </row>
    <row r="823" spans="1:27" x14ac:dyDescent="0.2">
      <c r="A823" s="101" t="s">
        <v>1394</v>
      </c>
      <c r="B823" s="100">
        <v>0</v>
      </c>
      <c r="C823" s="100">
        <v>0</v>
      </c>
      <c r="D823" s="100">
        <v>0</v>
      </c>
      <c r="E823" s="100">
        <v>0</v>
      </c>
      <c r="F823" s="100">
        <v>0</v>
      </c>
      <c r="G823" s="100">
        <v>0</v>
      </c>
      <c r="H823" s="100">
        <v>0</v>
      </c>
      <c r="I823" s="100">
        <v>0</v>
      </c>
      <c r="J823" s="100">
        <v>-156483.24</v>
      </c>
      <c r="K823" s="100">
        <v>0</v>
      </c>
      <c r="L823" s="100">
        <v>0</v>
      </c>
      <c r="M823" s="100">
        <v>0</v>
      </c>
      <c r="N823" s="100">
        <v>-156483.24</v>
      </c>
      <c r="O823" s="100">
        <v>0</v>
      </c>
      <c r="P823" s="100">
        <v>0</v>
      </c>
      <c r="Q823" s="100">
        <v>0</v>
      </c>
      <c r="R823" s="100">
        <v>0</v>
      </c>
      <c r="S823" s="100">
        <v>0</v>
      </c>
      <c r="T823" s="100">
        <v>0</v>
      </c>
      <c r="U823" s="100">
        <v>0</v>
      </c>
      <c r="V823" s="100">
        <v>0</v>
      </c>
      <c r="W823" s="100">
        <v>-205064.48</v>
      </c>
      <c r="X823" s="100">
        <v>0</v>
      </c>
      <c r="Y823" s="100">
        <v>0</v>
      </c>
      <c r="Z823" s="100">
        <v>0</v>
      </c>
      <c r="AA823" s="296">
        <v>-205064.48</v>
      </c>
    </row>
    <row r="824" spans="1:27" x14ac:dyDescent="0.2">
      <c r="A824" s="101" t="s">
        <v>1395</v>
      </c>
      <c r="B824" s="100">
        <v>1510744</v>
      </c>
      <c r="C824" s="100">
        <v>-1608250.5699999901</v>
      </c>
      <c r="D824" s="100">
        <v>1853644.18</v>
      </c>
      <c r="E824" s="100">
        <v>7488885.04</v>
      </c>
      <c r="F824" s="100">
        <v>-711034.33</v>
      </c>
      <c r="G824" s="100">
        <v>-154579.23000000001</v>
      </c>
      <c r="H824" s="100">
        <v>-1243827.49</v>
      </c>
      <c r="I824" s="100">
        <v>39955.629999999903</v>
      </c>
      <c r="J824" s="100">
        <v>-321847.75</v>
      </c>
      <c r="K824" s="100">
        <v>1098392.29</v>
      </c>
      <c r="L824" s="100">
        <v>3399646.07</v>
      </c>
      <c r="M824" s="100">
        <v>596812.59</v>
      </c>
      <c r="N824" s="100">
        <v>11948540.43</v>
      </c>
      <c r="O824" s="100">
        <v>1607380.8605754999</v>
      </c>
      <c r="P824" s="100">
        <v>1890145.3994245001</v>
      </c>
      <c r="Q824" s="100">
        <v>2476893.13</v>
      </c>
      <c r="R824" s="100">
        <v>854673.33</v>
      </c>
      <c r="S824" s="100">
        <v>1575634.64</v>
      </c>
      <c r="T824" s="100">
        <v>-4445479.2699999996</v>
      </c>
      <c r="U824" s="100">
        <v>-888974.52999999898</v>
      </c>
      <c r="V824" s="100">
        <v>-723088.99</v>
      </c>
      <c r="W824" s="100">
        <v>-16439.029999999799</v>
      </c>
      <c r="X824" s="100">
        <v>-368629.01</v>
      </c>
      <c r="Y824" s="100">
        <v>1918029.52</v>
      </c>
      <c r="Z824" s="100">
        <v>2083679</v>
      </c>
      <c r="AA824" s="296">
        <v>5963825.0499999998</v>
      </c>
    </row>
    <row r="825" spans="1:27" x14ac:dyDescent="0.2">
      <c r="A825" s="99" t="s">
        <v>1396</v>
      </c>
    </row>
    <row r="826" spans="1:27" x14ac:dyDescent="0.2">
      <c r="A826" s="101" t="s">
        <v>1397</v>
      </c>
      <c r="B826" s="100">
        <v>0</v>
      </c>
      <c r="C826" s="100">
        <v>0</v>
      </c>
      <c r="D826" s="100">
        <v>879421.07</v>
      </c>
      <c r="E826" s="100">
        <v>0</v>
      </c>
      <c r="F826" s="100">
        <v>0</v>
      </c>
      <c r="G826" s="100">
        <v>433980.03</v>
      </c>
      <c r="H826" s="100">
        <v>0</v>
      </c>
      <c r="I826" s="100">
        <v>0</v>
      </c>
      <c r="J826" s="100">
        <v>772818.36</v>
      </c>
      <c r="K826" s="100">
        <v>0</v>
      </c>
      <c r="L826" s="100">
        <v>-468213.09</v>
      </c>
      <c r="M826" s="100">
        <v>97663.67</v>
      </c>
      <c r="N826" s="100">
        <v>1715670.04</v>
      </c>
      <c r="O826" s="100">
        <v>0</v>
      </c>
      <c r="P826" s="100">
        <v>0</v>
      </c>
      <c r="Q826" s="100">
        <v>261853.7</v>
      </c>
      <c r="R826" s="100">
        <v>0</v>
      </c>
      <c r="S826" s="100">
        <v>0</v>
      </c>
      <c r="T826" s="100">
        <v>264131.57</v>
      </c>
      <c r="U826" s="100">
        <v>0</v>
      </c>
      <c r="V826" s="100">
        <v>0</v>
      </c>
      <c r="W826" s="100">
        <v>447673.82</v>
      </c>
      <c r="X826" s="100">
        <v>0</v>
      </c>
      <c r="Y826" s="100">
        <v>292892.81</v>
      </c>
      <c r="Z826" s="100">
        <v>158779.95000000001</v>
      </c>
      <c r="AA826" s="296">
        <v>1425331.85</v>
      </c>
    </row>
    <row r="827" spans="1:27" x14ac:dyDescent="0.2">
      <c r="A827" s="101" t="s">
        <v>1398</v>
      </c>
      <c r="B827" s="100">
        <v>0</v>
      </c>
      <c r="C827" s="100">
        <v>0</v>
      </c>
      <c r="D827" s="100">
        <v>0</v>
      </c>
      <c r="E827" s="100">
        <v>0</v>
      </c>
      <c r="F827" s="100">
        <v>0</v>
      </c>
      <c r="G827" s="100">
        <v>0</v>
      </c>
      <c r="H827" s="100">
        <v>0</v>
      </c>
      <c r="I827" s="100">
        <v>0</v>
      </c>
      <c r="J827" s="100">
        <v>67974.880000000005</v>
      </c>
      <c r="K827" s="100">
        <v>0</v>
      </c>
      <c r="L827" s="100">
        <v>0</v>
      </c>
      <c r="M827" s="100">
        <v>0</v>
      </c>
      <c r="N827" s="100">
        <v>67974.880000000005</v>
      </c>
      <c r="O827" s="100">
        <v>0</v>
      </c>
      <c r="P827" s="100">
        <v>0</v>
      </c>
      <c r="Q827" s="100">
        <v>0</v>
      </c>
      <c r="R827" s="100">
        <v>0</v>
      </c>
      <c r="S827" s="100">
        <v>0</v>
      </c>
      <c r="T827" s="100">
        <v>0</v>
      </c>
      <c r="U827" s="100">
        <v>0</v>
      </c>
      <c r="V827" s="100">
        <v>0</v>
      </c>
      <c r="W827" s="100">
        <v>128453.71</v>
      </c>
      <c r="X827" s="100">
        <v>0</v>
      </c>
      <c r="Y827" s="100">
        <v>0</v>
      </c>
      <c r="Z827" s="100">
        <v>0</v>
      </c>
      <c r="AA827" s="296">
        <v>128453.71</v>
      </c>
    </row>
    <row r="828" spans="1:27" x14ac:dyDescent="0.2">
      <c r="A828" s="101" t="s">
        <v>1399</v>
      </c>
      <c r="B828" s="100">
        <v>0</v>
      </c>
      <c r="C828" s="100">
        <v>0</v>
      </c>
      <c r="D828" s="100">
        <v>243729.7</v>
      </c>
      <c r="E828" s="100">
        <v>0</v>
      </c>
      <c r="F828" s="100">
        <v>0</v>
      </c>
      <c r="G828" s="100">
        <v>120276.65</v>
      </c>
      <c r="H828" s="100">
        <v>0</v>
      </c>
      <c r="I828" s="100">
        <v>0</v>
      </c>
      <c r="J828" s="100">
        <v>214184.98</v>
      </c>
      <c r="K828" s="100">
        <v>0</v>
      </c>
      <c r="L828" s="100">
        <v>-129764.27999999899</v>
      </c>
      <c r="M828" s="100">
        <v>27067.29</v>
      </c>
      <c r="N828" s="100">
        <v>475494.34</v>
      </c>
      <c r="O828" s="100">
        <v>0</v>
      </c>
      <c r="P828" s="100">
        <v>0</v>
      </c>
      <c r="Q828" s="100">
        <v>72572.2</v>
      </c>
      <c r="R828" s="100">
        <v>0</v>
      </c>
      <c r="S828" s="100">
        <v>0</v>
      </c>
      <c r="T828" s="100">
        <v>73203.509999999995</v>
      </c>
      <c r="U828" s="100">
        <v>0</v>
      </c>
      <c r="V828" s="100">
        <v>0</v>
      </c>
      <c r="W828" s="100">
        <v>124071.86</v>
      </c>
      <c r="X828" s="100">
        <v>0</v>
      </c>
      <c r="Y828" s="100">
        <v>81174.62</v>
      </c>
      <c r="Z828" s="100">
        <v>44005.54</v>
      </c>
      <c r="AA828" s="296">
        <v>395027.73</v>
      </c>
    </row>
    <row r="829" spans="1:27" x14ac:dyDescent="0.2">
      <c r="A829" s="101" t="s">
        <v>1400</v>
      </c>
      <c r="B829" s="100">
        <v>0</v>
      </c>
      <c r="C829" s="100">
        <v>0</v>
      </c>
      <c r="D829" s="100">
        <v>0</v>
      </c>
      <c r="E829" s="100">
        <v>0</v>
      </c>
      <c r="F829" s="100">
        <v>0</v>
      </c>
      <c r="G829" s="100">
        <v>0</v>
      </c>
      <c r="H829" s="100">
        <v>0</v>
      </c>
      <c r="I829" s="100">
        <v>0</v>
      </c>
      <c r="J829" s="100">
        <v>18839.099999999999</v>
      </c>
      <c r="K829" s="100">
        <v>0</v>
      </c>
      <c r="L829" s="100">
        <v>0</v>
      </c>
      <c r="M829" s="100">
        <v>0</v>
      </c>
      <c r="N829" s="100">
        <v>18839.099999999999</v>
      </c>
      <c r="O829" s="100">
        <v>0</v>
      </c>
      <c r="P829" s="100">
        <v>0</v>
      </c>
      <c r="Q829" s="100">
        <v>0</v>
      </c>
      <c r="R829" s="100">
        <v>0</v>
      </c>
      <c r="S829" s="100">
        <v>0</v>
      </c>
      <c r="T829" s="100">
        <v>0</v>
      </c>
      <c r="U829" s="100">
        <v>0</v>
      </c>
      <c r="V829" s="100">
        <v>0</v>
      </c>
      <c r="W829" s="100">
        <v>35600.68</v>
      </c>
      <c r="X829" s="100">
        <v>0</v>
      </c>
      <c r="Y829" s="100">
        <v>0</v>
      </c>
      <c r="Z829" s="100">
        <v>0</v>
      </c>
      <c r="AA829" s="296">
        <v>35600.68</v>
      </c>
    </row>
    <row r="830" spans="1:27" x14ac:dyDescent="0.2">
      <c r="A830" s="101" t="s">
        <v>1401</v>
      </c>
      <c r="B830" s="100">
        <v>0</v>
      </c>
      <c r="C830" s="100">
        <v>0</v>
      </c>
      <c r="D830" s="100">
        <v>0</v>
      </c>
      <c r="E830" s="100">
        <v>0</v>
      </c>
      <c r="F830" s="100">
        <v>0</v>
      </c>
      <c r="G830" s="100">
        <v>-21912.86</v>
      </c>
      <c r="H830" s="100">
        <v>0</v>
      </c>
      <c r="I830" s="100">
        <v>0</v>
      </c>
      <c r="J830" s="100">
        <v>-27036.02</v>
      </c>
      <c r="K830" s="100">
        <v>0</v>
      </c>
      <c r="L830" s="100">
        <v>-469205.47</v>
      </c>
      <c r="M830" s="100">
        <v>-7625.73</v>
      </c>
      <c r="N830" s="100">
        <v>-525780.07999999996</v>
      </c>
      <c r="O830" s="100">
        <v>0</v>
      </c>
      <c r="P830" s="100">
        <v>0</v>
      </c>
      <c r="Q830" s="100">
        <v>-42434.36</v>
      </c>
      <c r="R830" s="100">
        <v>0</v>
      </c>
      <c r="S830" s="100">
        <v>0</v>
      </c>
      <c r="T830" s="100">
        <v>-43454.46</v>
      </c>
      <c r="U830" s="100">
        <v>0</v>
      </c>
      <c r="V830" s="100">
        <v>0</v>
      </c>
      <c r="W830" s="100">
        <v>-160844.09</v>
      </c>
      <c r="X830" s="100">
        <v>0</v>
      </c>
      <c r="Y830" s="100">
        <v>-44241.21</v>
      </c>
      <c r="Z830" s="100">
        <v>-40465.86</v>
      </c>
      <c r="AA830" s="296">
        <v>-331439.98</v>
      </c>
    </row>
    <row r="831" spans="1:27" x14ac:dyDescent="0.2">
      <c r="A831" s="101" t="s">
        <v>1402</v>
      </c>
      <c r="B831" s="100">
        <v>0</v>
      </c>
      <c r="C831" s="100">
        <v>0</v>
      </c>
      <c r="D831" s="100">
        <v>0</v>
      </c>
      <c r="E831" s="100">
        <v>0</v>
      </c>
      <c r="F831" s="100">
        <v>0</v>
      </c>
      <c r="G831" s="100">
        <v>0</v>
      </c>
      <c r="H831" s="100">
        <v>0</v>
      </c>
      <c r="I831" s="100">
        <v>0</v>
      </c>
      <c r="J831" s="100">
        <v>-0.4</v>
      </c>
      <c r="K831" s="100">
        <v>0</v>
      </c>
      <c r="L831" s="100">
        <v>0</v>
      </c>
      <c r="M831" s="100">
        <v>0</v>
      </c>
      <c r="N831" s="100">
        <v>-0.4</v>
      </c>
      <c r="O831" s="100">
        <v>0</v>
      </c>
      <c r="P831" s="100">
        <v>0</v>
      </c>
      <c r="Q831" s="100">
        <v>0</v>
      </c>
      <c r="R831" s="100">
        <v>0</v>
      </c>
      <c r="S831" s="100">
        <v>0</v>
      </c>
      <c r="T831" s="100">
        <v>0</v>
      </c>
      <c r="U831" s="100">
        <v>0</v>
      </c>
      <c r="V831" s="100">
        <v>0</v>
      </c>
      <c r="W831" s="100">
        <v>-235166.62</v>
      </c>
      <c r="X831" s="100">
        <v>0</v>
      </c>
      <c r="Y831" s="100">
        <v>0</v>
      </c>
      <c r="Z831" s="100">
        <v>0</v>
      </c>
      <c r="AA831" s="296">
        <v>-235166.62</v>
      </c>
    </row>
    <row r="832" spans="1:27" x14ac:dyDescent="0.2">
      <c r="A832" s="101" t="s">
        <v>1403</v>
      </c>
      <c r="B832" s="100">
        <v>0</v>
      </c>
      <c r="C832" s="100">
        <v>0</v>
      </c>
      <c r="D832" s="100">
        <v>0</v>
      </c>
      <c r="E832" s="100">
        <v>0</v>
      </c>
      <c r="F832" s="100">
        <v>0</v>
      </c>
      <c r="G832" s="100">
        <v>-6073.1</v>
      </c>
      <c r="H832" s="100">
        <v>0</v>
      </c>
      <c r="I832" s="100">
        <v>0</v>
      </c>
      <c r="J832" s="100">
        <v>-7492.98</v>
      </c>
      <c r="K832" s="100">
        <v>0</v>
      </c>
      <c r="L832" s="100">
        <v>-130039.31</v>
      </c>
      <c r="M832" s="100">
        <v>-2113.46</v>
      </c>
      <c r="N832" s="100">
        <v>-145718.85</v>
      </c>
      <c r="O832" s="100">
        <v>0</v>
      </c>
      <c r="P832" s="100">
        <v>0</v>
      </c>
      <c r="Q832" s="100">
        <v>-11760.6</v>
      </c>
      <c r="R832" s="100">
        <v>0</v>
      </c>
      <c r="S832" s="100">
        <v>0</v>
      </c>
      <c r="T832" s="100">
        <v>-12043.31</v>
      </c>
      <c r="U832" s="100">
        <v>0</v>
      </c>
      <c r="V832" s="100">
        <v>0</v>
      </c>
      <c r="W832" s="100">
        <v>-44577.599999999999</v>
      </c>
      <c r="X832" s="100">
        <v>0</v>
      </c>
      <c r="Y832" s="100">
        <v>-12261.35</v>
      </c>
      <c r="Z832" s="100">
        <v>-11215.04</v>
      </c>
      <c r="AA832" s="296">
        <v>-91857.899999999907</v>
      </c>
    </row>
    <row r="833" spans="1:27" x14ac:dyDescent="0.2">
      <c r="A833" s="101" t="s">
        <v>1404</v>
      </c>
      <c r="B833" s="100">
        <v>0</v>
      </c>
      <c r="C833" s="100">
        <v>0</v>
      </c>
      <c r="D833" s="100">
        <v>0</v>
      </c>
      <c r="E833" s="100">
        <v>0</v>
      </c>
      <c r="F833" s="100">
        <v>0</v>
      </c>
      <c r="G833" s="100">
        <v>0</v>
      </c>
      <c r="H833" s="100">
        <v>0</v>
      </c>
      <c r="I833" s="100">
        <v>0</v>
      </c>
      <c r="J833" s="100">
        <v>-0.11</v>
      </c>
      <c r="K833" s="100">
        <v>0</v>
      </c>
      <c r="L833" s="100">
        <v>0</v>
      </c>
      <c r="M833" s="100">
        <v>0</v>
      </c>
      <c r="N833" s="100">
        <v>-0.11</v>
      </c>
      <c r="O833" s="100">
        <v>0</v>
      </c>
      <c r="P833" s="100">
        <v>0</v>
      </c>
      <c r="Q833" s="100">
        <v>0</v>
      </c>
      <c r="R833" s="100">
        <v>0</v>
      </c>
      <c r="S833" s="100">
        <v>0</v>
      </c>
      <c r="T833" s="100">
        <v>0</v>
      </c>
      <c r="U833" s="100">
        <v>0</v>
      </c>
      <c r="V833" s="100">
        <v>0</v>
      </c>
      <c r="W833" s="100">
        <v>-65175.9399999999</v>
      </c>
      <c r="X833" s="100">
        <v>0</v>
      </c>
      <c r="Y833" s="100">
        <v>0</v>
      </c>
      <c r="Z833" s="100">
        <v>0</v>
      </c>
      <c r="AA833" s="296">
        <v>-65175.9399999999</v>
      </c>
    </row>
    <row r="834" spans="1:27" x14ac:dyDescent="0.2">
      <c r="A834" s="101" t="s">
        <v>1405</v>
      </c>
      <c r="B834" s="100">
        <v>0</v>
      </c>
      <c r="C834" s="100">
        <v>0</v>
      </c>
      <c r="D834" s="100">
        <v>1123150.77</v>
      </c>
      <c r="E834" s="100">
        <v>0</v>
      </c>
      <c r="F834" s="100">
        <v>0</v>
      </c>
      <c r="G834" s="100">
        <v>526270.71999999997</v>
      </c>
      <c r="H834" s="100">
        <v>0</v>
      </c>
      <c r="I834" s="100">
        <v>0</v>
      </c>
      <c r="J834" s="100">
        <v>1039287.81</v>
      </c>
      <c r="K834" s="100">
        <v>0</v>
      </c>
      <c r="L834" s="100">
        <v>-1197222.1499999999</v>
      </c>
      <c r="M834" s="100">
        <v>114991.769999999</v>
      </c>
      <c r="N834" s="100">
        <v>1606478.92</v>
      </c>
      <c r="O834" s="100">
        <v>0</v>
      </c>
      <c r="P834" s="100">
        <v>0</v>
      </c>
      <c r="Q834" s="100">
        <v>280230.94</v>
      </c>
      <c r="R834" s="100">
        <v>0</v>
      </c>
      <c r="S834" s="100">
        <v>0</v>
      </c>
      <c r="T834" s="100">
        <v>281837.31</v>
      </c>
      <c r="U834" s="100">
        <v>0</v>
      </c>
      <c r="V834" s="100">
        <v>0</v>
      </c>
      <c r="W834" s="100">
        <v>230035.81999999899</v>
      </c>
      <c r="X834" s="100">
        <v>0</v>
      </c>
      <c r="Y834" s="100">
        <v>317564.87</v>
      </c>
      <c r="Z834" s="100">
        <v>151104.59</v>
      </c>
      <c r="AA834" s="296">
        <v>1260773.53</v>
      </c>
    </row>
    <row r="835" spans="1:27" x14ac:dyDescent="0.2">
      <c r="A835" s="99" t="s">
        <v>1406</v>
      </c>
      <c r="B835" s="100">
        <v>1510744</v>
      </c>
      <c r="C835" s="100">
        <v>-1608250.5699999901</v>
      </c>
      <c r="D835" s="100">
        <v>2976794.95</v>
      </c>
      <c r="E835" s="100">
        <v>7488885.04</v>
      </c>
      <c r="F835" s="100">
        <v>-711034.33</v>
      </c>
      <c r="G835" s="100">
        <v>371691.49</v>
      </c>
      <c r="H835" s="100">
        <v>-1243827.49</v>
      </c>
      <c r="I835" s="100">
        <v>39955.629999999903</v>
      </c>
      <c r="J835" s="100">
        <v>717440.05999999901</v>
      </c>
      <c r="K835" s="100">
        <v>1098392.29</v>
      </c>
      <c r="L835" s="100">
        <v>2202423.92</v>
      </c>
      <c r="M835" s="100">
        <v>711804.36</v>
      </c>
      <c r="N835" s="100">
        <v>13555019.349999901</v>
      </c>
      <c r="O835" s="100">
        <v>1607380.8605754999</v>
      </c>
      <c r="P835" s="100">
        <v>1890145.3994245001</v>
      </c>
      <c r="Q835" s="100">
        <v>2757124.07</v>
      </c>
      <c r="R835" s="100">
        <v>854673.33</v>
      </c>
      <c r="S835" s="100">
        <v>1575634.64</v>
      </c>
      <c r="T835" s="100">
        <v>-4163641.96</v>
      </c>
      <c r="U835" s="100">
        <v>-888974.52999999898</v>
      </c>
      <c r="V835" s="100">
        <v>-723088.99</v>
      </c>
      <c r="W835" s="100">
        <v>213596.79</v>
      </c>
      <c r="X835" s="100">
        <v>-368629.01</v>
      </c>
      <c r="Y835" s="100">
        <v>2235594.3899999899</v>
      </c>
      <c r="Z835" s="100">
        <v>2234783.59</v>
      </c>
      <c r="AA835" s="296">
        <v>7224598.5800000001</v>
      </c>
    </row>
    <row r="836" spans="1:27" x14ac:dyDescent="0.2">
      <c r="A836" s="99" t="s">
        <v>1407</v>
      </c>
      <c r="B836" s="100">
        <v>-4449975.63</v>
      </c>
      <c r="C836" s="100">
        <v>-2129442.3099999898</v>
      </c>
      <c r="D836" s="100">
        <v>-8496816.4499999993</v>
      </c>
      <c r="E836" s="100">
        <v>-24254481.539999999</v>
      </c>
      <c r="F836" s="100">
        <v>-2012931.6999999899</v>
      </c>
      <c r="G836" s="100">
        <v>-3050846.8499999898</v>
      </c>
      <c r="H836" s="100">
        <v>-944757.85</v>
      </c>
      <c r="I836" s="100">
        <v>-5225515.2299999902</v>
      </c>
      <c r="J836" s="100">
        <v>-4883789.91</v>
      </c>
      <c r="K836" s="100">
        <v>-4576103.2199999904</v>
      </c>
      <c r="L836" s="100">
        <v>294011.23</v>
      </c>
      <c r="M836" s="100">
        <v>-10554154.52</v>
      </c>
      <c r="N836" s="100">
        <v>-70284803.980000004</v>
      </c>
      <c r="O836" s="100">
        <v>-4734622.9294244898</v>
      </c>
      <c r="P836" s="100">
        <v>-11475088.0405754</v>
      </c>
      <c r="Q836" s="100">
        <v>-6305106.6599999899</v>
      </c>
      <c r="R836" s="100">
        <v>-7422930.2699999996</v>
      </c>
      <c r="S836" s="100">
        <v>-6466612.2699999902</v>
      </c>
      <c r="T836" s="100">
        <v>12169410.249999899</v>
      </c>
      <c r="U836" s="100">
        <v>-3729431.9299999899</v>
      </c>
      <c r="V836" s="100">
        <v>-3426334.1599999899</v>
      </c>
      <c r="W836" s="100">
        <v>-1149553.4399999899</v>
      </c>
      <c r="X836" s="100">
        <v>-2534933.1999999899</v>
      </c>
      <c r="Y836" s="100">
        <v>-8010525.3299999898</v>
      </c>
      <c r="Z836" s="100">
        <v>-9774748.1199999992</v>
      </c>
      <c r="AA836" s="296">
        <v>-52860476.099999897</v>
      </c>
    </row>
    <row r="837" spans="1:27" x14ac:dyDescent="0.2">
      <c r="A837" s="101" t="s">
        <v>1408</v>
      </c>
    </row>
    <row r="838" spans="1:27" x14ac:dyDescent="0.2">
      <c r="A838" s="99" t="s">
        <v>1409</v>
      </c>
      <c r="B838" s="100">
        <v>-108281508.06</v>
      </c>
      <c r="C838" s="100">
        <v>-72256915.419999599</v>
      </c>
      <c r="D838" s="100">
        <v>-70859534.050000295</v>
      </c>
      <c r="E838" s="100">
        <v>-89452772.690000206</v>
      </c>
      <c r="F838" s="100">
        <v>-104459958.78999899</v>
      </c>
      <c r="G838" s="100">
        <v>-147233050.39999899</v>
      </c>
      <c r="H838" s="100">
        <v>-128438116.52</v>
      </c>
      <c r="I838" s="100">
        <v>-158022940.53</v>
      </c>
      <c r="J838" s="100">
        <v>-106450631.22</v>
      </c>
      <c r="K838" s="100">
        <v>-97522452.719999894</v>
      </c>
      <c r="L838" s="100">
        <v>-77833811.280000106</v>
      </c>
      <c r="M838" s="100">
        <v>-90803376.730000094</v>
      </c>
      <c r="N838" s="100">
        <v>-1251615068.4100001</v>
      </c>
      <c r="O838" s="100">
        <v>-97310189.254553795</v>
      </c>
      <c r="P838" s="100">
        <v>-90480965.575445995</v>
      </c>
      <c r="Q838" s="100">
        <v>-123143643.98</v>
      </c>
      <c r="R838" s="100">
        <v>-102294941.03</v>
      </c>
      <c r="S838" s="100">
        <v>-110193395.69</v>
      </c>
      <c r="T838" s="100">
        <v>-127595240.98999999</v>
      </c>
      <c r="U838" s="100">
        <v>-159544819.11999899</v>
      </c>
      <c r="V838" s="100">
        <v>-164122391.609999</v>
      </c>
      <c r="W838" s="100">
        <v>-126452907.769999</v>
      </c>
      <c r="X838" s="100">
        <v>-95142747.010000497</v>
      </c>
      <c r="Y838" s="100">
        <v>-64926542.920000002</v>
      </c>
      <c r="Z838" s="100">
        <v>-157405686.609999</v>
      </c>
      <c r="AA838" s="296">
        <v>-1418613471.5599999</v>
      </c>
    </row>
    <row r="839" spans="1:27" x14ac:dyDescent="0.2">
      <c r="A839" s="101" t="s">
        <v>1410</v>
      </c>
    </row>
    <row r="840" spans="1:27" ht="10.8" thickBot="1" x14ac:dyDescent="0.25">
      <c r="A840" s="105" t="s">
        <v>1411</v>
      </c>
    </row>
    <row r="841" spans="1:27" x14ac:dyDescent="0.2">
      <c r="A841" s="101" t="s">
        <v>1412</v>
      </c>
    </row>
    <row r="842" spans="1:27" x14ac:dyDescent="0.2">
      <c r="A842" s="101" t="s">
        <v>1413</v>
      </c>
      <c r="B842" s="100">
        <v>0</v>
      </c>
      <c r="C842" s="100">
        <v>0</v>
      </c>
      <c r="D842" s="100">
        <v>0</v>
      </c>
      <c r="E842" s="100">
        <v>0</v>
      </c>
      <c r="F842" s="100">
        <v>0</v>
      </c>
      <c r="G842" s="100">
        <v>0</v>
      </c>
      <c r="H842" s="100">
        <v>0</v>
      </c>
      <c r="I842" s="100">
        <v>0</v>
      </c>
      <c r="J842" s="100">
        <v>0</v>
      </c>
      <c r="K842" s="100">
        <v>0</v>
      </c>
      <c r="L842" s="100">
        <v>0</v>
      </c>
      <c r="M842" s="100">
        <v>0</v>
      </c>
      <c r="N842" s="100">
        <v>0</v>
      </c>
      <c r="O842" s="100">
        <v>0</v>
      </c>
      <c r="P842" s="100">
        <v>0</v>
      </c>
      <c r="Q842" s="100">
        <v>0</v>
      </c>
      <c r="R842" s="100">
        <v>0</v>
      </c>
      <c r="S842" s="100">
        <v>0</v>
      </c>
      <c r="T842" s="100">
        <v>0</v>
      </c>
      <c r="U842" s="100">
        <v>0</v>
      </c>
      <c r="V842" s="100">
        <v>0</v>
      </c>
      <c r="W842" s="100">
        <v>0</v>
      </c>
      <c r="X842" s="100">
        <v>0</v>
      </c>
      <c r="Y842" s="100">
        <v>0</v>
      </c>
      <c r="Z842" s="100">
        <v>0</v>
      </c>
      <c r="AA842" s="296">
        <v>0</v>
      </c>
    </row>
    <row r="843" spans="1:27" x14ac:dyDescent="0.2">
      <c r="A843" s="101" t="s">
        <v>1414</v>
      </c>
      <c r="B843" s="100">
        <v>225307.85</v>
      </c>
      <c r="C843" s="100">
        <v>225200.98</v>
      </c>
      <c r="D843" s="100">
        <v>310508.42</v>
      </c>
      <c r="E843" s="100">
        <v>351777.75</v>
      </c>
      <c r="F843" s="100">
        <v>441264.53</v>
      </c>
      <c r="G843" s="100">
        <v>512807.73</v>
      </c>
      <c r="H843" s="100">
        <v>656986.05000000005</v>
      </c>
      <c r="I843" s="100">
        <v>404013.72</v>
      </c>
      <c r="J843" s="100">
        <v>1174545.9099999999</v>
      </c>
      <c r="K843" s="100">
        <v>994891.25</v>
      </c>
      <c r="L843" s="100">
        <v>1077863.1499999999</v>
      </c>
      <c r="M843" s="100">
        <v>1165700.01</v>
      </c>
      <c r="N843" s="100">
        <v>7540867.3499999996</v>
      </c>
      <c r="O843" s="100">
        <v>1203175.94</v>
      </c>
      <c r="P843" s="100">
        <v>1111893.32</v>
      </c>
      <c r="Q843" s="100">
        <v>1255819.0900000001</v>
      </c>
      <c r="R843" s="100">
        <v>1286186.8500000001</v>
      </c>
      <c r="S843" s="100">
        <v>1679281.64</v>
      </c>
      <c r="T843" s="100">
        <v>1657621.23</v>
      </c>
      <c r="U843" s="100">
        <v>1713249.38</v>
      </c>
      <c r="V843" s="100">
        <v>1772100.51</v>
      </c>
      <c r="W843" s="100">
        <v>1721392.29</v>
      </c>
      <c r="X843" s="100">
        <v>1780136.21</v>
      </c>
      <c r="Y843" s="100">
        <v>1725934.93</v>
      </c>
      <c r="Z843" s="100">
        <v>1813173.65</v>
      </c>
      <c r="AA843" s="296">
        <v>18719965.039999999</v>
      </c>
    </row>
    <row r="844" spans="1:27" x14ac:dyDescent="0.2">
      <c r="A844" s="101" t="s">
        <v>1415</v>
      </c>
      <c r="B844" s="100">
        <v>25042882.989999998</v>
      </c>
      <c r="C844" s="100">
        <v>25042882.989999998</v>
      </c>
      <c r="D844" s="100">
        <v>25042882.989999998</v>
      </c>
      <c r="E844" s="100">
        <v>25042883</v>
      </c>
      <c r="F844" s="100">
        <v>25042873.710000001</v>
      </c>
      <c r="G844" s="100">
        <v>25576207.07</v>
      </c>
      <c r="H844" s="100">
        <v>24509540.370000001</v>
      </c>
      <c r="I844" s="100">
        <v>25042873.710000001</v>
      </c>
      <c r="J844" s="100">
        <v>25038318.239999998</v>
      </c>
      <c r="K844" s="100">
        <v>26209225.739999998</v>
      </c>
      <c r="L844" s="100">
        <v>29955804.420000002</v>
      </c>
      <c r="M844" s="100">
        <v>30705653.75</v>
      </c>
      <c r="N844" s="100">
        <v>312252028.98000002</v>
      </c>
      <c r="O844" s="100">
        <v>30857338.440000001</v>
      </c>
      <c r="P844" s="100">
        <v>30976195.079999998</v>
      </c>
      <c r="Q844" s="100">
        <v>31209941.079999998</v>
      </c>
      <c r="R844" s="100">
        <v>31152528.670000002</v>
      </c>
      <c r="S844" s="100">
        <v>31497297.289999999</v>
      </c>
      <c r="T844" s="100">
        <v>31365728.449999999</v>
      </c>
      <c r="U844" s="100">
        <v>31546180.879999999</v>
      </c>
      <c r="V844" s="100">
        <v>31686721.079999998</v>
      </c>
      <c r="W844" s="100">
        <v>31604152.859999999</v>
      </c>
      <c r="X844" s="100">
        <v>32678622.68</v>
      </c>
      <c r="Y844" s="100">
        <v>33725460.030000001</v>
      </c>
      <c r="Z844" s="100">
        <v>34216582.890000001</v>
      </c>
      <c r="AA844" s="296">
        <v>382516749.42999899</v>
      </c>
    </row>
    <row r="845" spans="1:27" x14ac:dyDescent="0.2">
      <c r="A845" s="101" t="s">
        <v>1416</v>
      </c>
      <c r="B845" s="100">
        <v>25268190.84</v>
      </c>
      <c r="C845" s="100">
        <v>25268083.969999999</v>
      </c>
      <c r="D845" s="100">
        <v>25353391.4099999</v>
      </c>
      <c r="E845" s="100">
        <v>25394660.75</v>
      </c>
      <c r="F845" s="100">
        <v>25484138.239999998</v>
      </c>
      <c r="G845" s="100">
        <v>26089014.800000001</v>
      </c>
      <c r="H845" s="100">
        <v>25166526.420000002</v>
      </c>
      <c r="I845" s="100">
        <v>25446887.43</v>
      </c>
      <c r="J845" s="100">
        <v>26212864.149999999</v>
      </c>
      <c r="K845" s="100">
        <v>27204116.989999998</v>
      </c>
      <c r="L845" s="100">
        <v>31033667.57</v>
      </c>
      <c r="M845" s="100">
        <v>31871353.760000002</v>
      </c>
      <c r="N845" s="100">
        <v>319792896.32999998</v>
      </c>
      <c r="O845" s="100">
        <v>32060514.379999999</v>
      </c>
      <c r="P845" s="100">
        <v>32088088.399999999</v>
      </c>
      <c r="Q845" s="100">
        <v>32465760.169999901</v>
      </c>
      <c r="R845" s="100">
        <v>32438715.52</v>
      </c>
      <c r="S845" s="100">
        <v>33176578.929999899</v>
      </c>
      <c r="T845" s="100">
        <v>33023349.68</v>
      </c>
      <c r="U845" s="100">
        <v>33259430.260000002</v>
      </c>
      <c r="V845" s="100">
        <v>33458821.59</v>
      </c>
      <c r="W845" s="100">
        <v>33325545.149999999</v>
      </c>
      <c r="X845" s="100">
        <v>34458758.890000001</v>
      </c>
      <c r="Y845" s="100">
        <v>35451394.960000001</v>
      </c>
      <c r="Z845" s="100">
        <v>36029756.539999902</v>
      </c>
      <c r="AA845" s="296">
        <v>401236714.47000003</v>
      </c>
    </row>
    <row r="846" spans="1:27" x14ac:dyDescent="0.2">
      <c r="A846" s="101" t="s">
        <v>1417</v>
      </c>
    </row>
    <row r="847" spans="1:27" x14ac:dyDescent="0.2">
      <c r="A847" s="101" t="s">
        <v>1418</v>
      </c>
      <c r="B847" s="100">
        <v>72097.61</v>
      </c>
      <c r="C847" s="100">
        <v>72097.61</v>
      </c>
      <c r="D847" s="100">
        <v>72097.55</v>
      </c>
      <c r="E847" s="100">
        <v>72097.61</v>
      </c>
      <c r="F847" s="100">
        <v>72097.59</v>
      </c>
      <c r="G847" s="100">
        <v>72097.600000000006</v>
      </c>
      <c r="H847" s="100">
        <v>72097.58</v>
      </c>
      <c r="I847" s="100">
        <v>72097.59</v>
      </c>
      <c r="J847" s="100">
        <v>72097.59</v>
      </c>
      <c r="K847" s="100">
        <v>72097.59</v>
      </c>
      <c r="L847" s="100">
        <v>78297.490000000005</v>
      </c>
      <c r="M847" s="100">
        <v>80954.61</v>
      </c>
      <c r="N847" s="100">
        <v>880228.02</v>
      </c>
      <c r="O847" s="100">
        <v>80954.59</v>
      </c>
      <c r="P847" s="100">
        <v>80954.600000000006</v>
      </c>
      <c r="Q847" s="100">
        <v>80954.59</v>
      </c>
      <c r="R847" s="100">
        <v>80954.600000000006</v>
      </c>
      <c r="S847" s="100">
        <v>80954.61</v>
      </c>
      <c r="T847" s="100">
        <v>80954.570000000007</v>
      </c>
      <c r="U847" s="100">
        <v>80954.59</v>
      </c>
      <c r="V847" s="100">
        <v>80954.63</v>
      </c>
      <c r="W847" s="100">
        <v>80954.58</v>
      </c>
      <c r="X847" s="100">
        <v>80954.600000000006</v>
      </c>
      <c r="Y847" s="100">
        <v>96245.04</v>
      </c>
      <c r="Z847" s="100">
        <v>101805.22</v>
      </c>
      <c r="AA847" s="296">
        <v>1007596.22</v>
      </c>
    </row>
    <row r="848" spans="1:27" x14ac:dyDescent="0.2">
      <c r="A848" s="101" t="s">
        <v>1419</v>
      </c>
      <c r="B848" s="100">
        <v>400921.85</v>
      </c>
      <c r="C848" s="100">
        <v>400921.88</v>
      </c>
      <c r="D848" s="100">
        <v>-46540.919999999896</v>
      </c>
      <c r="E848" s="100">
        <v>400921.86</v>
      </c>
      <c r="F848" s="100">
        <v>400921.86</v>
      </c>
      <c r="G848" s="100">
        <v>400921.89</v>
      </c>
      <c r="H848" s="100">
        <v>401135.14</v>
      </c>
      <c r="I848" s="100">
        <v>401135.15</v>
      </c>
      <c r="J848" s="100">
        <v>401135.13</v>
      </c>
      <c r="K848" s="100">
        <v>402722.93</v>
      </c>
      <c r="L848" s="100">
        <v>413654.08999999898</v>
      </c>
      <c r="M848" s="100">
        <v>417307.86</v>
      </c>
      <c r="N848" s="100">
        <v>4395158.72</v>
      </c>
      <c r="O848" s="100">
        <v>417307.83</v>
      </c>
      <c r="P848" s="100">
        <v>421986.67</v>
      </c>
      <c r="Q848" s="100">
        <v>422419.68</v>
      </c>
      <c r="R848" s="100">
        <v>423263.88</v>
      </c>
      <c r="S848" s="100">
        <v>423882.49</v>
      </c>
      <c r="T848" s="100">
        <v>424696.36</v>
      </c>
      <c r="U848" s="100">
        <v>427757.13</v>
      </c>
      <c r="V848" s="100">
        <v>427757.12999999902</v>
      </c>
      <c r="W848" s="100">
        <v>427834.01999999897</v>
      </c>
      <c r="X848" s="100">
        <v>431186.38999999902</v>
      </c>
      <c r="Y848" s="100">
        <v>457589.58999999898</v>
      </c>
      <c r="Z848" s="100">
        <v>514566.56999999902</v>
      </c>
      <c r="AA848" s="296">
        <v>5220247.73999999</v>
      </c>
    </row>
    <row r="849" spans="1:27" x14ac:dyDescent="0.2">
      <c r="A849" s="101" t="s">
        <v>1420</v>
      </c>
      <c r="B849" s="100">
        <v>0</v>
      </c>
      <c r="C849" s="100">
        <v>0</v>
      </c>
      <c r="D849" s="100">
        <v>209864.95999999999</v>
      </c>
      <c r="E849" s="100">
        <v>69954.990000000005</v>
      </c>
      <c r="F849" s="100">
        <v>69954.990000000005</v>
      </c>
      <c r="G849" s="100">
        <v>69954.990000000005</v>
      </c>
      <c r="H849" s="100">
        <v>69954.990000000005</v>
      </c>
      <c r="I849" s="100">
        <v>69954.990000000005</v>
      </c>
      <c r="J849" s="100">
        <v>69954.990000000005</v>
      </c>
      <c r="K849" s="100">
        <v>69954.990000000005</v>
      </c>
      <c r="L849" s="100">
        <v>69954.990000000005</v>
      </c>
      <c r="M849" s="100">
        <v>69954.990000000005</v>
      </c>
      <c r="N849" s="100">
        <v>839459.86999999895</v>
      </c>
      <c r="O849" s="100">
        <v>69954.990000000005</v>
      </c>
      <c r="P849" s="100">
        <v>69954.990000000005</v>
      </c>
      <c r="Q849" s="100">
        <v>69954.990000000005</v>
      </c>
      <c r="R849" s="100">
        <v>69954.990000000005</v>
      </c>
      <c r="S849" s="100">
        <v>69954.990000000005</v>
      </c>
      <c r="T849" s="100">
        <v>7139.3</v>
      </c>
      <c r="U849" s="100">
        <v>69566.8</v>
      </c>
      <c r="V849" s="100">
        <v>69566.77</v>
      </c>
      <c r="W849" s="100">
        <v>69566.789999999994</v>
      </c>
      <c r="X849" s="100">
        <v>69566.78</v>
      </c>
      <c r="Y849" s="100">
        <v>69566.78</v>
      </c>
      <c r="Z849" s="100">
        <v>69566.78</v>
      </c>
      <c r="AA849" s="296">
        <v>774314.95</v>
      </c>
    </row>
    <row r="850" spans="1:27" x14ac:dyDescent="0.2">
      <c r="A850" s="101" t="s">
        <v>1421</v>
      </c>
      <c r="B850" s="100">
        <v>43606.559999999998</v>
      </c>
      <c r="C850" s="100">
        <v>43606.559999999998</v>
      </c>
      <c r="D850" s="100">
        <v>47308.83</v>
      </c>
      <c r="E850" s="100">
        <v>47308.83</v>
      </c>
      <c r="F850" s="100">
        <v>47308.82</v>
      </c>
      <c r="G850" s="100">
        <v>47308.83</v>
      </c>
      <c r="H850" s="100">
        <v>47308.83</v>
      </c>
      <c r="I850" s="100">
        <v>47308.83</v>
      </c>
      <c r="J850" s="100">
        <v>47308.82</v>
      </c>
      <c r="K850" s="100">
        <v>47308.83</v>
      </c>
      <c r="L850" s="100">
        <v>47308.83</v>
      </c>
      <c r="M850" s="100">
        <v>47308.83</v>
      </c>
      <c r="N850" s="100">
        <v>560301.4</v>
      </c>
      <c r="O850" s="100">
        <v>47308.83</v>
      </c>
      <c r="P850" s="100">
        <v>47308.82</v>
      </c>
      <c r="Q850" s="100">
        <v>51795.96</v>
      </c>
      <c r="R850" s="100">
        <v>51795.96</v>
      </c>
      <c r="S850" s="100">
        <v>51795.96</v>
      </c>
      <c r="T850" s="100">
        <v>51795.96</v>
      </c>
      <c r="U850" s="100">
        <v>51795.96</v>
      </c>
      <c r="V850" s="100">
        <v>51795.96</v>
      </c>
      <c r="W850" s="100">
        <v>51795.96</v>
      </c>
      <c r="X850" s="100">
        <v>51795.95</v>
      </c>
      <c r="Y850" s="100">
        <v>51795.96</v>
      </c>
      <c r="Z850" s="100">
        <v>51795.96</v>
      </c>
      <c r="AA850" s="296">
        <v>612577.24</v>
      </c>
    </row>
    <row r="851" spans="1:27" x14ac:dyDescent="0.2">
      <c r="A851" s="101" t="s">
        <v>1422</v>
      </c>
      <c r="B851" s="100">
        <v>516626.01999999897</v>
      </c>
      <c r="C851" s="100">
        <v>516626.05</v>
      </c>
      <c r="D851" s="100">
        <v>282730.42</v>
      </c>
      <c r="E851" s="100">
        <v>590283.29</v>
      </c>
      <c r="F851" s="100">
        <v>590283.25999999896</v>
      </c>
      <c r="G851" s="100">
        <v>590283.31000000006</v>
      </c>
      <c r="H851" s="100">
        <v>590496.54</v>
      </c>
      <c r="I851" s="100">
        <v>590496.56000000006</v>
      </c>
      <c r="J851" s="100">
        <v>590496.53</v>
      </c>
      <c r="K851" s="100">
        <v>592084.33999999904</v>
      </c>
      <c r="L851" s="100">
        <v>609215.4</v>
      </c>
      <c r="M851" s="100">
        <v>615526.29</v>
      </c>
      <c r="N851" s="100">
        <v>6675148.0099999998</v>
      </c>
      <c r="O851" s="100">
        <v>615526.23999999894</v>
      </c>
      <c r="P851" s="100">
        <v>620205.07999999996</v>
      </c>
      <c r="Q851" s="100">
        <v>625125.22</v>
      </c>
      <c r="R851" s="100">
        <v>625969.429999999</v>
      </c>
      <c r="S851" s="100">
        <v>626588.05000000005</v>
      </c>
      <c r="T851" s="100">
        <v>564586.18999999994</v>
      </c>
      <c r="U851" s="100">
        <v>630074.48</v>
      </c>
      <c r="V851" s="100">
        <v>630074.49</v>
      </c>
      <c r="W851" s="100">
        <v>630151.35</v>
      </c>
      <c r="X851" s="100">
        <v>633503.72</v>
      </c>
      <c r="Y851" s="100">
        <v>675197.37</v>
      </c>
      <c r="Z851" s="100">
        <v>737734.52999999898</v>
      </c>
      <c r="AA851" s="296">
        <v>7614736.1499999901</v>
      </c>
    </row>
    <row r="852" spans="1:27" x14ac:dyDescent="0.2">
      <c r="A852" s="101" t="s">
        <v>1423</v>
      </c>
    </row>
    <row r="853" spans="1:27" x14ac:dyDescent="0.2">
      <c r="A853" s="101" t="s">
        <v>1424</v>
      </c>
      <c r="B853" s="100">
        <v>463414.96</v>
      </c>
      <c r="C853" s="100">
        <v>495865.59999999998</v>
      </c>
      <c r="D853" s="100">
        <v>553516.74</v>
      </c>
      <c r="E853" s="100">
        <v>638422.64</v>
      </c>
      <c r="F853" s="100">
        <v>913152.72</v>
      </c>
      <c r="G853" s="100">
        <v>1216405.8999999999</v>
      </c>
      <c r="H853" s="100">
        <v>1633538.75</v>
      </c>
      <c r="I853" s="100">
        <v>2110176.04</v>
      </c>
      <c r="J853" s="100">
        <v>2440377.5499999998</v>
      </c>
      <c r="K853" s="100">
        <v>2806497.1</v>
      </c>
      <c r="L853" s="100">
        <v>1353030.88</v>
      </c>
      <c r="M853" s="100">
        <v>2755281.46</v>
      </c>
      <c r="N853" s="100">
        <v>17379680.34</v>
      </c>
      <c r="O853" s="100">
        <v>3397781.72</v>
      </c>
      <c r="P853" s="100">
        <v>3834018.24</v>
      </c>
      <c r="Q853" s="100">
        <v>4589105.76</v>
      </c>
      <c r="R853" s="100">
        <v>4744500.04</v>
      </c>
      <c r="S853" s="100">
        <v>4417536.83</v>
      </c>
      <c r="T853" s="100">
        <v>4389785.03</v>
      </c>
      <c r="U853" s="100">
        <v>4479443.13</v>
      </c>
      <c r="V853" s="100">
        <v>3693268.32</v>
      </c>
      <c r="W853" s="100">
        <v>3228184.52</v>
      </c>
      <c r="X853" s="100">
        <v>2686250.68</v>
      </c>
      <c r="Y853" s="100">
        <v>1423876.45</v>
      </c>
      <c r="Z853" s="100">
        <v>1239100.6200000001</v>
      </c>
      <c r="AA853" s="296">
        <v>42122851.340000004</v>
      </c>
    </row>
    <row r="854" spans="1:27" x14ac:dyDescent="0.2">
      <c r="A854" s="101" t="s">
        <v>1425</v>
      </c>
      <c r="B854" s="100">
        <v>0</v>
      </c>
      <c r="C854" s="100">
        <v>0</v>
      </c>
      <c r="D854" s="100">
        <v>0</v>
      </c>
      <c r="E854" s="100">
        <v>0</v>
      </c>
      <c r="F854" s="100">
        <v>0</v>
      </c>
      <c r="G854" s="100">
        <v>0</v>
      </c>
      <c r="H854" s="100">
        <v>0</v>
      </c>
      <c r="I854" s="100">
        <v>0</v>
      </c>
      <c r="J854" s="100">
        <v>0</v>
      </c>
      <c r="K854" s="100">
        <v>0</v>
      </c>
      <c r="L854" s="100">
        <v>0</v>
      </c>
      <c r="M854" s="100">
        <v>0</v>
      </c>
      <c r="N854" s="100">
        <v>0</v>
      </c>
      <c r="O854" s="100">
        <v>0</v>
      </c>
      <c r="P854" s="100">
        <v>0</v>
      </c>
      <c r="Q854" s="100">
        <v>0</v>
      </c>
      <c r="R854" s="100">
        <v>0</v>
      </c>
      <c r="S854" s="100">
        <v>0</v>
      </c>
      <c r="T854" s="100">
        <v>0</v>
      </c>
      <c r="U854" s="100">
        <v>0</v>
      </c>
      <c r="V854" s="100">
        <v>0</v>
      </c>
      <c r="W854" s="100">
        <v>0</v>
      </c>
      <c r="X854" s="100">
        <v>0</v>
      </c>
      <c r="Y854" s="100">
        <v>0</v>
      </c>
      <c r="Z854" s="100">
        <v>0</v>
      </c>
      <c r="AA854" s="296">
        <v>0</v>
      </c>
    </row>
    <row r="855" spans="1:27" x14ac:dyDescent="0.2">
      <c r="A855" s="101" t="s">
        <v>1426</v>
      </c>
      <c r="B855" s="100">
        <v>463414.96</v>
      </c>
      <c r="C855" s="100">
        <v>495865.59999999998</v>
      </c>
      <c r="D855" s="100">
        <v>553516.74</v>
      </c>
      <c r="E855" s="100">
        <v>638422.64</v>
      </c>
      <c r="F855" s="100">
        <v>913152.72</v>
      </c>
      <c r="G855" s="100">
        <v>1216405.8999999999</v>
      </c>
      <c r="H855" s="100">
        <v>1633538.75</v>
      </c>
      <c r="I855" s="100">
        <v>2110176.04</v>
      </c>
      <c r="J855" s="100">
        <v>2440377.5499999998</v>
      </c>
      <c r="K855" s="100">
        <v>2806497.1</v>
      </c>
      <c r="L855" s="100">
        <v>1353030.88</v>
      </c>
      <c r="M855" s="100">
        <v>2755281.46</v>
      </c>
      <c r="N855" s="100">
        <v>17379680.34</v>
      </c>
      <c r="O855" s="100">
        <v>3397781.72</v>
      </c>
      <c r="P855" s="100">
        <v>3834018.24</v>
      </c>
      <c r="Q855" s="100">
        <v>4589105.76</v>
      </c>
      <c r="R855" s="100">
        <v>4744500.04</v>
      </c>
      <c r="S855" s="100">
        <v>4417536.83</v>
      </c>
      <c r="T855" s="100">
        <v>4389785.03</v>
      </c>
      <c r="U855" s="100">
        <v>4479443.13</v>
      </c>
      <c r="V855" s="100">
        <v>3693268.32</v>
      </c>
      <c r="W855" s="100">
        <v>3228184.52</v>
      </c>
      <c r="X855" s="100">
        <v>2686250.68</v>
      </c>
      <c r="Y855" s="100">
        <v>1423876.45</v>
      </c>
      <c r="Z855" s="100">
        <v>1239100.6200000001</v>
      </c>
      <c r="AA855" s="296">
        <v>42122851.340000004</v>
      </c>
    </row>
    <row r="856" spans="1:27" x14ac:dyDescent="0.2">
      <c r="A856" s="101" t="s">
        <v>1427</v>
      </c>
    </row>
    <row r="857" spans="1:27" x14ac:dyDescent="0.2">
      <c r="A857" s="101" t="s">
        <v>1428</v>
      </c>
      <c r="B857" s="100">
        <v>0</v>
      </c>
      <c r="C857" s="100">
        <v>0</v>
      </c>
      <c r="D857" s="100">
        <v>0</v>
      </c>
      <c r="E857" s="100">
        <v>0</v>
      </c>
      <c r="F857" s="100">
        <v>0</v>
      </c>
      <c r="G857" s="100">
        <v>34.869999999999997</v>
      </c>
      <c r="H857" s="100">
        <v>0</v>
      </c>
      <c r="I857" s="100">
        <v>0</v>
      </c>
      <c r="J857" s="100">
        <v>0</v>
      </c>
      <c r="K857" s="100">
        <v>0</v>
      </c>
      <c r="L857" s="100">
        <v>0</v>
      </c>
      <c r="M857" s="100">
        <v>10.14</v>
      </c>
      <c r="N857" s="100">
        <v>45.009999999999899</v>
      </c>
      <c r="O857" s="100">
        <v>0</v>
      </c>
      <c r="P857" s="100">
        <v>0</v>
      </c>
      <c r="Q857" s="100">
        <v>0</v>
      </c>
      <c r="R857" s="100">
        <v>0</v>
      </c>
      <c r="S857" s="100">
        <v>0</v>
      </c>
      <c r="T857" s="100">
        <v>0</v>
      </c>
      <c r="U857" s="100">
        <v>8.77</v>
      </c>
      <c r="V857" s="100">
        <v>0</v>
      </c>
      <c r="W857" s="100">
        <v>0</v>
      </c>
      <c r="X857" s="100">
        <v>0</v>
      </c>
      <c r="Y857" s="100">
        <v>0</v>
      </c>
      <c r="Z857" s="100">
        <v>0</v>
      </c>
      <c r="AA857" s="296">
        <v>8.77</v>
      </c>
    </row>
    <row r="858" spans="1:27" x14ac:dyDescent="0.2">
      <c r="A858" s="101" t="s">
        <v>1429</v>
      </c>
      <c r="B858" s="100">
        <v>0</v>
      </c>
      <c r="C858" s="100">
        <v>0</v>
      </c>
      <c r="D858" s="100">
        <v>0</v>
      </c>
      <c r="E858" s="100">
        <v>0</v>
      </c>
      <c r="F858" s="100">
        <v>0</v>
      </c>
      <c r="G858" s="100">
        <v>0</v>
      </c>
      <c r="H858" s="100">
        <v>0</v>
      </c>
      <c r="I858" s="100">
        <v>0</v>
      </c>
      <c r="J858" s="100">
        <v>0</v>
      </c>
      <c r="K858" s="100">
        <v>0</v>
      </c>
      <c r="L858" s="100">
        <v>0</v>
      </c>
      <c r="M858" s="100">
        <v>0</v>
      </c>
      <c r="N858" s="100">
        <v>0</v>
      </c>
      <c r="O858" s="100">
        <v>0</v>
      </c>
      <c r="P858" s="100">
        <v>0</v>
      </c>
      <c r="Q858" s="100">
        <v>0</v>
      </c>
      <c r="R858" s="100">
        <v>0</v>
      </c>
      <c r="S858" s="100">
        <v>0</v>
      </c>
      <c r="T858" s="100">
        <v>0</v>
      </c>
      <c r="U858" s="100">
        <v>0</v>
      </c>
      <c r="V858" s="100">
        <v>0</v>
      </c>
      <c r="W858" s="100">
        <v>0</v>
      </c>
      <c r="X858" s="100">
        <v>0</v>
      </c>
      <c r="Y858" s="100">
        <v>0</v>
      </c>
      <c r="Z858" s="100">
        <v>0</v>
      </c>
      <c r="AA858" s="296">
        <v>0</v>
      </c>
    </row>
    <row r="859" spans="1:27" x14ac:dyDescent="0.2">
      <c r="A859" s="101" t="s">
        <v>1430</v>
      </c>
      <c r="B859" s="100">
        <v>0</v>
      </c>
      <c r="C859" s="100">
        <v>0</v>
      </c>
      <c r="D859" s="100">
        <v>0</v>
      </c>
      <c r="E859" s="100">
        <v>0</v>
      </c>
      <c r="F859" s="100">
        <v>0</v>
      </c>
      <c r="G859" s="100">
        <v>0</v>
      </c>
      <c r="H859" s="100">
        <v>0</v>
      </c>
      <c r="I859" s="100">
        <v>0</v>
      </c>
      <c r="J859" s="100">
        <v>0</v>
      </c>
      <c r="K859" s="100">
        <v>0</v>
      </c>
      <c r="L859" s="100">
        <v>0</v>
      </c>
      <c r="M859" s="100">
        <v>0</v>
      </c>
      <c r="N859" s="100">
        <v>0</v>
      </c>
      <c r="O859" s="100">
        <v>0</v>
      </c>
      <c r="P859" s="100">
        <v>0</v>
      </c>
      <c r="Q859" s="100">
        <v>0</v>
      </c>
      <c r="R859" s="100">
        <v>0</v>
      </c>
      <c r="S859" s="100">
        <v>0</v>
      </c>
      <c r="T859" s="100">
        <v>0</v>
      </c>
      <c r="U859" s="100">
        <v>0</v>
      </c>
      <c r="V859" s="100">
        <v>0</v>
      </c>
      <c r="W859" s="100">
        <v>0</v>
      </c>
      <c r="X859" s="100">
        <v>0</v>
      </c>
      <c r="Y859" s="100">
        <v>0</v>
      </c>
      <c r="Z859" s="100">
        <v>0</v>
      </c>
      <c r="AA859" s="296">
        <v>0</v>
      </c>
    </row>
    <row r="860" spans="1:27" x14ac:dyDescent="0.2">
      <c r="A860" s="101" t="s">
        <v>1431</v>
      </c>
      <c r="B860" s="100">
        <v>0</v>
      </c>
      <c r="C860" s="100">
        <v>0</v>
      </c>
      <c r="D860" s="100">
        <v>0</v>
      </c>
      <c r="E860" s="100">
        <v>0</v>
      </c>
      <c r="F860" s="100">
        <v>0</v>
      </c>
      <c r="G860" s="100">
        <v>0</v>
      </c>
      <c r="H860" s="100">
        <v>0</v>
      </c>
      <c r="I860" s="100">
        <v>0</v>
      </c>
      <c r="J860" s="100">
        <v>0</v>
      </c>
      <c r="K860" s="100">
        <v>0</v>
      </c>
      <c r="L860" s="100">
        <v>0</v>
      </c>
      <c r="M860" s="100">
        <v>0</v>
      </c>
      <c r="N860" s="100">
        <v>0</v>
      </c>
      <c r="O860" s="100">
        <v>0</v>
      </c>
      <c r="P860" s="100">
        <v>0</v>
      </c>
      <c r="Q860" s="100">
        <v>0</v>
      </c>
      <c r="R860" s="100">
        <v>0</v>
      </c>
      <c r="S860" s="100">
        <v>106834.18</v>
      </c>
      <c r="T860" s="100">
        <v>23609.54</v>
      </c>
      <c r="U860" s="100">
        <v>39115.31</v>
      </c>
      <c r="V860" s="100">
        <v>27754.91</v>
      </c>
      <c r="W860" s="100">
        <v>62718.080000000002</v>
      </c>
      <c r="X860" s="100">
        <v>39185.39</v>
      </c>
      <c r="Y860" s="100">
        <v>38276.929999999898</v>
      </c>
      <c r="Z860" s="100">
        <v>50088.31</v>
      </c>
      <c r="AA860" s="296">
        <v>387582.64999999898</v>
      </c>
    </row>
    <row r="861" spans="1:27" x14ac:dyDescent="0.2">
      <c r="A861" s="101" t="s">
        <v>1432</v>
      </c>
      <c r="B861" s="100">
        <v>0</v>
      </c>
      <c r="C861" s="100">
        <v>0</v>
      </c>
      <c r="D861" s="100">
        <v>0</v>
      </c>
      <c r="E861" s="100">
        <v>0</v>
      </c>
      <c r="F861" s="100">
        <v>0</v>
      </c>
      <c r="G861" s="100">
        <v>0</v>
      </c>
      <c r="H861" s="100">
        <v>0</v>
      </c>
      <c r="I861" s="100">
        <v>0</v>
      </c>
      <c r="J861" s="100">
        <v>0</v>
      </c>
      <c r="K861" s="100">
        <v>0</v>
      </c>
      <c r="L861" s="100">
        <v>0</v>
      </c>
      <c r="M861" s="100">
        <v>0</v>
      </c>
      <c r="N861" s="100">
        <v>0</v>
      </c>
      <c r="O861" s="100">
        <v>0</v>
      </c>
      <c r="P861" s="100">
        <v>0</v>
      </c>
      <c r="Q861" s="100">
        <v>0</v>
      </c>
      <c r="R861" s="100">
        <v>0</v>
      </c>
      <c r="S861" s="100">
        <v>0</v>
      </c>
      <c r="T861" s="100">
        <v>0</v>
      </c>
      <c r="U861" s="100">
        <v>0</v>
      </c>
      <c r="V861" s="100">
        <v>0</v>
      </c>
      <c r="W861" s="100">
        <v>0</v>
      </c>
      <c r="X861" s="100">
        <v>0</v>
      </c>
      <c r="Y861" s="100">
        <v>0</v>
      </c>
      <c r="Z861" s="100">
        <v>0</v>
      </c>
      <c r="AA861" s="296">
        <v>0</v>
      </c>
    </row>
    <row r="862" spans="1:27" x14ac:dyDescent="0.2">
      <c r="A862" s="101" t="s">
        <v>1433</v>
      </c>
      <c r="B862" s="100">
        <v>13878.56</v>
      </c>
      <c r="C862" s="100">
        <v>11356.02</v>
      </c>
      <c r="D862" s="100">
        <v>29568.76</v>
      </c>
      <c r="E862" s="100">
        <v>44390.45</v>
      </c>
      <c r="F862" s="100">
        <v>59912.06</v>
      </c>
      <c r="G862" s="100">
        <v>88584.76</v>
      </c>
      <c r="H862" s="100">
        <v>138610.54</v>
      </c>
      <c r="I862" s="100">
        <v>155775.75</v>
      </c>
      <c r="J862" s="100">
        <v>200537.29</v>
      </c>
      <c r="K862" s="100">
        <v>230866.55</v>
      </c>
      <c r="L862" s="100">
        <v>262544.12</v>
      </c>
      <c r="M862" s="100">
        <v>240318.77</v>
      </c>
      <c r="N862" s="100">
        <v>1476343.63</v>
      </c>
      <c r="O862" s="100">
        <v>371920.04</v>
      </c>
      <c r="P862" s="100">
        <v>264657.13</v>
      </c>
      <c r="Q862" s="100">
        <v>419333.14</v>
      </c>
      <c r="R862" s="100">
        <v>489895.27</v>
      </c>
      <c r="S862" s="100">
        <v>419641.92</v>
      </c>
      <c r="T862" s="100">
        <v>414343.96</v>
      </c>
      <c r="U862" s="100">
        <v>421225.23</v>
      </c>
      <c r="V862" s="100">
        <v>461798.14</v>
      </c>
      <c r="W862" s="100">
        <v>497549.78</v>
      </c>
      <c r="X862" s="100">
        <v>538036.78</v>
      </c>
      <c r="Y862" s="100">
        <v>516086.49</v>
      </c>
      <c r="Z862" s="100">
        <v>492614.44</v>
      </c>
      <c r="AA862" s="296">
        <v>5307102.32</v>
      </c>
    </row>
    <row r="863" spans="1:27" x14ac:dyDescent="0.2">
      <c r="A863" s="101" t="s">
        <v>1434</v>
      </c>
      <c r="B863" s="100">
        <v>7593.43</v>
      </c>
      <c r="C863" s="100">
        <v>12743.99</v>
      </c>
      <c r="D863" s="100">
        <v>320273.49</v>
      </c>
      <c r="E863" s="100">
        <v>41381.760000000002</v>
      </c>
      <c r="F863" s="100">
        <v>73210.52</v>
      </c>
      <c r="G863" s="100">
        <v>330316.18</v>
      </c>
      <c r="H863" s="100">
        <v>135906.88</v>
      </c>
      <c r="I863" s="100">
        <v>108833.679999999</v>
      </c>
      <c r="J863" s="100">
        <v>201405.36</v>
      </c>
      <c r="K863" s="100">
        <v>-3205307.1399999899</v>
      </c>
      <c r="L863" s="100">
        <v>3425041.96999999</v>
      </c>
      <c r="M863" s="100">
        <v>146349.1</v>
      </c>
      <c r="N863" s="100">
        <v>1597749.22</v>
      </c>
      <c r="O863" s="100">
        <v>161853.59</v>
      </c>
      <c r="P863" s="100">
        <v>145769.32</v>
      </c>
      <c r="Q863" s="100">
        <v>177215</v>
      </c>
      <c r="R863" s="100">
        <v>167561.10999999999</v>
      </c>
      <c r="S863" s="100">
        <v>175994.46</v>
      </c>
      <c r="T863" s="100">
        <v>-31608442.059999999</v>
      </c>
      <c r="U863" s="100">
        <v>-4659420.9000000004</v>
      </c>
      <c r="V863" s="100">
        <v>-4183421.8199999901</v>
      </c>
      <c r="W863" s="100">
        <v>-3534739.73</v>
      </c>
      <c r="X863" s="100">
        <v>-2878609.31</v>
      </c>
      <c r="Y863" s="100">
        <v>-2519903.59</v>
      </c>
      <c r="Z863" s="100">
        <v>-2389090.94</v>
      </c>
      <c r="AA863" s="296">
        <v>-50945234.869999997</v>
      </c>
    </row>
    <row r="864" spans="1:27" x14ac:dyDescent="0.2">
      <c r="A864" s="101" t="s">
        <v>1435</v>
      </c>
      <c r="B864" s="100">
        <v>0</v>
      </c>
      <c r="C864" s="100">
        <v>0</v>
      </c>
      <c r="D864" s="100">
        <v>0</v>
      </c>
      <c r="E864" s="100">
        <v>0</v>
      </c>
      <c r="F864" s="100">
        <v>0</v>
      </c>
      <c r="G864" s="100">
        <v>0</v>
      </c>
      <c r="H864" s="100">
        <v>0</v>
      </c>
      <c r="I864" s="100">
        <v>0</v>
      </c>
      <c r="J864" s="100">
        <v>0</v>
      </c>
      <c r="K864" s="100">
        <v>0</v>
      </c>
      <c r="L864" s="100">
        <v>0</v>
      </c>
      <c r="M864" s="100">
        <v>0</v>
      </c>
      <c r="N864" s="100">
        <v>0</v>
      </c>
      <c r="O864" s="100">
        <v>0</v>
      </c>
      <c r="P864" s="100">
        <v>0</v>
      </c>
      <c r="Q864" s="100">
        <v>0</v>
      </c>
      <c r="R864" s="100">
        <v>0</v>
      </c>
      <c r="S864" s="100">
        <v>0</v>
      </c>
      <c r="T864" s="100">
        <v>0</v>
      </c>
      <c r="U864" s="100">
        <v>0</v>
      </c>
      <c r="V864" s="100">
        <v>0</v>
      </c>
      <c r="W864" s="100">
        <v>0</v>
      </c>
      <c r="X864" s="100">
        <v>0</v>
      </c>
      <c r="Y864" s="100">
        <v>0</v>
      </c>
      <c r="Z864" s="100">
        <v>0</v>
      </c>
      <c r="AA864" s="296">
        <v>0</v>
      </c>
    </row>
    <row r="865" spans="1:27" x14ac:dyDescent="0.2">
      <c r="A865" s="101" t="s">
        <v>1436</v>
      </c>
      <c r="B865" s="100">
        <v>0</v>
      </c>
      <c r="C865" s="100">
        <v>0</v>
      </c>
      <c r="D865" s="100">
        <v>0</v>
      </c>
      <c r="E865" s="100">
        <v>0</v>
      </c>
      <c r="F865" s="100">
        <v>0</v>
      </c>
      <c r="G865" s="100">
        <v>0</v>
      </c>
      <c r="H865" s="100">
        <v>0</v>
      </c>
      <c r="I865" s="100">
        <v>0</v>
      </c>
      <c r="J865" s="100">
        <v>0</v>
      </c>
      <c r="K865" s="100">
        <v>0</v>
      </c>
      <c r="L865" s="100">
        <v>0</v>
      </c>
      <c r="M865" s="100">
        <v>0</v>
      </c>
      <c r="N865" s="100">
        <v>0</v>
      </c>
      <c r="O865" s="100">
        <v>0</v>
      </c>
      <c r="P865" s="100">
        <v>0</v>
      </c>
      <c r="Q865" s="100">
        <v>0</v>
      </c>
      <c r="R865" s="100">
        <v>0</v>
      </c>
      <c r="S865" s="100">
        <v>0</v>
      </c>
      <c r="T865" s="100">
        <v>0</v>
      </c>
      <c r="U865" s="100">
        <v>0</v>
      </c>
      <c r="V865" s="100">
        <v>0</v>
      </c>
      <c r="W865" s="100">
        <v>0</v>
      </c>
      <c r="X865" s="100">
        <v>0</v>
      </c>
      <c r="Y865" s="100">
        <v>0</v>
      </c>
      <c r="Z865" s="100">
        <v>0</v>
      </c>
      <c r="AA865" s="296">
        <v>0</v>
      </c>
    </row>
    <row r="866" spans="1:27" x14ac:dyDescent="0.2">
      <c r="A866" s="101" t="s">
        <v>1437</v>
      </c>
      <c r="B866" s="100">
        <v>0</v>
      </c>
      <c r="C866" s="100">
        <v>0</v>
      </c>
      <c r="D866" s="100">
        <v>0</v>
      </c>
      <c r="E866" s="100">
        <v>0</v>
      </c>
      <c r="F866" s="100">
        <v>0</v>
      </c>
      <c r="G866" s="100">
        <v>0</v>
      </c>
      <c r="H866" s="100">
        <v>0</v>
      </c>
      <c r="I866" s="100">
        <v>0</v>
      </c>
      <c r="J866" s="100">
        <v>0</v>
      </c>
      <c r="K866" s="100">
        <v>0</v>
      </c>
      <c r="L866" s="100">
        <v>0</v>
      </c>
      <c r="M866" s="100">
        <v>0</v>
      </c>
      <c r="N866" s="100">
        <v>0</v>
      </c>
      <c r="O866" s="100">
        <v>0</v>
      </c>
      <c r="P866" s="100">
        <v>0</v>
      </c>
      <c r="Q866" s="100">
        <v>0</v>
      </c>
      <c r="R866" s="100">
        <v>0</v>
      </c>
      <c r="S866" s="100">
        <v>0</v>
      </c>
      <c r="T866" s="100">
        <v>0</v>
      </c>
      <c r="U866" s="100">
        <v>0</v>
      </c>
      <c r="V866" s="100">
        <v>0</v>
      </c>
      <c r="W866" s="100">
        <v>0</v>
      </c>
      <c r="X866" s="100">
        <v>0</v>
      </c>
      <c r="Y866" s="100">
        <v>0</v>
      </c>
      <c r="Z866" s="100">
        <v>0</v>
      </c>
      <c r="AA866" s="296">
        <v>0</v>
      </c>
    </row>
    <row r="867" spans="1:27" x14ac:dyDescent="0.2">
      <c r="A867" s="101" t="s">
        <v>1438</v>
      </c>
      <c r="B867" s="100">
        <v>358603.43</v>
      </c>
      <c r="C867" s="100">
        <v>413559.12</v>
      </c>
      <c r="D867" s="100">
        <v>421932.47</v>
      </c>
      <c r="E867" s="100">
        <v>418052.27</v>
      </c>
      <c r="F867" s="100">
        <v>427977.62</v>
      </c>
      <c r="G867" s="100">
        <v>3774852.54</v>
      </c>
      <c r="H867" s="100">
        <v>398316.52</v>
      </c>
      <c r="I867" s="100">
        <v>-2852604.1</v>
      </c>
      <c r="J867" s="100">
        <v>-2064691.0699999901</v>
      </c>
      <c r="K867" s="100">
        <v>27180.27</v>
      </c>
      <c r="L867" s="100">
        <v>820872.66</v>
      </c>
      <c r="M867" s="100">
        <v>429947.68</v>
      </c>
      <c r="N867" s="100">
        <v>2573999.41</v>
      </c>
      <c r="O867" s="100">
        <v>-117615.3</v>
      </c>
      <c r="P867" s="100">
        <v>337464.51</v>
      </c>
      <c r="Q867" s="100">
        <v>382905.19</v>
      </c>
      <c r="R867" s="100">
        <v>355717.6</v>
      </c>
      <c r="S867" s="100">
        <v>296146.26</v>
      </c>
      <c r="T867" s="100">
        <v>410183.61</v>
      </c>
      <c r="U867" s="100">
        <v>-229300.18</v>
      </c>
      <c r="V867" s="100">
        <v>338887.99</v>
      </c>
      <c r="W867" s="100">
        <v>12383.75</v>
      </c>
      <c r="X867" s="100">
        <v>18733.14</v>
      </c>
      <c r="Y867" s="100">
        <v>1556503.84</v>
      </c>
      <c r="Z867" s="100">
        <v>-1320899.1100000001</v>
      </c>
      <c r="AA867" s="296">
        <v>2041111.29999999</v>
      </c>
    </row>
    <row r="868" spans="1:27" x14ac:dyDescent="0.2">
      <c r="A868" s="101" t="s">
        <v>1439</v>
      </c>
      <c r="B868" s="100">
        <v>0</v>
      </c>
      <c r="C868" s="100">
        <v>0</v>
      </c>
      <c r="D868" s="100">
        <v>0</v>
      </c>
      <c r="E868" s="100">
        <v>0</v>
      </c>
      <c r="F868" s="100">
        <v>0</v>
      </c>
      <c r="G868" s="100">
        <v>0</v>
      </c>
      <c r="H868" s="100">
        <v>0</v>
      </c>
      <c r="I868" s="100">
        <v>0</v>
      </c>
      <c r="J868" s="100">
        <v>0</v>
      </c>
      <c r="K868" s="100">
        <v>0</v>
      </c>
      <c r="L868" s="100">
        <v>0</v>
      </c>
      <c r="M868" s="100">
        <v>0</v>
      </c>
      <c r="N868" s="100">
        <v>0</v>
      </c>
      <c r="O868" s="100">
        <v>0</v>
      </c>
      <c r="P868" s="100">
        <v>0</v>
      </c>
      <c r="Q868" s="100">
        <v>0</v>
      </c>
      <c r="R868" s="100">
        <v>0</v>
      </c>
      <c r="S868" s="100">
        <v>0</v>
      </c>
      <c r="T868" s="100">
        <v>0</v>
      </c>
      <c r="U868" s="100">
        <v>0</v>
      </c>
      <c r="V868" s="100">
        <v>0</v>
      </c>
      <c r="W868" s="100">
        <v>0</v>
      </c>
      <c r="X868" s="100">
        <v>0</v>
      </c>
      <c r="Y868" s="100">
        <v>0</v>
      </c>
      <c r="Z868" s="100">
        <v>0</v>
      </c>
      <c r="AA868" s="296">
        <v>0</v>
      </c>
    </row>
    <row r="869" spans="1:27" x14ac:dyDescent="0.2">
      <c r="A869" s="101" t="s">
        <v>1440</v>
      </c>
      <c r="B869" s="100">
        <v>380075.42</v>
      </c>
      <c r="C869" s="100">
        <v>437659.13</v>
      </c>
      <c r="D869" s="100">
        <v>771774.72</v>
      </c>
      <c r="E869" s="100">
        <v>503824.48</v>
      </c>
      <c r="F869" s="100">
        <v>561100.19999999995</v>
      </c>
      <c r="G869" s="100">
        <v>4193788.3499999898</v>
      </c>
      <c r="H869" s="100">
        <v>672833.94</v>
      </c>
      <c r="I869" s="100">
        <v>-2587994.67</v>
      </c>
      <c r="J869" s="100">
        <v>-1662748.42</v>
      </c>
      <c r="K869" s="100">
        <v>-2947260.32</v>
      </c>
      <c r="L869" s="100">
        <v>4508458.75</v>
      </c>
      <c r="M869" s="100">
        <v>816625.69</v>
      </c>
      <c r="N869" s="100">
        <v>5648137.2699999996</v>
      </c>
      <c r="O869" s="100">
        <v>416158.32999999903</v>
      </c>
      <c r="P869" s="100">
        <v>747890.96</v>
      </c>
      <c r="Q869" s="100">
        <v>979453.33</v>
      </c>
      <c r="R869" s="100">
        <v>1013173.98</v>
      </c>
      <c r="S869" s="100">
        <v>998616.82</v>
      </c>
      <c r="T869" s="100">
        <v>-30760304.949999999</v>
      </c>
      <c r="U869" s="100">
        <v>-4428371.7699999996</v>
      </c>
      <c r="V869" s="100">
        <v>-3354980.77999999</v>
      </c>
      <c r="W869" s="100">
        <v>-2962088.12</v>
      </c>
      <c r="X869" s="100">
        <v>-2282654</v>
      </c>
      <c r="Y869" s="100">
        <v>-409036.33</v>
      </c>
      <c r="Z869" s="100">
        <v>-3167287.3</v>
      </c>
      <c r="AA869" s="296">
        <v>-43209429.829999998</v>
      </c>
    </row>
    <row r="870" spans="1:27" x14ac:dyDescent="0.2">
      <c r="A870" s="101" t="s">
        <v>1441</v>
      </c>
      <c r="B870" s="100">
        <v>26628307.239999998</v>
      </c>
      <c r="C870" s="100">
        <v>26718234.75</v>
      </c>
      <c r="D870" s="100">
        <v>26961413.289999899</v>
      </c>
      <c r="E870" s="100">
        <v>27127191.16</v>
      </c>
      <c r="F870" s="100">
        <v>27548674.419999901</v>
      </c>
      <c r="G870" s="100">
        <v>32089492.359999999</v>
      </c>
      <c r="H870" s="100">
        <v>28063395.649999999</v>
      </c>
      <c r="I870" s="100">
        <v>25559565.359999999</v>
      </c>
      <c r="J870" s="100">
        <v>27580989.809999902</v>
      </c>
      <c r="K870" s="100">
        <v>27655438.109999999</v>
      </c>
      <c r="L870" s="100">
        <v>37504372.600000001</v>
      </c>
      <c r="M870" s="100">
        <v>36058787.199999899</v>
      </c>
      <c r="N870" s="100">
        <v>349495861.94999999</v>
      </c>
      <c r="O870" s="100">
        <v>36489980.670000002</v>
      </c>
      <c r="P870" s="100">
        <v>37290202.679999903</v>
      </c>
      <c r="Q870" s="100">
        <v>38659444.479999997</v>
      </c>
      <c r="R870" s="100">
        <v>38822358.969999999</v>
      </c>
      <c r="S870" s="100">
        <v>39219320.630000003</v>
      </c>
      <c r="T870" s="100">
        <v>7217415.9500000002</v>
      </c>
      <c r="U870" s="100">
        <v>33940576.100000001</v>
      </c>
      <c r="V870" s="100">
        <v>34427183.619999997</v>
      </c>
      <c r="W870" s="100">
        <v>34221792.899999999</v>
      </c>
      <c r="X870" s="100">
        <v>35495859.289999902</v>
      </c>
      <c r="Y870" s="100">
        <v>37141432.450000003</v>
      </c>
      <c r="Z870" s="100">
        <v>34839304.390000001</v>
      </c>
      <c r="AA870" s="296">
        <v>407764872.13</v>
      </c>
    </row>
    <row r="871" spans="1:27" x14ac:dyDescent="0.2">
      <c r="A871" s="101" t="s">
        <v>1442</v>
      </c>
    </row>
    <row r="872" spans="1:27" x14ac:dyDescent="0.2">
      <c r="A872" s="101" t="s">
        <v>1443</v>
      </c>
      <c r="B872" s="100">
        <v>-659521.16999999899</v>
      </c>
      <c r="C872" s="100">
        <v>-694642.64999999898</v>
      </c>
      <c r="D872" s="100">
        <v>-766911.16</v>
      </c>
      <c r="E872" s="100">
        <v>-769925.53</v>
      </c>
      <c r="F872" s="100">
        <v>-675862.61999999895</v>
      </c>
      <c r="G872" s="100">
        <v>-649221.93999999994</v>
      </c>
      <c r="H872" s="100">
        <v>-480097.93</v>
      </c>
      <c r="I872" s="100">
        <v>-406598.23</v>
      </c>
      <c r="J872" s="100">
        <v>-359676.05</v>
      </c>
      <c r="K872" s="100">
        <v>-351865.1</v>
      </c>
      <c r="L872" s="100">
        <v>-402550.8</v>
      </c>
      <c r="M872" s="100">
        <v>-423721.36</v>
      </c>
      <c r="N872" s="100">
        <v>-6640594.5399999898</v>
      </c>
      <c r="O872" s="100">
        <v>-78175.63</v>
      </c>
      <c r="P872" s="100">
        <v>-463749.61</v>
      </c>
      <c r="Q872" s="100">
        <v>-419831.15</v>
      </c>
      <c r="R872" s="100">
        <v>-433638.92</v>
      </c>
      <c r="S872" s="100">
        <v>-468686.77</v>
      </c>
      <c r="T872" s="100">
        <v>-456820.84</v>
      </c>
      <c r="U872" s="100">
        <v>-507629.09</v>
      </c>
      <c r="V872" s="100">
        <v>-529329.4</v>
      </c>
      <c r="W872" s="100">
        <v>-554801.26</v>
      </c>
      <c r="X872" s="100">
        <v>-578566.61</v>
      </c>
      <c r="Y872" s="100">
        <v>-605261.32999999996</v>
      </c>
      <c r="Z872" s="100">
        <v>-637570.94999999995</v>
      </c>
      <c r="AA872" s="296">
        <v>-5734061.5599999996</v>
      </c>
    </row>
    <row r="873" spans="1:27" x14ac:dyDescent="0.2">
      <c r="A873" s="101" t="s">
        <v>1444</v>
      </c>
      <c r="B873" s="100">
        <v>0</v>
      </c>
      <c r="C873" s="100">
        <v>0</v>
      </c>
      <c r="D873" s="100">
        <v>0</v>
      </c>
      <c r="E873" s="100">
        <v>0</v>
      </c>
      <c r="F873" s="100">
        <v>0</v>
      </c>
      <c r="G873" s="100">
        <v>0</v>
      </c>
      <c r="H873" s="100">
        <v>0</v>
      </c>
      <c r="I873" s="100">
        <v>0</v>
      </c>
      <c r="J873" s="100">
        <v>0</v>
      </c>
      <c r="K873" s="100">
        <v>0</v>
      </c>
      <c r="L873" s="100">
        <v>0</v>
      </c>
      <c r="M873" s="100">
        <v>0</v>
      </c>
      <c r="N873" s="100">
        <v>0</v>
      </c>
      <c r="O873" s="100">
        <v>0</v>
      </c>
      <c r="P873" s="100">
        <v>0</v>
      </c>
      <c r="Q873" s="100">
        <v>0</v>
      </c>
      <c r="R873" s="100">
        <v>0</v>
      </c>
      <c r="S873" s="100">
        <v>0</v>
      </c>
      <c r="T873" s="100">
        <v>0</v>
      </c>
      <c r="U873" s="100">
        <v>0</v>
      </c>
      <c r="V873" s="100">
        <v>0</v>
      </c>
      <c r="W873" s="100">
        <v>0</v>
      </c>
      <c r="X873" s="100">
        <v>0</v>
      </c>
      <c r="Y873" s="100">
        <v>0</v>
      </c>
      <c r="Z873" s="100">
        <v>0</v>
      </c>
      <c r="AA873" s="296">
        <v>0</v>
      </c>
    </row>
    <row r="874" spans="1:27" x14ac:dyDescent="0.2">
      <c r="A874" s="101" t="s">
        <v>1445</v>
      </c>
      <c r="B874" s="100">
        <v>-659521.16999999899</v>
      </c>
      <c r="C874" s="100">
        <v>-694642.64999999898</v>
      </c>
      <c r="D874" s="100">
        <v>-766911.16</v>
      </c>
      <c r="E874" s="100">
        <v>-769925.53</v>
      </c>
      <c r="F874" s="100">
        <v>-675862.61999999895</v>
      </c>
      <c r="G874" s="100">
        <v>-649221.93999999994</v>
      </c>
      <c r="H874" s="100">
        <v>-480097.93</v>
      </c>
      <c r="I874" s="100">
        <v>-406598.23</v>
      </c>
      <c r="J874" s="100">
        <v>-359676.05</v>
      </c>
      <c r="K874" s="100">
        <v>-351865.1</v>
      </c>
      <c r="L874" s="100">
        <v>-402550.8</v>
      </c>
      <c r="M874" s="100">
        <v>-423721.36</v>
      </c>
      <c r="N874" s="100">
        <v>-6640594.5399999898</v>
      </c>
      <c r="O874" s="100">
        <v>-78175.63</v>
      </c>
      <c r="P874" s="100">
        <v>-463749.61</v>
      </c>
      <c r="Q874" s="100">
        <v>-419831.15</v>
      </c>
      <c r="R874" s="100">
        <v>-433638.92</v>
      </c>
      <c r="S874" s="100">
        <v>-468686.77</v>
      </c>
      <c r="T874" s="100">
        <v>-456820.84</v>
      </c>
      <c r="U874" s="100">
        <v>-507629.09</v>
      </c>
      <c r="V874" s="100">
        <v>-529329.4</v>
      </c>
      <c r="W874" s="100">
        <v>-554801.26</v>
      </c>
      <c r="X874" s="100">
        <v>-578566.61</v>
      </c>
      <c r="Y874" s="100">
        <v>-605261.32999999996</v>
      </c>
      <c r="Z874" s="100">
        <v>-637570.94999999995</v>
      </c>
      <c r="AA874" s="296">
        <v>-5734061.5599999996</v>
      </c>
    </row>
    <row r="875" spans="1:27" x14ac:dyDescent="0.2">
      <c r="A875" s="101" t="s">
        <v>1446</v>
      </c>
      <c r="B875" s="100">
        <v>25968786.0699999</v>
      </c>
      <c r="C875" s="100">
        <v>26023592.100000001</v>
      </c>
      <c r="D875" s="100">
        <v>26194502.129999898</v>
      </c>
      <c r="E875" s="100">
        <v>26357265.629999999</v>
      </c>
      <c r="F875" s="100">
        <v>26872811.7999999</v>
      </c>
      <c r="G875" s="100">
        <v>31440270.420000002</v>
      </c>
      <c r="H875" s="100">
        <v>27583297.719999999</v>
      </c>
      <c r="I875" s="100">
        <v>25152967.129999999</v>
      </c>
      <c r="J875" s="100">
        <v>27221313.759999901</v>
      </c>
      <c r="K875" s="100">
        <v>27303573.010000002</v>
      </c>
      <c r="L875" s="100">
        <v>37101821.799999997</v>
      </c>
      <c r="M875" s="100">
        <v>35635065.839999899</v>
      </c>
      <c r="N875" s="100">
        <v>342855267.41000003</v>
      </c>
      <c r="O875" s="100">
        <v>36411805.039999999</v>
      </c>
      <c r="P875" s="100">
        <v>36826453.069999903</v>
      </c>
      <c r="Q875" s="100">
        <v>38239613.329999998</v>
      </c>
      <c r="R875" s="100">
        <v>38388720.049999997</v>
      </c>
      <c r="S875" s="100">
        <v>38750633.859999999</v>
      </c>
      <c r="T875" s="100">
        <v>6760595.1100000003</v>
      </c>
      <c r="U875" s="100">
        <v>33432947.010000002</v>
      </c>
      <c r="V875" s="100">
        <v>33897854.219999999</v>
      </c>
      <c r="W875" s="100">
        <v>33666991.640000001</v>
      </c>
      <c r="X875" s="100">
        <v>34917292.679999903</v>
      </c>
      <c r="Y875" s="100">
        <v>36536171.119999997</v>
      </c>
      <c r="Z875" s="100">
        <v>34201733.439999998</v>
      </c>
      <c r="AA875" s="296">
        <v>402030810.56999999</v>
      </c>
    </row>
    <row r="876" spans="1:27" x14ac:dyDescent="0.2">
      <c r="A876" s="101" t="s">
        <v>1447</v>
      </c>
    </row>
    <row r="877" spans="1:27" x14ac:dyDescent="0.2">
      <c r="A877" s="99" t="s">
        <v>1448</v>
      </c>
      <c r="B877" s="100">
        <v>-82312721.990000099</v>
      </c>
      <c r="C877" s="100">
        <v>-46233323.319999598</v>
      </c>
      <c r="D877" s="100">
        <v>-44665031.9200003</v>
      </c>
      <c r="E877" s="100">
        <v>-63095507.060000204</v>
      </c>
      <c r="F877" s="100">
        <v>-77587146.989999607</v>
      </c>
      <c r="G877" s="100">
        <v>-115792779.97999901</v>
      </c>
      <c r="H877" s="100">
        <v>-100854818.8</v>
      </c>
      <c r="I877" s="100">
        <v>-132869973.40000001</v>
      </c>
      <c r="J877" s="100">
        <v>-79229317.460000098</v>
      </c>
      <c r="K877" s="100">
        <v>-70218879.709999904</v>
      </c>
      <c r="L877" s="100">
        <v>-40731989.480000101</v>
      </c>
      <c r="M877" s="100">
        <v>-55168310.890000097</v>
      </c>
      <c r="N877" s="100">
        <v>-908759801</v>
      </c>
      <c r="O877" s="100">
        <v>-60898384.214553803</v>
      </c>
      <c r="P877" s="100">
        <v>-53654512.505446002</v>
      </c>
      <c r="Q877" s="100">
        <v>-84904030.650000304</v>
      </c>
      <c r="R877" s="100">
        <v>-63906220.980000101</v>
      </c>
      <c r="S877" s="100">
        <v>-71442761.830000296</v>
      </c>
      <c r="T877" s="100">
        <v>-120834645.88</v>
      </c>
      <c r="U877" s="100">
        <v>-126111872.109999</v>
      </c>
      <c r="V877" s="100">
        <v>-130224537.389999</v>
      </c>
      <c r="W877" s="100">
        <v>-92785916.129999697</v>
      </c>
      <c r="X877" s="100">
        <v>-60225454.330000497</v>
      </c>
      <c r="Y877" s="100">
        <v>-28390371.800000001</v>
      </c>
      <c r="Z877" s="100">
        <v>-123203953.169999</v>
      </c>
      <c r="AA877" s="296">
        <v>-1016582660.99</v>
      </c>
    </row>
    <row r="878" spans="1:27" ht="10.8" thickBot="1" x14ac:dyDescent="0.25">
      <c r="A878" s="106" t="s">
        <v>1449</v>
      </c>
    </row>
    <row r="879" spans="1:27" x14ac:dyDescent="0.2">
      <c r="A879" s="101" t="s">
        <v>1450</v>
      </c>
      <c r="B879" s="100">
        <v>0</v>
      </c>
      <c r="C879" s="100">
        <v>0</v>
      </c>
      <c r="D879" s="100">
        <v>0</v>
      </c>
      <c r="E879" s="100">
        <v>0</v>
      </c>
      <c r="F879" s="100">
        <v>0</v>
      </c>
      <c r="G879" s="100">
        <v>0</v>
      </c>
      <c r="H879" s="100">
        <v>0</v>
      </c>
      <c r="I879" s="100">
        <v>0</v>
      </c>
      <c r="J879" s="100">
        <v>0</v>
      </c>
      <c r="K879" s="100">
        <v>0</v>
      </c>
      <c r="L879" s="100">
        <v>0</v>
      </c>
      <c r="M879" s="100">
        <v>0</v>
      </c>
      <c r="N879" s="100">
        <v>0</v>
      </c>
      <c r="O879" s="100">
        <v>0</v>
      </c>
      <c r="P879" s="100">
        <v>0</v>
      </c>
      <c r="Q879" s="100">
        <v>0</v>
      </c>
      <c r="R879" s="100">
        <v>0</v>
      </c>
      <c r="S879" s="100">
        <v>0</v>
      </c>
      <c r="T879" s="100">
        <v>0</v>
      </c>
      <c r="U879" s="100">
        <v>0</v>
      </c>
      <c r="V879" s="100">
        <v>0</v>
      </c>
      <c r="W879" s="100">
        <v>0</v>
      </c>
      <c r="X879" s="100">
        <v>0</v>
      </c>
      <c r="Y879" s="100">
        <v>0</v>
      </c>
      <c r="Z879" s="100">
        <v>0</v>
      </c>
      <c r="AA879" s="296">
        <v>0</v>
      </c>
    </row>
    <row r="880" spans="1:27" x14ac:dyDescent="0.2">
      <c r="A880" s="101" t="s">
        <v>1451</v>
      </c>
      <c r="B880" s="100">
        <v>0</v>
      </c>
      <c r="C880" s="100">
        <v>0</v>
      </c>
      <c r="D880" s="100">
        <v>0</v>
      </c>
      <c r="E880" s="100">
        <v>0</v>
      </c>
      <c r="F880" s="100">
        <v>0</v>
      </c>
      <c r="G880" s="100">
        <v>0</v>
      </c>
      <c r="H880" s="100">
        <v>0</v>
      </c>
      <c r="I880" s="100">
        <v>0</v>
      </c>
      <c r="J880" s="100">
        <v>0</v>
      </c>
      <c r="K880" s="100">
        <v>0</v>
      </c>
      <c r="L880" s="100">
        <v>0</v>
      </c>
      <c r="M880" s="100">
        <v>0</v>
      </c>
      <c r="N880" s="100">
        <v>0</v>
      </c>
      <c r="O880" s="100">
        <v>0</v>
      </c>
      <c r="P880" s="100">
        <v>0</v>
      </c>
      <c r="Q880" s="100">
        <v>0</v>
      </c>
      <c r="R880" s="100">
        <v>0</v>
      </c>
      <c r="S880" s="100">
        <v>0</v>
      </c>
      <c r="T880" s="100">
        <v>0</v>
      </c>
      <c r="U880" s="100">
        <v>0</v>
      </c>
      <c r="V880" s="100">
        <v>0</v>
      </c>
      <c r="W880" s="100">
        <v>0</v>
      </c>
      <c r="X880" s="100">
        <v>0</v>
      </c>
      <c r="Y880" s="100">
        <v>0</v>
      </c>
      <c r="Z880" s="100">
        <v>0</v>
      </c>
      <c r="AA880" s="296">
        <v>0</v>
      </c>
    </row>
    <row r="881" spans="1:27" x14ac:dyDescent="0.2">
      <c r="A881" s="101" t="s">
        <v>1452</v>
      </c>
      <c r="B881" s="100">
        <v>0</v>
      </c>
      <c r="C881" s="100">
        <v>0</v>
      </c>
      <c r="D881" s="100">
        <v>0</v>
      </c>
      <c r="E881" s="100">
        <v>0</v>
      </c>
      <c r="F881" s="100">
        <v>0</v>
      </c>
      <c r="G881" s="100">
        <v>0</v>
      </c>
      <c r="H881" s="100">
        <v>0</v>
      </c>
      <c r="I881" s="100">
        <v>0</v>
      </c>
      <c r="J881" s="100">
        <v>0</v>
      </c>
      <c r="K881" s="100">
        <v>0</v>
      </c>
      <c r="L881" s="100">
        <v>0</v>
      </c>
      <c r="M881" s="100">
        <v>0</v>
      </c>
      <c r="N881" s="100">
        <v>0</v>
      </c>
      <c r="O881" s="100">
        <v>0</v>
      </c>
      <c r="P881" s="100">
        <v>27340.77</v>
      </c>
      <c r="Q881" s="100">
        <v>-27340.77</v>
      </c>
      <c r="R881" s="100">
        <v>0</v>
      </c>
      <c r="S881" s="100">
        <v>0</v>
      </c>
      <c r="T881" s="100">
        <v>0</v>
      </c>
      <c r="U881" s="100">
        <v>0</v>
      </c>
      <c r="V881" s="100">
        <v>0</v>
      </c>
      <c r="W881" s="100">
        <v>0</v>
      </c>
      <c r="X881" s="100">
        <v>0</v>
      </c>
      <c r="Y881" s="100">
        <v>0</v>
      </c>
      <c r="Z881" s="100">
        <v>0</v>
      </c>
      <c r="AA881" s="296">
        <v>0</v>
      </c>
    </row>
    <row r="882" spans="1:27" x14ac:dyDescent="0.2">
      <c r="A882" s="101" t="s">
        <v>1453</v>
      </c>
      <c r="B882" s="100">
        <v>0</v>
      </c>
      <c r="C882" s="100">
        <v>0</v>
      </c>
      <c r="D882" s="100">
        <v>0</v>
      </c>
      <c r="E882" s="100">
        <v>0</v>
      </c>
      <c r="F882" s="100">
        <v>0</v>
      </c>
      <c r="G882" s="100">
        <v>0</v>
      </c>
      <c r="H882" s="100">
        <v>0</v>
      </c>
      <c r="I882" s="100">
        <v>0</v>
      </c>
      <c r="J882" s="100">
        <v>0</v>
      </c>
      <c r="K882" s="100">
        <v>0</v>
      </c>
      <c r="L882" s="100">
        <v>0</v>
      </c>
      <c r="M882" s="100">
        <v>0</v>
      </c>
      <c r="N882" s="100">
        <v>0</v>
      </c>
      <c r="O882" s="100">
        <v>0</v>
      </c>
      <c r="P882" s="100">
        <v>0</v>
      </c>
      <c r="Q882" s="100">
        <v>0</v>
      </c>
      <c r="R882" s="100">
        <v>0</v>
      </c>
      <c r="S882" s="100">
        <v>0</v>
      </c>
      <c r="T882" s="100">
        <v>0</v>
      </c>
      <c r="U882" s="100">
        <v>0</v>
      </c>
      <c r="V882" s="100">
        <v>0</v>
      </c>
      <c r="W882" s="100">
        <v>0</v>
      </c>
      <c r="X882" s="100">
        <v>0</v>
      </c>
      <c r="Y882" s="100">
        <v>0</v>
      </c>
      <c r="Z882" s="100">
        <v>0</v>
      </c>
      <c r="AA882" s="296">
        <v>0</v>
      </c>
    </row>
    <row r="883" spans="1:27" x14ac:dyDescent="0.2">
      <c r="A883" s="101" t="s">
        <v>1454</v>
      </c>
      <c r="B883" s="100">
        <v>0</v>
      </c>
      <c r="C883" s="100">
        <v>0</v>
      </c>
      <c r="D883" s="100">
        <v>0</v>
      </c>
      <c r="E883" s="100">
        <v>0</v>
      </c>
      <c r="F883" s="100">
        <v>0</v>
      </c>
      <c r="G883" s="100">
        <v>0</v>
      </c>
      <c r="H883" s="100">
        <v>0</v>
      </c>
      <c r="I883" s="100">
        <v>0</v>
      </c>
      <c r="J883" s="100">
        <v>0</v>
      </c>
      <c r="K883" s="100">
        <v>0</v>
      </c>
      <c r="L883" s="100">
        <v>0</v>
      </c>
      <c r="M883" s="100">
        <v>0</v>
      </c>
      <c r="N883" s="100">
        <v>0</v>
      </c>
      <c r="O883" s="100">
        <v>0</v>
      </c>
      <c r="P883" s="100">
        <v>0</v>
      </c>
      <c r="Q883" s="100">
        <v>0</v>
      </c>
      <c r="R883" s="100">
        <v>0</v>
      </c>
      <c r="S883" s="100">
        <v>0</v>
      </c>
      <c r="T883" s="100">
        <v>0</v>
      </c>
      <c r="U883" s="100">
        <v>0</v>
      </c>
      <c r="V883" s="100">
        <v>0</v>
      </c>
      <c r="W883" s="100">
        <v>0</v>
      </c>
      <c r="X883" s="100">
        <v>0</v>
      </c>
      <c r="Y883" s="100">
        <v>0</v>
      </c>
      <c r="Z883" s="100">
        <v>0</v>
      </c>
      <c r="AA883" s="296">
        <v>0</v>
      </c>
    </row>
    <row r="884" spans="1:27" x14ac:dyDescent="0.2">
      <c r="A884" s="101" t="s">
        <v>1455</v>
      </c>
      <c r="B884" s="100">
        <v>0</v>
      </c>
      <c r="C884" s="100">
        <v>0</v>
      </c>
      <c r="D884" s="100">
        <v>0</v>
      </c>
      <c r="E884" s="100">
        <v>0</v>
      </c>
      <c r="F884" s="100">
        <v>0</v>
      </c>
      <c r="G884" s="100">
        <v>0</v>
      </c>
      <c r="H884" s="100">
        <v>0</v>
      </c>
      <c r="I884" s="100">
        <v>0</v>
      </c>
      <c r="J884" s="100">
        <v>0</v>
      </c>
      <c r="K884" s="100">
        <v>0</v>
      </c>
      <c r="L884" s="100">
        <v>0</v>
      </c>
      <c r="M884" s="100">
        <v>0</v>
      </c>
      <c r="N884" s="100">
        <v>0</v>
      </c>
      <c r="O884" s="100">
        <v>0</v>
      </c>
      <c r="P884" s="100">
        <v>0</v>
      </c>
      <c r="Q884" s="100">
        <v>0</v>
      </c>
      <c r="R884" s="100">
        <v>0</v>
      </c>
      <c r="S884" s="100">
        <v>0</v>
      </c>
      <c r="T884" s="100">
        <v>0</v>
      </c>
      <c r="U884" s="100">
        <v>0</v>
      </c>
      <c r="V884" s="100">
        <v>0</v>
      </c>
      <c r="W884" s="100">
        <v>0</v>
      </c>
      <c r="X884" s="100">
        <v>0</v>
      </c>
      <c r="Y884" s="100">
        <v>0</v>
      </c>
      <c r="Z884" s="100">
        <v>0</v>
      </c>
      <c r="AA884" s="296">
        <v>0</v>
      </c>
    </row>
    <row r="885" spans="1:27" x14ac:dyDescent="0.2">
      <c r="A885" s="101" t="s">
        <v>1456</v>
      </c>
      <c r="B885" s="100">
        <v>0</v>
      </c>
      <c r="C885" s="100">
        <v>0</v>
      </c>
      <c r="D885" s="100">
        <v>0</v>
      </c>
      <c r="E885" s="100">
        <v>0</v>
      </c>
      <c r="F885" s="100">
        <v>0</v>
      </c>
      <c r="G885" s="100">
        <v>0</v>
      </c>
      <c r="H885" s="100">
        <v>0</v>
      </c>
      <c r="I885" s="100">
        <v>0</v>
      </c>
      <c r="J885" s="100">
        <v>0</v>
      </c>
      <c r="K885" s="100">
        <v>0</v>
      </c>
      <c r="L885" s="100">
        <v>0</v>
      </c>
      <c r="M885" s="100">
        <v>0</v>
      </c>
      <c r="N885" s="100">
        <v>0</v>
      </c>
      <c r="O885" s="100">
        <v>0</v>
      </c>
      <c r="P885" s="100">
        <v>0</v>
      </c>
      <c r="Q885" s="100">
        <v>0</v>
      </c>
      <c r="R885" s="100">
        <v>0</v>
      </c>
      <c r="S885" s="100">
        <v>0</v>
      </c>
      <c r="T885" s="100">
        <v>0</v>
      </c>
      <c r="U885" s="100">
        <v>0</v>
      </c>
      <c r="V885" s="100">
        <v>0</v>
      </c>
      <c r="W885" s="100">
        <v>0</v>
      </c>
      <c r="X885" s="100">
        <v>0</v>
      </c>
      <c r="Y885" s="100">
        <v>0</v>
      </c>
      <c r="Z885" s="100">
        <v>0</v>
      </c>
      <c r="AA885" s="296">
        <v>0</v>
      </c>
    </row>
    <row r="886" spans="1:27" x14ac:dyDescent="0.2">
      <c r="A886" s="101" t="s">
        <v>1457</v>
      </c>
      <c r="B886" s="100">
        <v>0</v>
      </c>
      <c r="C886" s="100">
        <v>0</v>
      </c>
      <c r="D886" s="100">
        <v>0</v>
      </c>
      <c r="E886" s="100">
        <v>0</v>
      </c>
      <c r="F886" s="100">
        <v>0</v>
      </c>
      <c r="G886" s="100">
        <v>0</v>
      </c>
      <c r="H886" s="100">
        <v>0</v>
      </c>
      <c r="I886" s="100">
        <v>0</v>
      </c>
      <c r="J886" s="100">
        <v>0</v>
      </c>
      <c r="K886" s="100">
        <v>0</v>
      </c>
      <c r="L886" s="100">
        <v>0</v>
      </c>
      <c r="M886" s="100">
        <v>0</v>
      </c>
      <c r="N886" s="100">
        <v>0</v>
      </c>
      <c r="O886" s="100">
        <v>0</v>
      </c>
      <c r="P886" s="100">
        <v>0</v>
      </c>
      <c r="Q886" s="100">
        <v>0</v>
      </c>
      <c r="R886" s="100">
        <v>0</v>
      </c>
      <c r="S886" s="100">
        <v>0</v>
      </c>
      <c r="T886" s="100">
        <v>0</v>
      </c>
      <c r="U886" s="100">
        <v>0</v>
      </c>
      <c r="V886" s="100">
        <v>0</v>
      </c>
      <c r="W886" s="100">
        <v>0</v>
      </c>
      <c r="X886" s="100">
        <v>0</v>
      </c>
      <c r="Y886" s="100">
        <v>0</v>
      </c>
      <c r="Z886" s="100">
        <v>0</v>
      </c>
      <c r="AA886" s="296">
        <v>0</v>
      </c>
    </row>
    <row r="887" spans="1:27" x14ac:dyDescent="0.2">
      <c r="A887" s="101" t="s">
        <v>1458</v>
      </c>
      <c r="B887" s="100">
        <v>0</v>
      </c>
      <c r="C887" s="100">
        <v>0</v>
      </c>
      <c r="D887" s="100">
        <v>0</v>
      </c>
      <c r="E887" s="100">
        <v>0</v>
      </c>
      <c r="F887" s="100">
        <v>0</v>
      </c>
      <c r="G887" s="100">
        <v>0</v>
      </c>
      <c r="H887" s="100">
        <v>0</v>
      </c>
      <c r="I887" s="100">
        <v>0</v>
      </c>
      <c r="J887" s="100">
        <v>5000</v>
      </c>
      <c r="K887" s="100">
        <v>500</v>
      </c>
      <c r="L887" s="100">
        <v>0</v>
      </c>
      <c r="M887" s="100">
        <v>0</v>
      </c>
      <c r="N887" s="100">
        <v>5500</v>
      </c>
      <c r="O887" s="100">
        <v>0</v>
      </c>
      <c r="P887" s="100">
        <v>0</v>
      </c>
      <c r="Q887" s="100">
        <v>0</v>
      </c>
      <c r="R887" s="100">
        <v>0</v>
      </c>
      <c r="S887" s="100">
        <v>0</v>
      </c>
      <c r="T887" s="100">
        <v>0</v>
      </c>
      <c r="U887" s="100">
        <v>0</v>
      </c>
      <c r="V887" s="100">
        <v>0</v>
      </c>
      <c r="W887" s="100">
        <v>0</v>
      </c>
      <c r="X887" s="100">
        <v>0</v>
      </c>
      <c r="Y887" s="100">
        <v>0</v>
      </c>
      <c r="Z887" s="100">
        <v>0</v>
      </c>
      <c r="AA887" s="296">
        <v>0</v>
      </c>
    </row>
    <row r="888" spans="1:27" x14ac:dyDescent="0.2">
      <c r="A888" s="101" t="s">
        <v>1459</v>
      </c>
      <c r="B888" s="100">
        <v>0</v>
      </c>
      <c r="C888" s="100">
        <v>0</v>
      </c>
      <c r="D888" s="100">
        <v>0</v>
      </c>
      <c r="E888" s="100">
        <v>0</v>
      </c>
      <c r="F888" s="100">
        <v>0</v>
      </c>
      <c r="G888" s="100">
        <v>0</v>
      </c>
      <c r="H888" s="100">
        <v>0</v>
      </c>
      <c r="I888" s="100">
        <v>0</v>
      </c>
      <c r="J888" s="100">
        <v>0</v>
      </c>
      <c r="K888" s="100">
        <v>0</v>
      </c>
      <c r="L888" s="100">
        <v>0</v>
      </c>
      <c r="M888" s="100">
        <v>0</v>
      </c>
      <c r="N888" s="100">
        <v>0</v>
      </c>
      <c r="O888" s="100">
        <v>0</v>
      </c>
      <c r="P888" s="100">
        <v>0</v>
      </c>
      <c r="Q888" s="100">
        <v>0</v>
      </c>
      <c r="R888" s="100">
        <v>6500</v>
      </c>
      <c r="S888" s="100">
        <v>0</v>
      </c>
      <c r="T888" s="100">
        <v>-6500</v>
      </c>
      <c r="U888" s="100">
        <v>6500</v>
      </c>
      <c r="V888" s="100">
        <v>0</v>
      </c>
      <c r="W888" s="100">
        <v>-6500</v>
      </c>
      <c r="X888" s="100">
        <v>0</v>
      </c>
      <c r="Y888" s="100">
        <v>0</v>
      </c>
      <c r="Z888" s="100">
        <v>0</v>
      </c>
      <c r="AA888" s="296">
        <v>0</v>
      </c>
    </row>
    <row r="889" spans="1:27" x14ac:dyDescent="0.2">
      <c r="A889" s="101" t="s">
        <v>1460</v>
      </c>
      <c r="B889" s="100">
        <v>0</v>
      </c>
      <c r="C889" s="100">
        <v>0</v>
      </c>
      <c r="D889" s="100">
        <v>0</v>
      </c>
      <c r="E889" s="100">
        <v>0</v>
      </c>
      <c r="F889" s="100">
        <v>0</v>
      </c>
      <c r="G889" s="100">
        <v>0</v>
      </c>
      <c r="H889" s="100">
        <v>0</v>
      </c>
      <c r="I889" s="100">
        <v>0</v>
      </c>
      <c r="J889" s="100">
        <v>0</v>
      </c>
      <c r="K889" s="100">
        <v>0</v>
      </c>
      <c r="L889" s="100">
        <v>0</v>
      </c>
      <c r="M889" s="100">
        <v>0</v>
      </c>
      <c r="N889" s="100">
        <v>0</v>
      </c>
      <c r="O889" s="100">
        <v>0</v>
      </c>
      <c r="P889" s="100">
        <v>0</v>
      </c>
      <c r="Q889" s="100">
        <v>0</v>
      </c>
      <c r="R889" s="100">
        <v>0</v>
      </c>
      <c r="S889" s="100">
        <v>0</v>
      </c>
      <c r="T889" s="100">
        <v>0</v>
      </c>
      <c r="U889" s="100">
        <v>0</v>
      </c>
      <c r="V889" s="100">
        <v>0</v>
      </c>
      <c r="W889" s="100">
        <v>0</v>
      </c>
      <c r="X889" s="100">
        <v>0</v>
      </c>
      <c r="Y889" s="100">
        <v>0</v>
      </c>
      <c r="Z889" s="100">
        <v>0</v>
      </c>
      <c r="AA889" s="296">
        <v>0</v>
      </c>
    </row>
    <row r="890" spans="1:27" x14ac:dyDescent="0.2">
      <c r="A890" s="101" t="s">
        <v>1461</v>
      </c>
      <c r="B890" s="100">
        <v>0</v>
      </c>
      <c r="C890" s="100">
        <v>0</v>
      </c>
      <c r="D890" s="100">
        <v>0</v>
      </c>
      <c r="E890" s="100">
        <v>0</v>
      </c>
      <c r="F890" s="100">
        <v>0</v>
      </c>
      <c r="G890" s="100">
        <v>0</v>
      </c>
      <c r="H890" s="100">
        <v>0</v>
      </c>
      <c r="I890" s="100">
        <v>0</v>
      </c>
      <c r="J890" s="100">
        <v>0</v>
      </c>
      <c r="K890" s="100">
        <v>0</v>
      </c>
      <c r="L890" s="100">
        <v>0</v>
      </c>
      <c r="M890" s="100">
        <v>0</v>
      </c>
      <c r="N890" s="100">
        <v>0</v>
      </c>
      <c r="O890" s="100">
        <v>0</v>
      </c>
      <c r="P890" s="100">
        <v>0</v>
      </c>
      <c r="Q890" s="100">
        <v>0</v>
      </c>
      <c r="R890" s="100">
        <v>0</v>
      </c>
      <c r="S890" s="100">
        <v>0</v>
      </c>
      <c r="T890" s="100">
        <v>0</v>
      </c>
      <c r="U890" s="100">
        <v>0</v>
      </c>
      <c r="V890" s="100">
        <v>0</v>
      </c>
      <c r="W890" s="100">
        <v>0</v>
      </c>
      <c r="X890" s="100">
        <v>0</v>
      </c>
      <c r="Y890" s="100">
        <v>0</v>
      </c>
      <c r="Z890" s="100">
        <v>0</v>
      </c>
      <c r="AA890" s="296">
        <v>0</v>
      </c>
    </row>
    <row r="891" spans="1:27" x14ac:dyDescent="0.2">
      <c r="A891" s="101" t="s">
        <v>1462</v>
      </c>
      <c r="B891" s="100">
        <v>0</v>
      </c>
      <c r="C891" s="100">
        <v>0</v>
      </c>
      <c r="D891" s="100">
        <v>0</v>
      </c>
      <c r="E891" s="100">
        <v>0</v>
      </c>
      <c r="F891" s="100">
        <v>0</v>
      </c>
      <c r="G891" s="100">
        <v>0</v>
      </c>
      <c r="H891" s="100">
        <v>0</v>
      </c>
      <c r="I891" s="100">
        <v>0</v>
      </c>
      <c r="J891" s="100">
        <v>0</v>
      </c>
      <c r="K891" s="100">
        <v>0</v>
      </c>
      <c r="L891" s="100">
        <v>0</v>
      </c>
      <c r="M891" s="100">
        <v>0</v>
      </c>
      <c r="N891" s="100">
        <v>0</v>
      </c>
      <c r="O891" s="100">
        <v>0</v>
      </c>
      <c r="P891" s="100">
        <v>0</v>
      </c>
      <c r="Q891" s="100">
        <v>0</v>
      </c>
      <c r="R891" s="100">
        <v>0</v>
      </c>
      <c r="S891" s="100">
        <v>0</v>
      </c>
      <c r="T891" s="100">
        <v>0</v>
      </c>
      <c r="U891" s="100">
        <v>0</v>
      </c>
      <c r="V891" s="100">
        <v>0</v>
      </c>
      <c r="W891" s="100">
        <v>0</v>
      </c>
      <c r="X891" s="100">
        <v>0</v>
      </c>
      <c r="Y891" s="100">
        <v>0</v>
      </c>
      <c r="Z891" s="100">
        <v>0</v>
      </c>
      <c r="AA891" s="296">
        <v>0</v>
      </c>
    </row>
    <row r="892" spans="1:27" x14ac:dyDescent="0.2">
      <c r="A892" s="101" t="s">
        <v>1463</v>
      </c>
      <c r="B892" s="100">
        <v>-913</v>
      </c>
      <c r="C892" s="100">
        <v>48152</v>
      </c>
      <c r="D892" s="100">
        <v>31392</v>
      </c>
      <c r="E892" s="100">
        <v>-81841</v>
      </c>
      <c r="F892" s="100">
        <v>-13401.23</v>
      </c>
      <c r="G892" s="100">
        <v>17198.59</v>
      </c>
      <c r="H892" s="100">
        <v>-31584.58</v>
      </c>
      <c r="I892" s="100">
        <v>-36301.32</v>
      </c>
      <c r="J892" s="100">
        <v>62897.73</v>
      </c>
      <c r="K892" s="100">
        <v>-7761.32</v>
      </c>
      <c r="L892" s="100">
        <v>144009.95000000001</v>
      </c>
      <c r="M892" s="100">
        <v>13186.42</v>
      </c>
      <c r="N892" s="100">
        <v>145034.23999999999</v>
      </c>
      <c r="O892" s="100">
        <v>27167.74</v>
      </c>
      <c r="P892" s="100">
        <v>-3975.18</v>
      </c>
      <c r="Q892" s="100">
        <v>17816.47</v>
      </c>
      <c r="R892" s="100">
        <v>-7246.59</v>
      </c>
      <c r="S892" s="100">
        <v>-9723.15</v>
      </c>
      <c r="T892" s="100">
        <v>-2467.0700000000002</v>
      </c>
      <c r="U892" s="100">
        <v>-6234.38</v>
      </c>
      <c r="V892" s="100">
        <v>-10203.33</v>
      </c>
      <c r="W892" s="100">
        <v>877.97</v>
      </c>
      <c r="X892" s="100">
        <v>-5333.81</v>
      </c>
      <c r="Y892" s="100">
        <v>131708.07</v>
      </c>
      <c r="Z892" s="100">
        <v>16695.259999999998</v>
      </c>
      <c r="AA892" s="296">
        <v>149082</v>
      </c>
    </row>
    <row r="893" spans="1:27" x14ac:dyDescent="0.2">
      <c r="A893" s="101" t="s">
        <v>1464</v>
      </c>
      <c r="B893" s="100">
        <v>-913</v>
      </c>
      <c r="C893" s="100">
        <v>48152</v>
      </c>
      <c r="D893" s="100">
        <v>31392</v>
      </c>
      <c r="E893" s="100">
        <v>-81841</v>
      </c>
      <c r="F893" s="100">
        <v>-13401.23</v>
      </c>
      <c r="G893" s="100">
        <v>17198.59</v>
      </c>
      <c r="H893" s="100">
        <v>-31584.58</v>
      </c>
      <c r="I893" s="100">
        <v>-36301.32</v>
      </c>
      <c r="J893" s="100">
        <v>67897.73</v>
      </c>
      <c r="K893" s="100">
        <v>-7261.32</v>
      </c>
      <c r="L893" s="100">
        <v>144009.95000000001</v>
      </c>
      <c r="M893" s="100">
        <v>13186.42</v>
      </c>
      <c r="N893" s="100">
        <v>150534.24</v>
      </c>
      <c r="O893" s="100">
        <v>27167.74</v>
      </c>
      <c r="P893" s="100">
        <v>23365.589999999898</v>
      </c>
      <c r="Q893" s="100">
        <v>-9524.2999999999902</v>
      </c>
      <c r="R893" s="100">
        <v>-746.59</v>
      </c>
      <c r="S893" s="100">
        <v>-9723.15</v>
      </c>
      <c r="T893" s="100">
        <v>-8967.07</v>
      </c>
      <c r="U893" s="100">
        <v>265.62</v>
      </c>
      <c r="V893" s="100">
        <v>-10203.33</v>
      </c>
      <c r="W893" s="100">
        <v>-5622.03</v>
      </c>
      <c r="X893" s="100">
        <v>-5333.81</v>
      </c>
      <c r="Y893" s="100">
        <v>131708.07</v>
      </c>
      <c r="Z893" s="100">
        <v>16695.259999999998</v>
      </c>
      <c r="AA893" s="296">
        <v>149082</v>
      </c>
    </row>
    <row r="894" spans="1:27" x14ac:dyDescent="0.2">
      <c r="A894" s="101" t="s">
        <v>1465</v>
      </c>
    </row>
    <row r="895" spans="1:27" x14ac:dyDescent="0.2">
      <c r="A895" s="99" t="s">
        <v>1466</v>
      </c>
      <c r="B895" s="100">
        <v>-82313634.990000099</v>
      </c>
      <c r="C895" s="100">
        <v>-46185171.319999598</v>
      </c>
      <c r="D895" s="100">
        <v>-44633639.9200003</v>
      </c>
      <c r="E895" s="100">
        <v>-63177348.060000204</v>
      </c>
      <c r="F895" s="100">
        <v>-77600548.219999596</v>
      </c>
      <c r="G895" s="100">
        <v>-115775581.389999</v>
      </c>
      <c r="H895" s="100">
        <v>-100886403.38</v>
      </c>
      <c r="I895" s="100">
        <v>-132906274.72</v>
      </c>
      <c r="J895" s="100">
        <v>-79161419.730000094</v>
      </c>
      <c r="K895" s="100">
        <v>-70226141.029999897</v>
      </c>
      <c r="L895" s="100">
        <v>-40587979.530000098</v>
      </c>
      <c r="M895" s="100">
        <v>-55155124.470000103</v>
      </c>
      <c r="N895" s="100">
        <v>-908609266.75999999</v>
      </c>
      <c r="O895" s="100">
        <v>-60871216.474553801</v>
      </c>
      <c r="P895" s="100">
        <v>-53631146.915445998</v>
      </c>
      <c r="Q895" s="100">
        <v>-84913554.950000301</v>
      </c>
      <c r="R895" s="100">
        <v>-63906967.570000097</v>
      </c>
      <c r="S895" s="100">
        <v>-71452484.980000302</v>
      </c>
      <c r="T895" s="100">
        <v>-120843612.95</v>
      </c>
      <c r="U895" s="100">
        <v>-126111606.489999</v>
      </c>
      <c r="V895" s="100">
        <v>-130234740.719999</v>
      </c>
      <c r="W895" s="100">
        <v>-92791538.159999698</v>
      </c>
      <c r="X895" s="100">
        <v>-60230788.1400005</v>
      </c>
      <c r="Y895" s="100">
        <v>-28258663.73</v>
      </c>
      <c r="Z895" s="100">
        <v>-123187257.909999</v>
      </c>
      <c r="AA895" s="296">
        <v>-1016433578.99</v>
      </c>
    </row>
    <row r="896" spans="1:27" x14ac:dyDescent="0.2">
      <c r="A896" s="101" t="s">
        <v>1467</v>
      </c>
      <c r="B896" s="100">
        <v>0</v>
      </c>
      <c r="C896" s="100">
        <v>0</v>
      </c>
      <c r="D896" s="100">
        <v>0</v>
      </c>
      <c r="E896" s="100">
        <v>0</v>
      </c>
      <c r="F896" s="100">
        <v>0</v>
      </c>
      <c r="G896" s="100">
        <v>0</v>
      </c>
      <c r="H896" s="100">
        <v>0</v>
      </c>
      <c r="I896" s="100">
        <v>0</v>
      </c>
      <c r="J896" s="100">
        <v>0</v>
      </c>
      <c r="K896" s="100">
        <v>0</v>
      </c>
      <c r="L896" s="100">
        <v>0</v>
      </c>
      <c r="M896" s="100">
        <v>0</v>
      </c>
      <c r="N896" s="100">
        <v>0</v>
      </c>
      <c r="O896" s="100">
        <v>0</v>
      </c>
      <c r="P896" s="100">
        <v>0</v>
      </c>
      <c r="Q896" s="100">
        <v>0</v>
      </c>
      <c r="R896" s="100">
        <v>0</v>
      </c>
      <c r="S896" s="100">
        <v>0</v>
      </c>
      <c r="T896" s="100">
        <v>0</v>
      </c>
      <c r="U896" s="100">
        <v>0</v>
      </c>
      <c r="V896" s="100">
        <v>0</v>
      </c>
      <c r="W896" s="100">
        <v>0</v>
      </c>
      <c r="X896" s="100">
        <v>0</v>
      </c>
      <c r="Y896" s="100">
        <v>0</v>
      </c>
      <c r="Z896" s="100">
        <v>0</v>
      </c>
      <c r="AA896" s="296">
        <v>0</v>
      </c>
    </row>
    <row r="897" spans="1:27" x14ac:dyDescent="0.2">
      <c r="A897" s="101" t="s">
        <v>1468</v>
      </c>
      <c r="B897" s="100">
        <v>-82313634.990000099</v>
      </c>
      <c r="C897" s="100">
        <v>-46185171.319999598</v>
      </c>
      <c r="D897" s="100">
        <v>-44633639.9200003</v>
      </c>
      <c r="E897" s="100">
        <v>-63177348.060000204</v>
      </c>
      <c r="F897" s="100">
        <v>-77600548.219999596</v>
      </c>
      <c r="G897" s="100">
        <v>-115775581.389999</v>
      </c>
      <c r="H897" s="100">
        <v>-100886403.38</v>
      </c>
      <c r="I897" s="100">
        <v>-132906274.72</v>
      </c>
      <c r="J897" s="100">
        <v>-79161419.730000094</v>
      </c>
      <c r="K897" s="100">
        <v>-70226141.029999897</v>
      </c>
      <c r="L897" s="100">
        <v>-40587979.530000098</v>
      </c>
      <c r="M897" s="100">
        <v>-55155124.470000103</v>
      </c>
      <c r="N897" s="100">
        <v>-908609266.75999999</v>
      </c>
      <c r="O897" s="100">
        <v>-60871216.474553801</v>
      </c>
      <c r="P897" s="100">
        <v>-53631146.915445998</v>
      </c>
      <c r="Q897" s="100">
        <v>-84913554.950000301</v>
      </c>
      <c r="R897" s="100">
        <v>-63906967.570000097</v>
      </c>
      <c r="S897" s="100">
        <v>-71452484.980000302</v>
      </c>
      <c r="T897" s="100">
        <v>-120843612.95</v>
      </c>
      <c r="U897" s="100">
        <v>-126111606.489999</v>
      </c>
      <c r="V897" s="100">
        <v>-130234740.719999</v>
      </c>
      <c r="W897" s="100">
        <v>-92791538.159999698</v>
      </c>
      <c r="X897" s="100">
        <v>-60230788.1400005</v>
      </c>
      <c r="Y897" s="100">
        <v>-28258663.73</v>
      </c>
      <c r="Z897" s="100">
        <v>-123187257.909999</v>
      </c>
      <c r="AA897" s="296">
        <v>-1016433578.99</v>
      </c>
    </row>
    <row r="898" spans="1:27" x14ac:dyDescent="0.2">
      <c r="A898" s="101" t="s">
        <v>1469</v>
      </c>
    </row>
    <row r="899" spans="1:27" ht="10.8" thickBot="1" x14ac:dyDescent="0.25">
      <c r="A899" s="105" t="s">
        <v>1470</v>
      </c>
    </row>
    <row r="900" spans="1:27" x14ac:dyDescent="0.2">
      <c r="A900" s="101" t="s">
        <v>1471</v>
      </c>
      <c r="B900" s="100">
        <v>-447971580.62</v>
      </c>
      <c r="C900" s="100">
        <v>-414484704.99000001</v>
      </c>
      <c r="D900" s="100">
        <v>-454663983.54000002</v>
      </c>
      <c r="E900" s="100">
        <v>-429882834.44999999</v>
      </c>
      <c r="F900" s="100">
        <v>-519203588.72999901</v>
      </c>
      <c r="G900" s="100">
        <v>-642642843.29999995</v>
      </c>
      <c r="H900" s="100">
        <v>-645806525.52999997</v>
      </c>
      <c r="I900" s="100">
        <v>-655043942.85999894</v>
      </c>
      <c r="J900" s="100">
        <v>-572525482.57000005</v>
      </c>
      <c r="K900" s="100">
        <v>-502205246.63999999</v>
      </c>
      <c r="L900" s="100">
        <v>-426387842.88</v>
      </c>
      <c r="M900" s="100">
        <v>-493214384.67000002</v>
      </c>
      <c r="N900" s="100">
        <v>-6204032960.7799997</v>
      </c>
      <c r="O900" s="100">
        <v>-526766334.70999902</v>
      </c>
      <c r="P900" s="100">
        <v>-450303510.79000002</v>
      </c>
      <c r="Q900" s="100">
        <v>-497003495.13</v>
      </c>
      <c r="R900" s="100">
        <v>-533398495.99000001</v>
      </c>
      <c r="S900" s="100">
        <v>-552723220.62</v>
      </c>
      <c r="T900" s="100">
        <v>-662972269.44999897</v>
      </c>
      <c r="U900" s="100">
        <v>-711371926.86999905</v>
      </c>
      <c r="V900" s="100">
        <v>-748014676.15999997</v>
      </c>
      <c r="W900" s="100">
        <v>-673882034.25999999</v>
      </c>
      <c r="X900" s="100">
        <v>-564136901.21000004</v>
      </c>
      <c r="Y900" s="100">
        <v>-470550670.88999897</v>
      </c>
      <c r="Z900" s="100">
        <v>-509025767.18999898</v>
      </c>
      <c r="AA900" s="296">
        <v>-6900149303.2700005</v>
      </c>
    </row>
    <row r="901" spans="1:27" x14ac:dyDescent="0.2">
      <c r="A901" s="101" t="s">
        <v>1472</v>
      </c>
      <c r="B901" s="100">
        <v>57965877.549999997</v>
      </c>
      <c r="C901" s="100">
        <v>60461885.149999999</v>
      </c>
      <c r="D901" s="100">
        <v>73288515.059999898</v>
      </c>
      <c r="E901" s="100">
        <v>60455239.089999899</v>
      </c>
      <c r="F901" s="100">
        <v>64400300.7999999</v>
      </c>
      <c r="G901" s="100">
        <v>51042542.549999997</v>
      </c>
      <c r="H901" s="100">
        <v>53825586.740000002</v>
      </c>
      <c r="I901" s="100">
        <v>48735604.710000001</v>
      </c>
      <c r="J901" s="100">
        <v>55152078.249999903</v>
      </c>
      <c r="K901" s="100">
        <v>57599540.399999902</v>
      </c>
      <c r="L901" s="100">
        <v>50608480.460000001</v>
      </c>
      <c r="M901" s="100">
        <v>106561336.36</v>
      </c>
      <c r="N901" s="100">
        <v>740096987.12</v>
      </c>
      <c r="O901" s="100">
        <v>52740611.590000004</v>
      </c>
      <c r="P901" s="100">
        <v>46635477.569999903</v>
      </c>
      <c r="Q901" s="100">
        <v>46571675.809999898</v>
      </c>
      <c r="R901" s="100">
        <v>81445382.609999999</v>
      </c>
      <c r="S901" s="100">
        <v>85845863.099999905</v>
      </c>
      <c r="T901" s="100">
        <v>85592268.849999994</v>
      </c>
      <c r="U901" s="100">
        <v>84858011.450000003</v>
      </c>
      <c r="V901" s="100">
        <v>96788430.980000004</v>
      </c>
      <c r="W901" s="100">
        <v>103107110.53999899</v>
      </c>
      <c r="X901" s="100">
        <v>84149523.450000003</v>
      </c>
      <c r="Y901" s="100">
        <v>93537140.950000003</v>
      </c>
      <c r="Z901" s="100">
        <v>104683639.06</v>
      </c>
      <c r="AA901" s="296">
        <v>965955135.96000004</v>
      </c>
    </row>
    <row r="902" spans="1:27" x14ac:dyDescent="0.2">
      <c r="A902" s="101" t="s">
        <v>1473</v>
      </c>
      <c r="B902" s="100">
        <v>162961091.92999899</v>
      </c>
      <c r="C902" s="100">
        <v>168219605.86999899</v>
      </c>
      <c r="D902" s="100">
        <v>197759338.62</v>
      </c>
      <c r="E902" s="100">
        <v>190508950.63999999</v>
      </c>
      <c r="F902" s="100">
        <v>221190994.44</v>
      </c>
      <c r="G902" s="100">
        <v>296061792.57999998</v>
      </c>
      <c r="H902" s="100">
        <v>316430788.38999999</v>
      </c>
      <c r="I902" s="100">
        <v>297709433.63</v>
      </c>
      <c r="J902" s="100">
        <v>289918358.44</v>
      </c>
      <c r="K902" s="100">
        <v>225743653.13</v>
      </c>
      <c r="L902" s="100">
        <v>190442679.55000001</v>
      </c>
      <c r="M902" s="100">
        <v>198592708.14999899</v>
      </c>
      <c r="N902" s="100">
        <v>2755539395.3699999</v>
      </c>
      <c r="O902" s="100">
        <v>251417873.239999</v>
      </c>
      <c r="P902" s="100">
        <v>199750226.75</v>
      </c>
      <c r="Q902" s="100">
        <v>240084609.83000001</v>
      </c>
      <c r="R902" s="100">
        <v>225291572.00999999</v>
      </c>
      <c r="S902" s="100">
        <v>229130774.83999899</v>
      </c>
      <c r="T902" s="100">
        <v>277880052.25</v>
      </c>
      <c r="U902" s="100">
        <v>305279043.26999998</v>
      </c>
      <c r="V902" s="100">
        <v>322718434.57999998</v>
      </c>
      <c r="W902" s="100">
        <v>310687928.89999998</v>
      </c>
      <c r="X902" s="100">
        <v>251546402.47999901</v>
      </c>
      <c r="Y902" s="100">
        <v>199908541.38</v>
      </c>
      <c r="Z902" s="100">
        <v>192009737.58999899</v>
      </c>
      <c r="AA902" s="296">
        <v>3005705197.1199999</v>
      </c>
    </row>
    <row r="903" spans="1:27" x14ac:dyDescent="0.2">
      <c r="A903" s="101" t="s">
        <v>1474</v>
      </c>
      <c r="B903" s="100">
        <v>69383307.150000006</v>
      </c>
      <c r="C903" s="100">
        <v>68962393.299999997</v>
      </c>
      <c r="D903" s="100">
        <v>80714579.239999995</v>
      </c>
      <c r="E903" s="100">
        <v>71596926.649999902</v>
      </c>
      <c r="F903" s="100">
        <v>72881825.669999897</v>
      </c>
      <c r="G903" s="100">
        <v>78543644.189999893</v>
      </c>
      <c r="H903" s="100">
        <v>75356753.929999903</v>
      </c>
      <c r="I903" s="100">
        <v>76196847.189999998</v>
      </c>
      <c r="J903" s="100">
        <v>77394660.669999897</v>
      </c>
      <c r="K903" s="100">
        <v>72741401.749999896</v>
      </c>
      <c r="L903" s="100">
        <v>69076767.039999902</v>
      </c>
      <c r="M903" s="100">
        <v>81678249.199999899</v>
      </c>
      <c r="N903" s="100">
        <v>894527355.97999895</v>
      </c>
      <c r="O903" s="100">
        <v>77052257.289999902</v>
      </c>
      <c r="P903" s="100">
        <v>74287775.889999896</v>
      </c>
      <c r="Q903" s="100">
        <v>26135261.899999902</v>
      </c>
      <c r="R903" s="100">
        <v>78909463.839999899</v>
      </c>
      <c r="S903" s="100">
        <v>77915603.719999894</v>
      </c>
      <c r="T903" s="100">
        <v>76521610</v>
      </c>
      <c r="U903" s="100">
        <v>82093406.199999899</v>
      </c>
      <c r="V903" s="100">
        <v>83186675.980000004</v>
      </c>
      <c r="W903" s="100">
        <v>55385984.379999898</v>
      </c>
      <c r="X903" s="100">
        <v>80124142.099999905</v>
      </c>
      <c r="Y903" s="100">
        <v>81287666.029999897</v>
      </c>
      <c r="Z903" s="100">
        <v>36712924.009999901</v>
      </c>
      <c r="AA903" s="296">
        <v>829612771.33999896</v>
      </c>
    </row>
    <row r="904" spans="1:27" x14ac:dyDescent="0.2">
      <c r="A904" s="101" t="s">
        <v>1475</v>
      </c>
      <c r="B904" s="100">
        <v>88473.15</v>
      </c>
      <c r="C904" s="100">
        <v>86240.47</v>
      </c>
      <c r="D904" s="100">
        <v>-58065.989999999903</v>
      </c>
      <c r="E904" s="100">
        <v>81229.83</v>
      </c>
      <c r="F904" s="100">
        <v>79874.41</v>
      </c>
      <c r="G904" s="100">
        <v>-152619.91</v>
      </c>
      <c r="H904" s="100">
        <v>76344.23</v>
      </c>
      <c r="I904" s="100">
        <v>74329.259999999995</v>
      </c>
      <c r="J904" s="100">
        <v>-60857.72</v>
      </c>
      <c r="K904" s="100">
        <v>69590.47</v>
      </c>
      <c r="L904" s="100">
        <v>68322.100000000006</v>
      </c>
      <c r="M904" s="100">
        <v>-126223.64</v>
      </c>
      <c r="N904" s="100">
        <v>226636.65999999901</v>
      </c>
      <c r="O904" s="100">
        <v>63130.3</v>
      </c>
      <c r="P904" s="100">
        <v>60965.48</v>
      </c>
      <c r="Q904" s="100">
        <v>-87159.99</v>
      </c>
      <c r="R904" s="100">
        <v>59977.62</v>
      </c>
      <c r="S904" s="100">
        <v>58599.58</v>
      </c>
      <c r="T904" s="100">
        <v>-29760.269999999899</v>
      </c>
      <c r="U904" s="100">
        <v>56715.08</v>
      </c>
      <c r="V904" s="100">
        <v>54958.67</v>
      </c>
      <c r="W904" s="100">
        <v>-75482.78</v>
      </c>
      <c r="X904" s="100">
        <v>51262.63</v>
      </c>
      <c r="Y904" s="100">
        <v>49322.78</v>
      </c>
      <c r="Z904" s="100">
        <v>-173222.36</v>
      </c>
      <c r="AA904" s="296">
        <v>89306.74</v>
      </c>
    </row>
    <row r="905" spans="1:27" x14ac:dyDescent="0.2">
      <c r="A905" s="101" t="s">
        <v>1476</v>
      </c>
      <c r="B905" s="100">
        <v>33280192.41</v>
      </c>
      <c r="C905" s="100">
        <v>34957319.140000001</v>
      </c>
      <c r="D905" s="100">
        <v>34400226.239999898</v>
      </c>
      <c r="E905" s="100">
        <v>34092584.039999902</v>
      </c>
      <c r="F905" s="100">
        <v>37111376.310000002</v>
      </c>
      <c r="G905" s="100">
        <v>38477870.079999901</v>
      </c>
      <c r="H905" s="100">
        <v>42754918.799999997</v>
      </c>
      <c r="I905" s="100">
        <v>40214655.889999896</v>
      </c>
      <c r="J905" s="100">
        <v>39926466.210000001</v>
      </c>
      <c r="K905" s="100">
        <v>36252194.530000001</v>
      </c>
      <c r="L905" s="100">
        <v>34495589.090000004</v>
      </c>
      <c r="M905" s="100">
        <v>15022173.1</v>
      </c>
      <c r="N905" s="100">
        <v>420985565.83999902</v>
      </c>
      <c r="O905" s="100">
        <v>39822024.259999998</v>
      </c>
      <c r="P905" s="100">
        <v>40246380.270000003</v>
      </c>
      <c r="Q905" s="100">
        <v>40212468.509999901</v>
      </c>
      <c r="R905" s="100">
        <v>39584781.25</v>
      </c>
      <c r="S905" s="100">
        <v>40853223.149999999</v>
      </c>
      <c r="T905" s="100">
        <v>44955297.459999897</v>
      </c>
      <c r="U905" s="100">
        <v>47108208.059999898</v>
      </c>
      <c r="V905" s="100">
        <v>49551921.490000002</v>
      </c>
      <c r="W905" s="100">
        <v>60010107.630000003</v>
      </c>
      <c r="X905" s="100">
        <v>42464808.82</v>
      </c>
      <c r="Y905" s="100">
        <v>37762444.68</v>
      </c>
      <c r="Z905" s="100">
        <v>-3183605.0699999901</v>
      </c>
      <c r="AA905" s="296">
        <v>479388060.50999999</v>
      </c>
    </row>
    <row r="906" spans="1:27" x14ac:dyDescent="0.2">
      <c r="A906" s="101" t="s">
        <v>1477</v>
      </c>
      <c r="B906" s="100">
        <v>24920180</v>
      </c>
      <c r="C906" s="100">
        <v>15762387.449999901</v>
      </c>
      <c r="D906" s="100">
        <v>-53159454.819999903</v>
      </c>
      <c r="E906" s="100">
        <v>12225449.800000001</v>
      </c>
      <c r="F906" s="100">
        <v>25368026.760000002</v>
      </c>
      <c r="G906" s="100">
        <v>12764770.5599999</v>
      </c>
      <c r="H906" s="100">
        <v>34144611.519999899</v>
      </c>
      <c r="I906" s="100">
        <v>43591483.630000003</v>
      </c>
      <c r="J906" s="100">
        <v>-170070972.74000001</v>
      </c>
      <c r="K906" s="100">
        <v>21128353.609999999</v>
      </c>
      <c r="L906" s="100">
        <v>-100674933.779999</v>
      </c>
      <c r="M906" s="100">
        <v>61997653.729999997</v>
      </c>
      <c r="N906" s="100">
        <v>-72002444.279999897</v>
      </c>
      <c r="O906" s="100">
        <v>17553945.704870101</v>
      </c>
      <c r="P906" s="100">
        <v>9832601.2951298002</v>
      </c>
      <c r="Q906" s="100">
        <v>2651507.5299999998</v>
      </c>
      <c r="R906" s="100">
        <v>15222741.9</v>
      </c>
      <c r="S906" s="100">
        <v>17179806.809999999</v>
      </c>
      <c r="T906" s="100">
        <v>71919194.670000002</v>
      </c>
      <c r="U906" s="100">
        <v>38148589.619999997</v>
      </c>
      <c r="V906" s="100">
        <v>37005631.009999998</v>
      </c>
      <c r="W906" s="100">
        <v>261249897.5</v>
      </c>
      <c r="X906" s="100">
        <v>15180381.92</v>
      </c>
      <c r="Y906" s="100">
        <v>-151546422.17999899</v>
      </c>
      <c r="Z906" s="100">
        <v>9767222.7899999991</v>
      </c>
      <c r="AA906" s="296">
        <v>344165098.56999999</v>
      </c>
    </row>
    <row r="907" spans="1:27" x14ac:dyDescent="0.2">
      <c r="A907" s="101" t="s">
        <v>1478</v>
      </c>
      <c r="B907" s="100">
        <v>-4459074</v>
      </c>
      <c r="C907" s="100">
        <v>-4092599.5</v>
      </c>
      <c r="D907" s="100">
        <v>59356127.589999899</v>
      </c>
      <c r="E907" s="100">
        <v>-4275836.75</v>
      </c>
      <c r="F907" s="100">
        <v>-4275836.75</v>
      </c>
      <c r="G907" s="100">
        <v>21943287.199999999</v>
      </c>
      <c r="H907" s="100">
        <v>-4275836.75</v>
      </c>
      <c r="I907" s="100">
        <v>-4275836.75</v>
      </c>
      <c r="J907" s="100">
        <v>178809231.90000001</v>
      </c>
      <c r="K907" s="100">
        <v>-4275836.75</v>
      </c>
      <c r="L907" s="100">
        <v>104316665.08</v>
      </c>
      <c r="M907" s="100">
        <v>-50723959.859999903</v>
      </c>
      <c r="N907" s="100">
        <v>283770494.66000003</v>
      </c>
      <c r="O907" s="100">
        <v>-4459074</v>
      </c>
      <c r="P907" s="100">
        <v>484205.99999999901</v>
      </c>
      <c r="Q907" s="100">
        <v>24706917.969999999</v>
      </c>
      <c r="R907" s="100">
        <v>-1987434</v>
      </c>
      <c r="S907" s="100">
        <v>-1987434</v>
      </c>
      <c r="T907" s="100">
        <v>-33520720.999999899</v>
      </c>
      <c r="U907" s="100">
        <v>-1987434</v>
      </c>
      <c r="V907" s="100">
        <v>-1987434</v>
      </c>
      <c r="W907" s="100">
        <v>-241676542.489999</v>
      </c>
      <c r="X907" s="100">
        <v>-1987434</v>
      </c>
      <c r="Y907" s="100">
        <v>152709508.83000001</v>
      </c>
      <c r="Z907" s="100">
        <v>21614907.260000002</v>
      </c>
      <c r="AA907" s="296">
        <v>-90077967.429999903</v>
      </c>
    </row>
    <row r="908" spans="1:27" x14ac:dyDescent="0.2">
      <c r="A908" s="101" t="s">
        <v>1479</v>
      </c>
      <c r="B908" s="100">
        <v>0</v>
      </c>
      <c r="C908" s="100">
        <v>0</v>
      </c>
      <c r="D908" s="100">
        <v>0</v>
      </c>
      <c r="E908" s="100">
        <v>0</v>
      </c>
      <c r="F908" s="100">
        <v>0</v>
      </c>
      <c r="G908" s="100">
        <v>-220647.5</v>
      </c>
      <c r="H908" s="100">
        <v>0</v>
      </c>
      <c r="I908" s="100">
        <v>0</v>
      </c>
      <c r="J908" s="100">
        <v>-110323.75</v>
      </c>
      <c r="K908" s="100">
        <v>0</v>
      </c>
      <c r="L908" s="100">
        <v>-73549.17</v>
      </c>
      <c r="M908" s="100">
        <v>-36774.58</v>
      </c>
      <c r="N908" s="100">
        <v>-441295</v>
      </c>
      <c r="O908" s="100">
        <v>0</v>
      </c>
      <c r="P908" s="100">
        <v>0</v>
      </c>
      <c r="Q908" s="100">
        <v>-110323.75</v>
      </c>
      <c r="R908" s="100">
        <v>0</v>
      </c>
      <c r="S908" s="100">
        <v>0</v>
      </c>
      <c r="T908" s="100">
        <v>-110323.75</v>
      </c>
      <c r="U908" s="100">
        <v>0</v>
      </c>
      <c r="V908" s="100">
        <v>0</v>
      </c>
      <c r="W908" s="100">
        <v>-110323.75</v>
      </c>
      <c r="X908" s="100">
        <v>0</v>
      </c>
      <c r="Y908" s="100">
        <v>-73549.17</v>
      </c>
      <c r="Z908" s="100">
        <v>-36774.58</v>
      </c>
      <c r="AA908" s="296">
        <v>-441295</v>
      </c>
    </row>
    <row r="909" spans="1:27" x14ac:dyDescent="0.2">
      <c r="A909" s="101" t="s">
        <v>1480</v>
      </c>
      <c r="B909" s="100">
        <v>-103831532.43000001</v>
      </c>
      <c r="C909" s="100">
        <v>-70127473.109999999</v>
      </c>
      <c r="D909" s="100">
        <v>-62362717.600000001</v>
      </c>
      <c r="E909" s="100">
        <v>-65198291.150000103</v>
      </c>
      <c r="F909" s="100">
        <v>-102447027.08999901</v>
      </c>
      <c r="G909" s="100">
        <v>-144182203.55000001</v>
      </c>
      <c r="H909" s="100">
        <v>-127493358.67</v>
      </c>
      <c r="I909" s="100">
        <v>-152797425.299999</v>
      </c>
      <c r="J909" s="100">
        <v>-101566841.31</v>
      </c>
      <c r="K909" s="100">
        <v>-92946349.500000104</v>
      </c>
      <c r="L909" s="100">
        <v>-78127822.510000095</v>
      </c>
      <c r="M909" s="100">
        <v>-80249222.210000098</v>
      </c>
      <c r="N909" s="100">
        <v>-1181330264.4300001</v>
      </c>
      <c r="O909" s="100">
        <v>-92575566.325129405</v>
      </c>
      <c r="P909" s="100">
        <v>-79005877.534870297</v>
      </c>
      <c r="Q909" s="100">
        <v>-116838537.31999999</v>
      </c>
      <c r="R909" s="100">
        <v>-94872010.760000095</v>
      </c>
      <c r="S909" s="100">
        <v>-103726783.42</v>
      </c>
      <c r="T909" s="100">
        <v>-139764651.239999</v>
      </c>
      <c r="U909" s="100">
        <v>-155815387.18999901</v>
      </c>
      <c r="V909" s="100">
        <v>-160696057.449999</v>
      </c>
      <c r="W909" s="100">
        <v>-125303354.33</v>
      </c>
      <c r="X909" s="100">
        <v>-92607813.810000002</v>
      </c>
      <c r="Y909" s="100">
        <v>-56916017.589999899</v>
      </c>
      <c r="Z909" s="100">
        <v>-147630938.489999</v>
      </c>
      <c r="AA909" s="296">
        <v>-1365752995.45999</v>
      </c>
    </row>
    <row r="910" spans="1:27" x14ac:dyDescent="0.2">
      <c r="A910" s="101" t="s">
        <v>1481</v>
      </c>
      <c r="B910" s="100">
        <v>-124292638.43000001</v>
      </c>
      <c r="C910" s="100">
        <v>-49666367.109999597</v>
      </c>
      <c r="D910" s="100">
        <v>-62362717.6000003</v>
      </c>
      <c r="E910" s="100">
        <v>-65198291.1500002</v>
      </c>
      <c r="F910" s="100">
        <v>-102447027.08999901</v>
      </c>
      <c r="G910" s="100">
        <v>-144181895.75999901</v>
      </c>
      <c r="H910" s="100">
        <v>-127493358.67</v>
      </c>
      <c r="I910" s="100">
        <v>-152797425.30000001</v>
      </c>
      <c r="J910" s="100">
        <v>-101566841.31</v>
      </c>
      <c r="K910" s="100">
        <v>-92946349.499999896</v>
      </c>
      <c r="L910" s="100">
        <v>-78127822.510000095</v>
      </c>
      <c r="M910" s="100">
        <v>-80249222.209999993</v>
      </c>
      <c r="N910" s="100">
        <v>-1181329956.6400001</v>
      </c>
      <c r="O910" s="100">
        <v>-105670438.029999</v>
      </c>
      <c r="P910" s="100">
        <v>-65911005.830000199</v>
      </c>
      <c r="Q910" s="100">
        <v>-116838537.31999999</v>
      </c>
      <c r="R910" s="100">
        <v>-94872010.760000095</v>
      </c>
      <c r="S910" s="100">
        <v>-103726783.42</v>
      </c>
      <c r="T910" s="100">
        <v>-139764651.24000001</v>
      </c>
      <c r="U910" s="100">
        <v>-155815387.18999901</v>
      </c>
      <c r="V910" s="100">
        <v>-160696057.449999</v>
      </c>
      <c r="W910" s="100">
        <v>-125303354.329999</v>
      </c>
      <c r="X910" s="100">
        <v>-92607813.810000494</v>
      </c>
      <c r="Y910" s="100">
        <v>-56916017.590000004</v>
      </c>
      <c r="Z910" s="100">
        <v>-147630938.489999</v>
      </c>
      <c r="AA910" s="296">
        <v>-1365752995.46</v>
      </c>
    </row>
    <row r="911" spans="1:27" x14ac:dyDescent="0.2">
      <c r="A911" s="101" t="s">
        <v>1482</v>
      </c>
      <c r="B911" s="100">
        <v>1.30967237055301E-7</v>
      </c>
      <c r="C911" s="100">
        <v>-4.80213202536106E-7</v>
      </c>
      <c r="D911" s="100">
        <v>2.7648638933897003E-7</v>
      </c>
      <c r="E911" s="100">
        <v>7.2759576141834206E-8</v>
      </c>
      <c r="F911" s="100">
        <v>-3.7834979593753799E-7</v>
      </c>
      <c r="G911" s="100">
        <v>-3.2014213502407E-7</v>
      </c>
      <c r="H911" s="100">
        <v>5.8207660913467401E-8</v>
      </c>
      <c r="I911" s="100">
        <v>6.6938810050487497E-7</v>
      </c>
      <c r="J911" s="100">
        <v>-1.01863406598567E-7</v>
      </c>
      <c r="K911" s="100">
        <v>-2.03726813197135E-7</v>
      </c>
      <c r="L911" s="100">
        <v>8.7311491370201098E-8</v>
      </c>
      <c r="M911" s="100">
        <v>-1.30967237055301E-7</v>
      </c>
      <c r="N911" s="100">
        <v>-3.2014213502407E-7</v>
      </c>
      <c r="O911" s="100">
        <v>-1.01863406598567E-7</v>
      </c>
      <c r="P911" s="100">
        <v>1.1641532182693399E-7</v>
      </c>
      <c r="Q911" s="100">
        <v>2.1827872842550201E-7</v>
      </c>
      <c r="R911" s="100">
        <v>-2.91038304567337E-8</v>
      </c>
      <c r="S911" s="100">
        <v>1.60071067512035E-7</v>
      </c>
      <c r="T911" s="100">
        <v>8.1490725278854296E-7</v>
      </c>
      <c r="U911" s="100">
        <v>-2.3283064365386899E-7</v>
      </c>
      <c r="V911" s="100">
        <v>0</v>
      </c>
      <c r="W911" s="100">
        <v>-2.9103830456733698E-7</v>
      </c>
      <c r="X911" s="100">
        <v>4.80213202536106E-7</v>
      </c>
      <c r="Y911" s="100">
        <v>1.67347025126218E-7</v>
      </c>
      <c r="Z911" s="100">
        <v>-8.7311491370201098E-8</v>
      </c>
      <c r="AA911" s="296">
        <v>1.21508492156863E-6</v>
      </c>
    </row>
    <row r="912" spans="1:27" x14ac:dyDescent="0.2">
      <c r="A912" s="101" t="s">
        <v>1483</v>
      </c>
    </row>
    <row r="913" spans="1:27" ht="10.8" thickBot="1" x14ac:dyDescent="0.25">
      <c r="A913" s="105" t="s">
        <v>1484</v>
      </c>
    </row>
    <row r="914" spans="1:27" x14ac:dyDescent="0.2">
      <c r="A914" s="101" t="s">
        <v>1485</v>
      </c>
      <c r="B914" s="100">
        <v>-130253358.06</v>
      </c>
      <c r="C914" s="100">
        <v>-50285065.419999599</v>
      </c>
      <c r="D914" s="100">
        <v>-70859534.050000295</v>
      </c>
      <c r="E914" s="100">
        <v>-89452772.690000206</v>
      </c>
      <c r="F914" s="100">
        <v>-104459958.78999899</v>
      </c>
      <c r="G914" s="100">
        <v>-147232742.609999</v>
      </c>
      <c r="H914" s="100">
        <v>-128438116.52</v>
      </c>
      <c r="I914" s="100">
        <v>-158022940.53</v>
      </c>
      <c r="J914" s="100">
        <v>-106450631.22</v>
      </c>
      <c r="K914" s="100">
        <v>-97522452.719999894</v>
      </c>
      <c r="L914" s="100">
        <v>-77833811.280000106</v>
      </c>
      <c r="M914" s="100">
        <v>-90803376.730000094</v>
      </c>
      <c r="N914" s="100">
        <v>-1251614760.6199999</v>
      </c>
      <c r="O914" s="100">
        <v>-112012441.81999899</v>
      </c>
      <c r="P914" s="100">
        <v>-75778713.010000303</v>
      </c>
      <c r="Q914" s="100">
        <v>-123143643.98</v>
      </c>
      <c r="R914" s="100">
        <v>-102294941.03</v>
      </c>
      <c r="S914" s="100">
        <v>-110193395.69</v>
      </c>
      <c r="T914" s="100">
        <v>-127595240.98999999</v>
      </c>
      <c r="U914" s="100">
        <v>-159544819.11999899</v>
      </c>
      <c r="V914" s="100">
        <v>-164122391.609999</v>
      </c>
      <c r="W914" s="100">
        <v>-126452907.769999</v>
      </c>
      <c r="X914" s="100">
        <v>-95142747.010000497</v>
      </c>
      <c r="Y914" s="100">
        <v>-64926542.920000002</v>
      </c>
      <c r="Z914" s="100">
        <v>-157405686.609999</v>
      </c>
      <c r="AA914" s="296">
        <v>-1418613471.5599999</v>
      </c>
    </row>
    <row r="915" spans="1:27" x14ac:dyDescent="0.2">
      <c r="A915" s="101" t="s">
        <v>1486</v>
      </c>
      <c r="B915" s="100">
        <v>-659521.16999999899</v>
      </c>
      <c r="C915" s="100">
        <v>-694642.64999999898</v>
      </c>
      <c r="D915" s="100">
        <v>-766911.16</v>
      </c>
      <c r="E915" s="100">
        <v>-769925.53</v>
      </c>
      <c r="F915" s="100">
        <v>-675862.61999999895</v>
      </c>
      <c r="G915" s="100">
        <v>-649221.93999999994</v>
      </c>
      <c r="H915" s="100">
        <v>-480097.93</v>
      </c>
      <c r="I915" s="100">
        <v>-406598.23</v>
      </c>
      <c r="J915" s="100">
        <v>-359676.05</v>
      </c>
      <c r="K915" s="100">
        <v>-351865.1</v>
      </c>
      <c r="L915" s="100">
        <v>-402550.8</v>
      </c>
      <c r="M915" s="100">
        <v>-423721.36</v>
      </c>
      <c r="N915" s="100">
        <v>-6640594.5399999898</v>
      </c>
      <c r="O915" s="100">
        <v>-78175.63</v>
      </c>
      <c r="P915" s="100">
        <v>-463749.61</v>
      </c>
      <c r="Q915" s="100">
        <v>-419831.15</v>
      </c>
      <c r="R915" s="100">
        <v>-433638.92</v>
      </c>
      <c r="S915" s="100">
        <v>-468686.77</v>
      </c>
      <c r="T915" s="100">
        <v>-456820.84</v>
      </c>
      <c r="U915" s="100">
        <v>-507629.09</v>
      </c>
      <c r="V915" s="100">
        <v>-529329.4</v>
      </c>
      <c r="W915" s="100">
        <v>-554801.26</v>
      </c>
      <c r="X915" s="100">
        <v>-578566.61</v>
      </c>
      <c r="Y915" s="100">
        <v>-605261.32999999996</v>
      </c>
      <c r="Z915" s="100">
        <v>-637570.94999999995</v>
      </c>
      <c r="AA915" s="296">
        <v>-5734061.5599999996</v>
      </c>
    </row>
    <row r="916" spans="1:27" x14ac:dyDescent="0.2">
      <c r="A916" s="101" t="s">
        <v>1487</v>
      </c>
      <c r="B916" s="100">
        <v>20461106</v>
      </c>
      <c r="C916" s="100">
        <v>11572281.3799999</v>
      </c>
      <c r="D916" s="100">
        <v>9173467.7200000007</v>
      </c>
      <c r="E916" s="100">
        <v>15438498.09</v>
      </c>
      <c r="F916" s="100">
        <v>20381155.68</v>
      </c>
      <c r="G916" s="100">
        <v>34859101.75</v>
      </c>
      <c r="H916" s="100">
        <v>28624947.279999901</v>
      </c>
      <c r="I916" s="100">
        <v>39355602.509999998</v>
      </c>
      <c r="J916" s="100">
        <v>9345375.4700000007</v>
      </c>
      <c r="K916" s="100">
        <v>17950909.149999999</v>
      </c>
      <c r="L916" s="100">
        <v>5770606.0500000203</v>
      </c>
      <c r="M916" s="100">
        <v>11948723.65</v>
      </c>
      <c r="N916" s="100">
        <v>224881774.72999999</v>
      </c>
      <c r="O916" s="100">
        <v>13094871.704870099</v>
      </c>
      <c r="P916" s="100">
        <v>13814333.5551298</v>
      </c>
      <c r="Q916" s="100">
        <v>30005225.82</v>
      </c>
      <c r="R916" s="100">
        <v>14089981.23</v>
      </c>
      <c r="S916" s="100">
        <v>16768007.449999901</v>
      </c>
      <c r="T916" s="100">
        <v>34124507.960000001</v>
      </c>
      <c r="U916" s="100">
        <v>35272181.089999899</v>
      </c>
      <c r="V916" s="100">
        <v>34295108.020000003</v>
      </c>
      <c r="W916" s="100">
        <v>19676628.0499999</v>
      </c>
      <c r="X916" s="100">
        <v>12824318.91</v>
      </c>
      <c r="Y916" s="100">
        <v>3325131.8700000201</v>
      </c>
      <c r="Z916" s="100">
        <v>33580139.060000002</v>
      </c>
      <c r="AA916" s="296">
        <v>260870434.72</v>
      </c>
    </row>
    <row r="917" spans="1:27" x14ac:dyDescent="0.2">
      <c r="A917" s="101" t="s">
        <v>1488</v>
      </c>
      <c r="B917" s="100">
        <v>26620713.809999999</v>
      </c>
      <c r="C917" s="100">
        <v>26705490.760000002</v>
      </c>
      <c r="D917" s="100">
        <v>26641139.7999999</v>
      </c>
      <c r="E917" s="100">
        <v>27085809.399999999</v>
      </c>
      <c r="F917" s="100">
        <v>27475463.899999902</v>
      </c>
      <c r="G917" s="100">
        <v>31759176.18</v>
      </c>
      <c r="H917" s="100">
        <v>27927488.77</v>
      </c>
      <c r="I917" s="100">
        <v>25450731.68</v>
      </c>
      <c r="J917" s="100">
        <v>27379584.449999899</v>
      </c>
      <c r="K917" s="100">
        <v>30860745.25</v>
      </c>
      <c r="L917" s="100">
        <v>34079330.630000003</v>
      </c>
      <c r="M917" s="100">
        <v>35912438.100000001</v>
      </c>
      <c r="N917" s="100">
        <v>347898112.72999901</v>
      </c>
      <c r="O917" s="100">
        <v>36328127.079999998</v>
      </c>
      <c r="P917" s="100">
        <v>37144433.359999903</v>
      </c>
      <c r="Q917" s="100">
        <v>38482229.479999997</v>
      </c>
      <c r="R917" s="100">
        <v>38654797.859999999</v>
      </c>
      <c r="S917" s="100">
        <v>39043326.170000002</v>
      </c>
      <c r="T917" s="100">
        <v>38825858.009999998</v>
      </c>
      <c r="U917" s="100">
        <v>38599997</v>
      </c>
      <c r="V917" s="100">
        <v>38610605.439999998</v>
      </c>
      <c r="W917" s="100">
        <v>37756532.630000003</v>
      </c>
      <c r="X917" s="100">
        <v>38374468.599999897</v>
      </c>
      <c r="Y917" s="100">
        <v>39661336.039999999</v>
      </c>
      <c r="Z917" s="100">
        <v>37228395.329999998</v>
      </c>
      <c r="AA917" s="296">
        <v>458710107</v>
      </c>
    </row>
    <row r="918" spans="1:27" x14ac:dyDescent="0.2">
      <c r="A918" s="101" t="s">
        <v>1489</v>
      </c>
      <c r="B918" s="100">
        <v>-1622574.38</v>
      </c>
      <c r="C918" s="100">
        <v>-1712028.27</v>
      </c>
      <c r="D918" s="100">
        <v>-1883722.5699999901</v>
      </c>
      <c r="E918" s="100">
        <v>-1894206.05</v>
      </c>
      <c r="F918" s="100">
        <v>-1662778.80999999</v>
      </c>
      <c r="G918" s="100">
        <v>-1600238.41</v>
      </c>
      <c r="H918" s="100">
        <v>-1181152.22</v>
      </c>
      <c r="I918" s="100">
        <v>-1000327.08</v>
      </c>
      <c r="J918" s="100">
        <v>-895978.76</v>
      </c>
      <c r="K918" s="100">
        <v>-876521.11</v>
      </c>
      <c r="L918" s="100">
        <v>-1002782.76</v>
      </c>
      <c r="M918" s="100">
        <v>-1055520.33</v>
      </c>
      <c r="N918" s="100">
        <v>-16387830.75</v>
      </c>
      <c r="O918" s="100">
        <v>-255787.81</v>
      </c>
      <c r="P918" s="100">
        <v>-1214596.3500000001</v>
      </c>
      <c r="Q918" s="100">
        <v>-1099570.46</v>
      </c>
      <c r="R918" s="100">
        <v>-1135734.04</v>
      </c>
      <c r="S918" s="100">
        <v>-1227527.1100000001</v>
      </c>
      <c r="T918" s="100">
        <v>-1196490.6599999999</v>
      </c>
      <c r="U918" s="100">
        <v>-1329520.07</v>
      </c>
      <c r="V918" s="100">
        <v>-1386354.89</v>
      </c>
      <c r="W918" s="100">
        <v>-1453067.65</v>
      </c>
      <c r="X918" s="100">
        <v>-1515310.88</v>
      </c>
      <c r="Y918" s="100">
        <v>-1589602.8</v>
      </c>
      <c r="Z918" s="100">
        <v>-1669847.83</v>
      </c>
      <c r="AA918" s="296">
        <v>-15073410.550000001</v>
      </c>
    </row>
    <row r="919" spans="1:27" x14ac:dyDescent="0.2">
      <c r="A919" s="101" t="s">
        <v>1490</v>
      </c>
      <c r="B919" s="100">
        <v>-82313634.990000099</v>
      </c>
      <c r="C919" s="100">
        <v>-46185171.319999598</v>
      </c>
      <c r="D919" s="100">
        <v>-44633639.9200003</v>
      </c>
      <c r="E919" s="100">
        <v>-63177348.060000204</v>
      </c>
      <c r="F919" s="100">
        <v>-77600548.219999596</v>
      </c>
      <c r="G919" s="100">
        <v>-115775581.389999</v>
      </c>
      <c r="H919" s="100">
        <v>-100886403.38</v>
      </c>
      <c r="I919" s="100">
        <v>-132906274.72</v>
      </c>
      <c r="J919" s="100">
        <v>-79161419.730000094</v>
      </c>
      <c r="K919" s="100">
        <v>-70226141.029999897</v>
      </c>
      <c r="L919" s="100">
        <v>-40587979.530000098</v>
      </c>
      <c r="M919" s="100">
        <v>-55155124.470000103</v>
      </c>
      <c r="N919" s="100">
        <v>-908609266.75999999</v>
      </c>
      <c r="O919" s="100">
        <v>-60871216.474553801</v>
      </c>
      <c r="P919" s="100">
        <v>-53631146.915445998</v>
      </c>
      <c r="Q919" s="100">
        <v>-84913554.950000301</v>
      </c>
      <c r="R919" s="100">
        <v>-63906967.570000097</v>
      </c>
      <c r="S919" s="100">
        <v>-71452484.980000302</v>
      </c>
      <c r="T919" s="100">
        <v>-120843612.95</v>
      </c>
      <c r="U919" s="100">
        <v>-126111606.489999</v>
      </c>
      <c r="V919" s="100">
        <v>-130234740.719999</v>
      </c>
      <c r="W919" s="100">
        <v>-92791538.159999698</v>
      </c>
      <c r="X919" s="100">
        <v>-60230788.1400005</v>
      </c>
      <c r="Y919" s="100">
        <v>-28258663.73</v>
      </c>
      <c r="Z919" s="100">
        <v>-123187257.909999</v>
      </c>
      <c r="AA919" s="296">
        <v>-1016433578.99</v>
      </c>
    </row>
    <row r="920" spans="1:27" x14ac:dyDescent="0.2">
      <c r="A920" s="101" t="s">
        <v>1491</v>
      </c>
    </row>
    <row r="921" spans="1:27" ht="10.8" thickBot="1" x14ac:dyDescent="0.25">
      <c r="A921" s="106" t="s">
        <v>1492</v>
      </c>
    </row>
    <row r="922" spans="1:27" x14ac:dyDescent="0.2">
      <c r="A922" s="101" t="s">
        <v>1493</v>
      </c>
      <c r="B922" s="100">
        <v>-449065097.05993199</v>
      </c>
      <c r="C922" s="100">
        <v>-404918740.68088597</v>
      </c>
      <c r="D922" s="100">
        <v>-430674096.17639899</v>
      </c>
      <c r="E922" s="100">
        <v>-447138642.44530201</v>
      </c>
      <c r="F922" s="100">
        <v>-515766520.55894101</v>
      </c>
      <c r="G922" s="100">
        <v>-559082294.96516097</v>
      </c>
      <c r="H922" s="100">
        <v>-595934592.09111702</v>
      </c>
      <c r="I922" s="100">
        <v>-593904715.06063402</v>
      </c>
      <c r="J922" s="100">
        <v>-559763122.13733101</v>
      </c>
      <c r="K922" s="100">
        <v>-492776857.85617298</v>
      </c>
      <c r="L922" s="100">
        <v>-426310994.83713502</v>
      </c>
      <c r="M922" s="100">
        <v>-442913692.17903203</v>
      </c>
      <c r="N922" s="100">
        <v>-5918249366.0480404</v>
      </c>
      <c r="O922" s="100">
        <v>-491487461.41085398</v>
      </c>
      <c r="P922" s="100">
        <v>-440686593.66217202</v>
      </c>
      <c r="Q922" s="100">
        <v>-468006719.524719</v>
      </c>
      <c r="R922" s="100">
        <v>-513994448.42491001</v>
      </c>
      <c r="S922" s="100">
        <v>-596499539.60394001</v>
      </c>
      <c r="T922" s="100">
        <v>-633922272.46213901</v>
      </c>
      <c r="U922" s="100">
        <v>-662055298.16496694</v>
      </c>
      <c r="V922" s="100">
        <v>-666077262.47582698</v>
      </c>
      <c r="W922" s="100">
        <v>-631569581.33289003</v>
      </c>
      <c r="X922" s="100">
        <v>-573832639.30880904</v>
      </c>
      <c r="Y922" s="100">
        <v>-486099370.630687</v>
      </c>
      <c r="Z922" s="100">
        <v>-514066749.097395</v>
      </c>
      <c r="AA922" s="296">
        <v>-6678297936.0993099</v>
      </c>
    </row>
    <row r="923" spans="1:27" x14ac:dyDescent="0.2">
      <c r="A923" s="101" t="s">
        <v>1494</v>
      </c>
      <c r="B923" s="100">
        <v>0</v>
      </c>
      <c r="C923" s="100">
        <v>0</v>
      </c>
      <c r="D923" s="100">
        <v>0</v>
      </c>
      <c r="E923" s="100">
        <v>0</v>
      </c>
      <c r="F923" s="100">
        <v>0</v>
      </c>
      <c r="G923" s="100">
        <v>0</v>
      </c>
      <c r="H923" s="100">
        <v>0</v>
      </c>
      <c r="I923" s="100">
        <v>0</v>
      </c>
      <c r="J923" s="100">
        <v>0</v>
      </c>
      <c r="K923" s="100">
        <v>0</v>
      </c>
      <c r="L923" s="100">
        <v>0</v>
      </c>
      <c r="M923" s="100">
        <v>0</v>
      </c>
      <c r="N923" s="100">
        <v>0</v>
      </c>
      <c r="O923" s="100">
        <v>0</v>
      </c>
      <c r="P923" s="100">
        <v>0</v>
      </c>
      <c r="Q923" s="100">
        <v>0</v>
      </c>
      <c r="R923" s="100">
        <v>0</v>
      </c>
      <c r="S923" s="100">
        <v>0</v>
      </c>
      <c r="T923" s="100">
        <v>0</v>
      </c>
      <c r="U923" s="100">
        <v>0</v>
      </c>
      <c r="V923" s="100">
        <v>0</v>
      </c>
      <c r="W923" s="100">
        <v>0</v>
      </c>
      <c r="X923" s="100">
        <v>0</v>
      </c>
      <c r="Y923" s="100">
        <v>0</v>
      </c>
      <c r="Z923" s="100">
        <v>0</v>
      </c>
      <c r="AA923" s="296">
        <v>0</v>
      </c>
    </row>
    <row r="924" spans="1:27" x14ac:dyDescent="0.2">
      <c r="A924" s="101" t="s">
        <v>1495</v>
      </c>
      <c r="B924" s="100">
        <v>0</v>
      </c>
      <c r="C924" s="100">
        <v>0</v>
      </c>
      <c r="D924" s="100">
        <v>0</v>
      </c>
      <c r="E924" s="100">
        <v>0</v>
      </c>
      <c r="F924" s="100">
        <v>0</v>
      </c>
      <c r="G924" s="100">
        <v>0</v>
      </c>
      <c r="H924" s="100">
        <v>0</v>
      </c>
      <c r="I924" s="100">
        <v>0</v>
      </c>
      <c r="J924" s="100">
        <v>0</v>
      </c>
      <c r="K924" s="100">
        <v>0</v>
      </c>
      <c r="L924" s="100">
        <v>0</v>
      </c>
      <c r="M924" s="100">
        <v>0</v>
      </c>
      <c r="N924" s="100">
        <v>0</v>
      </c>
      <c r="O924" s="100">
        <v>0</v>
      </c>
      <c r="P924" s="100">
        <v>0</v>
      </c>
      <c r="Q924" s="100">
        <v>0</v>
      </c>
      <c r="R924" s="100">
        <v>0</v>
      </c>
      <c r="S924" s="100">
        <v>0</v>
      </c>
      <c r="T924" s="100">
        <v>0</v>
      </c>
      <c r="U924" s="100">
        <v>0</v>
      </c>
      <c r="V924" s="100">
        <v>0</v>
      </c>
      <c r="W924" s="100">
        <v>0</v>
      </c>
      <c r="X924" s="100">
        <v>0</v>
      </c>
      <c r="Y924" s="100">
        <v>0</v>
      </c>
      <c r="Z924" s="100">
        <v>0</v>
      </c>
      <c r="AA924" s="296">
        <v>0</v>
      </c>
    </row>
    <row r="925" spans="1:27" x14ac:dyDescent="0.2">
      <c r="A925" s="101" t="s">
        <v>1496</v>
      </c>
      <c r="B925" s="100">
        <v>0</v>
      </c>
      <c r="C925" s="100">
        <v>0</v>
      </c>
      <c r="D925" s="100">
        <v>0</v>
      </c>
      <c r="E925" s="100">
        <v>0</v>
      </c>
      <c r="F925" s="100">
        <v>0</v>
      </c>
      <c r="G925" s="100">
        <v>0</v>
      </c>
      <c r="H925" s="100">
        <v>0</v>
      </c>
      <c r="I925" s="100">
        <v>0</v>
      </c>
      <c r="J925" s="100">
        <v>0</v>
      </c>
      <c r="K925" s="100">
        <v>0</v>
      </c>
      <c r="L925" s="100">
        <v>0</v>
      </c>
      <c r="M925" s="100">
        <v>0</v>
      </c>
      <c r="N925" s="100">
        <v>0</v>
      </c>
      <c r="O925" s="100">
        <v>0</v>
      </c>
      <c r="P925" s="100">
        <v>0</v>
      </c>
      <c r="Q925" s="100">
        <v>0</v>
      </c>
      <c r="R925" s="100">
        <v>0</v>
      </c>
      <c r="S925" s="100">
        <v>0</v>
      </c>
      <c r="T925" s="100">
        <v>0</v>
      </c>
      <c r="U925" s="100">
        <v>0</v>
      </c>
      <c r="V925" s="100">
        <v>0</v>
      </c>
      <c r="W925" s="100">
        <v>0</v>
      </c>
      <c r="X925" s="100">
        <v>0</v>
      </c>
      <c r="Y925" s="100">
        <v>0</v>
      </c>
      <c r="Z925" s="100">
        <v>0</v>
      </c>
      <c r="AA925" s="296">
        <v>0</v>
      </c>
    </row>
    <row r="926" spans="1:27" x14ac:dyDescent="0.2">
      <c r="A926" s="101" t="s">
        <v>1497</v>
      </c>
      <c r="B926" s="100">
        <v>0</v>
      </c>
      <c r="C926" s="100">
        <v>0</v>
      </c>
      <c r="D926" s="100">
        <v>0</v>
      </c>
      <c r="E926" s="100">
        <v>0</v>
      </c>
      <c r="F926" s="100">
        <v>0</v>
      </c>
      <c r="G926" s="100">
        <v>0</v>
      </c>
      <c r="H926" s="100">
        <v>0</v>
      </c>
      <c r="I926" s="100">
        <v>0</v>
      </c>
      <c r="J926" s="100">
        <v>0</v>
      </c>
      <c r="K926" s="100">
        <v>0</v>
      </c>
      <c r="L926" s="100">
        <v>0</v>
      </c>
      <c r="M926" s="100">
        <v>0</v>
      </c>
      <c r="N926" s="100">
        <v>0</v>
      </c>
      <c r="O926" s="100">
        <v>0</v>
      </c>
      <c r="P926" s="100">
        <v>0</v>
      </c>
      <c r="Q926" s="100">
        <v>0</v>
      </c>
      <c r="R926" s="100">
        <v>0</v>
      </c>
      <c r="S926" s="100">
        <v>0</v>
      </c>
      <c r="T926" s="100">
        <v>0</v>
      </c>
      <c r="U926" s="100">
        <v>0</v>
      </c>
      <c r="V926" s="100">
        <v>0</v>
      </c>
      <c r="W926" s="100">
        <v>0</v>
      </c>
      <c r="X926" s="100">
        <v>0</v>
      </c>
      <c r="Y926" s="100">
        <v>0</v>
      </c>
      <c r="Z926" s="100">
        <v>0</v>
      </c>
      <c r="AA926" s="296">
        <v>0</v>
      </c>
    </row>
    <row r="927" spans="1:27" x14ac:dyDescent="0.2">
      <c r="A927" s="101" t="s">
        <v>1498</v>
      </c>
      <c r="B927" s="100">
        <v>0</v>
      </c>
      <c r="C927" s="100">
        <v>0</v>
      </c>
      <c r="D927" s="100">
        <v>0</v>
      </c>
      <c r="E927" s="100">
        <v>0</v>
      </c>
      <c r="F927" s="100">
        <v>0</v>
      </c>
      <c r="G927" s="100">
        <v>0</v>
      </c>
      <c r="H927" s="100">
        <v>0</v>
      </c>
      <c r="I927" s="100">
        <v>0</v>
      </c>
      <c r="J927" s="100">
        <v>0</v>
      </c>
      <c r="K927" s="100">
        <v>0</v>
      </c>
      <c r="L927" s="100">
        <v>0</v>
      </c>
      <c r="M927" s="100">
        <v>0</v>
      </c>
      <c r="N927" s="100">
        <v>0</v>
      </c>
      <c r="O927" s="100">
        <v>0</v>
      </c>
      <c r="P927" s="100">
        <v>0</v>
      </c>
      <c r="Q927" s="100">
        <v>0</v>
      </c>
      <c r="R927" s="100">
        <v>0</v>
      </c>
      <c r="S927" s="100">
        <v>0</v>
      </c>
      <c r="T927" s="100">
        <v>0</v>
      </c>
      <c r="U927" s="100">
        <v>0</v>
      </c>
      <c r="V927" s="100">
        <v>0</v>
      </c>
      <c r="W927" s="100">
        <v>0</v>
      </c>
      <c r="X927" s="100">
        <v>0</v>
      </c>
      <c r="Y927" s="100">
        <v>0</v>
      </c>
      <c r="Z927" s="100">
        <v>0</v>
      </c>
      <c r="AA927" s="296">
        <v>0</v>
      </c>
    </row>
    <row r="928" spans="1:27" x14ac:dyDescent="0.2">
      <c r="A928" s="101" t="s">
        <v>1499</v>
      </c>
      <c r="B928" s="100">
        <v>0</v>
      </c>
      <c r="C928" s="100">
        <v>0</v>
      </c>
      <c r="D928" s="100">
        <v>0</v>
      </c>
      <c r="E928" s="100">
        <v>0</v>
      </c>
      <c r="F928" s="100">
        <v>0</v>
      </c>
      <c r="G928" s="100">
        <v>0</v>
      </c>
      <c r="H928" s="100">
        <v>0</v>
      </c>
      <c r="I928" s="100">
        <v>0</v>
      </c>
      <c r="J928" s="100">
        <v>0</v>
      </c>
      <c r="K928" s="100">
        <v>0</v>
      </c>
      <c r="L928" s="100">
        <v>0</v>
      </c>
      <c r="M928" s="100">
        <v>0</v>
      </c>
      <c r="N928" s="100">
        <v>0</v>
      </c>
      <c r="O928" s="100">
        <v>0</v>
      </c>
      <c r="P928" s="100">
        <v>0</v>
      </c>
      <c r="Q928" s="100">
        <v>0</v>
      </c>
      <c r="R928" s="100">
        <v>0</v>
      </c>
      <c r="S928" s="100">
        <v>0</v>
      </c>
      <c r="T928" s="100">
        <v>0</v>
      </c>
      <c r="U928" s="100">
        <v>0</v>
      </c>
      <c r="V928" s="100">
        <v>0</v>
      </c>
      <c r="W928" s="100">
        <v>0</v>
      </c>
      <c r="X928" s="100">
        <v>0</v>
      </c>
      <c r="Y928" s="100">
        <v>0</v>
      </c>
      <c r="Z928" s="100">
        <v>0</v>
      </c>
      <c r="AA928" s="296">
        <v>0</v>
      </c>
    </row>
    <row r="929" spans="1:27" x14ac:dyDescent="0.2">
      <c r="A929" s="101" t="s">
        <v>1500</v>
      </c>
    </row>
    <row r="930" spans="1:27" ht="10.8" thickBot="1" x14ac:dyDescent="0.25">
      <c r="A930" s="106" t="s">
        <v>1501</v>
      </c>
    </row>
    <row r="931" spans="1:27" x14ac:dyDescent="0.2">
      <c r="A931" s="101" t="s">
        <v>1502</v>
      </c>
      <c r="B931" s="100">
        <v>13422093.5599999</v>
      </c>
      <c r="C931" s="100">
        <v>14968943.0599999</v>
      </c>
      <c r="D931" s="100">
        <v>18110030.539999899</v>
      </c>
      <c r="E931" s="100">
        <v>15517588.289999999</v>
      </c>
      <c r="F931" s="100">
        <v>23445023.760000002</v>
      </c>
      <c r="G931" s="100">
        <v>10416751.609999999</v>
      </c>
      <c r="H931" s="100">
        <v>14799419.359999999</v>
      </c>
      <c r="I931" s="100">
        <v>11599608.24</v>
      </c>
      <c r="J931" s="100">
        <v>13062678.720000001</v>
      </c>
      <c r="K931" s="100">
        <v>14156563.579999899</v>
      </c>
      <c r="L931" s="100">
        <v>11020269.869999999</v>
      </c>
      <c r="M931" s="100">
        <v>14145423.4699999</v>
      </c>
      <c r="N931" s="100">
        <v>174664394.06</v>
      </c>
      <c r="O931" s="100">
        <v>12913529.33</v>
      </c>
      <c r="P931" s="100">
        <v>11717932.3699999</v>
      </c>
      <c r="Q931" s="100">
        <v>14138431.279999999</v>
      </c>
      <c r="R931" s="100">
        <v>10991310.6499999</v>
      </c>
      <c r="S931" s="100">
        <v>13123412.99</v>
      </c>
      <c r="T931" s="100">
        <v>11392923.5699999</v>
      </c>
      <c r="U931" s="100">
        <v>11522349.43</v>
      </c>
      <c r="V931" s="100">
        <v>11376681.470000001</v>
      </c>
      <c r="W931" s="100">
        <v>14544862.57</v>
      </c>
      <c r="X931" s="100">
        <v>12852450.51</v>
      </c>
      <c r="Y931" s="100">
        <v>14400822.73</v>
      </c>
      <c r="Z931" s="100">
        <v>18365583.600000001</v>
      </c>
      <c r="AA931" s="296">
        <v>157340290.5</v>
      </c>
    </row>
    <row r="932" spans="1:27" x14ac:dyDescent="0.2">
      <c r="A932" s="101" t="s">
        <v>1503</v>
      </c>
      <c r="B932" s="100">
        <v>3134549.64</v>
      </c>
      <c r="C932" s="100">
        <v>3604290.4</v>
      </c>
      <c r="D932" s="100">
        <v>3544799.11</v>
      </c>
      <c r="E932" s="100">
        <v>2052128.05999999</v>
      </c>
      <c r="F932" s="100">
        <v>3799065.53</v>
      </c>
      <c r="G932" s="100">
        <v>5154341.46</v>
      </c>
      <c r="H932" s="100">
        <v>3090639.42</v>
      </c>
      <c r="I932" s="100">
        <v>4144392.39</v>
      </c>
      <c r="J932" s="100">
        <v>5025103.2499999898</v>
      </c>
      <c r="K932" s="100">
        <v>9755119.3000000007</v>
      </c>
      <c r="L932" s="100">
        <v>1794814.72</v>
      </c>
      <c r="M932" s="100">
        <v>4689471.1399999997</v>
      </c>
      <c r="N932" s="100">
        <v>49788714.420000002</v>
      </c>
      <c r="O932" s="100">
        <v>2525703.38</v>
      </c>
      <c r="P932" s="100">
        <v>3650047.2499999902</v>
      </c>
      <c r="Q932" s="100">
        <v>4628157.1999999899</v>
      </c>
      <c r="R932" s="100">
        <v>3627951.76</v>
      </c>
      <c r="S932" s="100">
        <v>3707806.4199999901</v>
      </c>
      <c r="T932" s="100">
        <v>5318860.68</v>
      </c>
      <c r="U932" s="100">
        <v>3381682.76</v>
      </c>
      <c r="V932" s="100">
        <v>3275691.21999999</v>
      </c>
      <c r="W932" s="100">
        <v>3863496.64</v>
      </c>
      <c r="X932" s="100">
        <v>-359186.7</v>
      </c>
      <c r="Y932" s="100">
        <v>10358577.829999899</v>
      </c>
      <c r="Z932" s="100">
        <v>-342479.91</v>
      </c>
      <c r="AA932" s="296">
        <v>43636308.530000001</v>
      </c>
    </row>
    <row r="933" spans="1:27" x14ac:dyDescent="0.2">
      <c r="A933" s="101" t="s">
        <v>1504</v>
      </c>
      <c r="B933" s="100">
        <v>10516174.51</v>
      </c>
      <c r="C933" s="100">
        <v>11449186.560000001</v>
      </c>
      <c r="D933" s="100">
        <v>12754015.8099999</v>
      </c>
      <c r="E933" s="100">
        <v>12195215.390000001</v>
      </c>
      <c r="F933" s="100">
        <v>11454071.550000001</v>
      </c>
      <c r="G933" s="100">
        <v>13829019.01</v>
      </c>
      <c r="H933" s="100">
        <v>12810898.32</v>
      </c>
      <c r="I933" s="100">
        <v>13475717.6</v>
      </c>
      <c r="J933" s="100">
        <v>14658649.079999899</v>
      </c>
      <c r="K933" s="100">
        <v>16621921.449999999</v>
      </c>
      <c r="L933" s="100">
        <v>15323758.2299999</v>
      </c>
      <c r="M933" s="100">
        <v>5159457.12</v>
      </c>
      <c r="N933" s="100">
        <v>150248084.63</v>
      </c>
      <c r="O933" s="100">
        <v>13633506.77</v>
      </c>
      <c r="P933" s="100">
        <v>13404444.73</v>
      </c>
      <c r="Q933" s="100">
        <v>15650378.289999999</v>
      </c>
      <c r="R933" s="100">
        <v>11128333.109999901</v>
      </c>
      <c r="S933" s="100">
        <v>13262428.329999899</v>
      </c>
      <c r="T933" s="100">
        <v>14758427.039999999</v>
      </c>
      <c r="U933" s="100">
        <v>7228190.1900000004</v>
      </c>
      <c r="V933" s="100">
        <v>14451397.179999899</v>
      </c>
      <c r="W933" s="100">
        <v>11446584.7299999</v>
      </c>
      <c r="X933" s="100">
        <v>12838113.75</v>
      </c>
      <c r="Y933" s="100">
        <v>4377770.34</v>
      </c>
      <c r="Z933" s="100">
        <v>5411711.1799999997</v>
      </c>
      <c r="AA933" s="296">
        <v>137591285.63999999</v>
      </c>
    </row>
    <row r="934" spans="1:27" x14ac:dyDescent="0.2">
      <c r="A934" s="101" t="s">
        <v>1505</v>
      </c>
      <c r="B934" s="100">
        <v>0</v>
      </c>
      <c r="C934" s="100">
        <v>0</v>
      </c>
      <c r="D934" s="100">
        <v>0</v>
      </c>
      <c r="E934" s="100">
        <v>0</v>
      </c>
      <c r="F934" s="100">
        <v>0</v>
      </c>
      <c r="G934" s="100">
        <v>0</v>
      </c>
      <c r="H934" s="100">
        <v>0</v>
      </c>
      <c r="I934" s="100">
        <v>0</v>
      </c>
      <c r="J934" s="100">
        <v>0</v>
      </c>
      <c r="K934" s="100">
        <v>0</v>
      </c>
      <c r="L934" s="100">
        <v>0</v>
      </c>
      <c r="M934" s="100">
        <v>0</v>
      </c>
      <c r="N934" s="100">
        <v>0</v>
      </c>
      <c r="O934" s="100">
        <v>0</v>
      </c>
      <c r="P934" s="100">
        <v>0</v>
      </c>
      <c r="Q934" s="100">
        <v>0</v>
      </c>
      <c r="R934" s="100">
        <v>0</v>
      </c>
      <c r="S934" s="100">
        <v>0</v>
      </c>
      <c r="T934" s="100">
        <v>0</v>
      </c>
      <c r="U934" s="100">
        <v>0</v>
      </c>
      <c r="V934" s="100">
        <v>0</v>
      </c>
      <c r="W934" s="100">
        <v>0</v>
      </c>
      <c r="X934" s="100">
        <v>0</v>
      </c>
      <c r="Y934" s="100">
        <v>0</v>
      </c>
      <c r="Z934" s="100">
        <v>0</v>
      </c>
      <c r="AA934" s="296">
        <v>0</v>
      </c>
    </row>
    <row r="935" spans="1:27" x14ac:dyDescent="0.2">
      <c r="A935" s="101" t="s">
        <v>1506</v>
      </c>
      <c r="B935" s="100">
        <v>4338496.37</v>
      </c>
      <c r="C935" s="100">
        <v>6060696.1899999902</v>
      </c>
      <c r="D935" s="100">
        <v>10185463.33</v>
      </c>
      <c r="E935" s="100">
        <v>6246183.1299999999</v>
      </c>
      <c r="F935" s="100">
        <v>5965233</v>
      </c>
      <c r="G935" s="100">
        <v>6459496.2299999902</v>
      </c>
      <c r="H935" s="100">
        <v>7239999.4499999899</v>
      </c>
      <c r="I935" s="100">
        <v>8475200.3000000007</v>
      </c>
      <c r="J935" s="100">
        <v>14213235.029999999</v>
      </c>
      <c r="K935" s="100">
        <v>12396846.380000001</v>
      </c>
      <c r="L935" s="100">
        <v>10717853.52</v>
      </c>
      <c r="M935" s="100">
        <v>18832320.059999999</v>
      </c>
      <c r="N935" s="100">
        <v>111131022.98999999</v>
      </c>
      <c r="O935" s="100">
        <v>9508533.2799999993</v>
      </c>
      <c r="P935" s="100">
        <v>8759879.7099999897</v>
      </c>
      <c r="Q935" s="100">
        <v>1620962.22</v>
      </c>
      <c r="R935" s="100">
        <v>8067862.3399999896</v>
      </c>
      <c r="S935" s="100">
        <v>8472203.3099999893</v>
      </c>
      <c r="T935" s="100">
        <v>6923733.0699999901</v>
      </c>
      <c r="U935" s="100">
        <v>7287883.75</v>
      </c>
      <c r="V935" s="100">
        <v>7348757.7000000002</v>
      </c>
      <c r="W935" s="100">
        <v>10908076.43</v>
      </c>
      <c r="X935" s="100">
        <v>9837290.9100000001</v>
      </c>
      <c r="Y935" s="100">
        <v>8917195.3699999992</v>
      </c>
      <c r="Z935" s="100">
        <v>5744334.6799999997</v>
      </c>
      <c r="AA935" s="296">
        <v>93396712.769999996</v>
      </c>
    </row>
    <row r="936" spans="1:27" x14ac:dyDescent="0.2">
      <c r="A936" s="101" t="s">
        <v>1507</v>
      </c>
      <c r="B936" s="100">
        <v>117154.269999999</v>
      </c>
      <c r="C936" s="100">
        <v>241627.65</v>
      </c>
      <c r="D936" s="100">
        <v>288644.5</v>
      </c>
      <c r="E936" s="100">
        <v>182337.35</v>
      </c>
      <c r="F936" s="100">
        <v>210572.31999999899</v>
      </c>
      <c r="G936" s="100">
        <v>259086.44</v>
      </c>
      <c r="H936" s="100">
        <v>136705.06</v>
      </c>
      <c r="I936" s="100">
        <v>296215.53999999899</v>
      </c>
      <c r="J936" s="100">
        <v>176480.95</v>
      </c>
      <c r="K936" s="100">
        <v>347293.049999999</v>
      </c>
      <c r="L936" s="100">
        <v>244245.48</v>
      </c>
      <c r="M936" s="100">
        <v>229266.05</v>
      </c>
      <c r="N936" s="100">
        <v>2729628.66</v>
      </c>
      <c r="O936" s="100">
        <v>638115.16</v>
      </c>
      <c r="P936" s="100">
        <v>1290297.45</v>
      </c>
      <c r="Q936" s="100">
        <v>1595118.57</v>
      </c>
      <c r="R936" s="100">
        <v>1578236.25999999</v>
      </c>
      <c r="S936" s="100">
        <v>1647774.79</v>
      </c>
      <c r="T936" s="100">
        <v>1527283.73</v>
      </c>
      <c r="U936" s="100">
        <v>1378287.77</v>
      </c>
      <c r="V936" s="100">
        <v>924641.62</v>
      </c>
      <c r="W936" s="100">
        <v>1469813.5699999901</v>
      </c>
      <c r="X936" s="100">
        <v>1427689.02999999</v>
      </c>
      <c r="Y936" s="100">
        <v>1256564.3899999999</v>
      </c>
      <c r="Z936" s="100">
        <v>1394760.49999999</v>
      </c>
      <c r="AA936" s="296">
        <v>16128582.84</v>
      </c>
    </row>
    <row r="937" spans="1:27" x14ac:dyDescent="0.2">
      <c r="A937" s="101" t="s">
        <v>1508</v>
      </c>
      <c r="B937" s="100">
        <v>1067989.7</v>
      </c>
      <c r="C937" s="100">
        <v>1116155.8999999899</v>
      </c>
      <c r="D937" s="100">
        <v>1093913.2</v>
      </c>
      <c r="E937" s="100">
        <v>1041726.04</v>
      </c>
      <c r="F937" s="100">
        <v>967730.4</v>
      </c>
      <c r="G937" s="100">
        <v>1124160.19</v>
      </c>
      <c r="H937" s="100">
        <v>1111959.51999999</v>
      </c>
      <c r="I937" s="100">
        <v>1454476.48999999</v>
      </c>
      <c r="J937" s="100">
        <v>1093099.54</v>
      </c>
      <c r="K937" s="100">
        <v>1233075.55</v>
      </c>
      <c r="L937" s="100">
        <v>1191898.52</v>
      </c>
      <c r="M937" s="100">
        <v>1663629.33</v>
      </c>
      <c r="N937" s="100">
        <v>14159814.380000001</v>
      </c>
      <c r="O937" s="100">
        <v>558158.55000000005</v>
      </c>
      <c r="P937" s="100">
        <v>276851.46999999997</v>
      </c>
      <c r="Q937" s="100">
        <v>336900.07</v>
      </c>
      <c r="R937" s="100">
        <v>298996.52999999898</v>
      </c>
      <c r="S937" s="100">
        <v>609136.42000000004</v>
      </c>
      <c r="T937" s="100">
        <v>916705.87999999896</v>
      </c>
      <c r="U937" s="100">
        <v>734189.43</v>
      </c>
      <c r="V937" s="100">
        <v>221045.00999999899</v>
      </c>
      <c r="W937" s="100">
        <v>324336.06</v>
      </c>
      <c r="X937" s="100">
        <v>1006322.45999999</v>
      </c>
      <c r="Y937" s="100">
        <v>874621.38999999897</v>
      </c>
      <c r="Z937" s="100">
        <v>1176714.94</v>
      </c>
      <c r="AA937" s="296">
        <v>7333978.2099999897</v>
      </c>
    </row>
    <row r="938" spans="1:27" x14ac:dyDescent="0.2">
      <c r="A938" s="101" t="s">
        <v>1509</v>
      </c>
      <c r="B938" s="100">
        <v>0</v>
      </c>
      <c r="C938" s="100">
        <v>0</v>
      </c>
      <c r="D938" s="100">
        <v>0</v>
      </c>
      <c r="E938" s="100">
        <v>0</v>
      </c>
      <c r="F938" s="100">
        <v>0</v>
      </c>
      <c r="G938" s="100">
        <v>0</v>
      </c>
      <c r="H938" s="100">
        <v>0</v>
      </c>
      <c r="I938" s="100">
        <v>0</v>
      </c>
      <c r="J938" s="100">
        <v>0</v>
      </c>
      <c r="K938" s="100">
        <v>0</v>
      </c>
      <c r="L938" s="100">
        <v>0</v>
      </c>
      <c r="M938" s="100">
        <v>0</v>
      </c>
      <c r="N938" s="100">
        <v>0</v>
      </c>
      <c r="O938" s="100">
        <v>0</v>
      </c>
      <c r="P938" s="100">
        <v>0</v>
      </c>
      <c r="Q938" s="100">
        <v>0</v>
      </c>
      <c r="R938" s="100">
        <v>0</v>
      </c>
      <c r="S938" s="100">
        <v>0</v>
      </c>
      <c r="T938" s="100">
        <v>0</v>
      </c>
      <c r="U938" s="100">
        <v>0</v>
      </c>
      <c r="V938" s="100">
        <v>0</v>
      </c>
      <c r="W938" s="100">
        <v>0</v>
      </c>
      <c r="X938" s="100">
        <v>0</v>
      </c>
      <c r="Y938" s="100">
        <v>0</v>
      </c>
      <c r="Z938" s="100">
        <v>0</v>
      </c>
      <c r="AA938" s="296">
        <v>0</v>
      </c>
    </row>
    <row r="939" spans="1:27" x14ac:dyDescent="0.2">
      <c r="A939" s="101" t="s">
        <v>1510</v>
      </c>
      <c r="B939" s="100">
        <v>29564868.960000001</v>
      </c>
      <c r="C939" s="100">
        <v>28665194.390000001</v>
      </c>
      <c r="D939" s="100">
        <v>33644908.609999903</v>
      </c>
      <c r="E939" s="100">
        <v>27816941.859999999</v>
      </c>
      <c r="F939" s="100">
        <v>23690507.939999901</v>
      </c>
      <c r="G939" s="100">
        <v>19816688.079999998</v>
      </c>
      <c r="H939" s="100">
        <v>19114868.359999999</v>
      </c>
      <c r="I939" s="100">
        <v>15554056.439999999</v>
      </c>
      <c r="J939" s="100">
        <v>12802737.199999999</v>
      </c>
      <c r="K939" s="100">
        <v>11691898.91</v>
      </c>
      <c r="L939" s="100">
        <v>18006387.669999901</v>
      </c>
      <c r="M939" s="100">
        <v>61312326.769999899</v>
      </c>
      <c r="N939" s="100">
        <v>301681385.18999898</v>
      </c>
      <c r="O939" s="100">
        <v>19025142.050000001</v>
      </c>
      <c r="P939" s="100">
        <v>12961748.8699999</v>
      </c>
      <c r="Q939" s="100">
        <v>17123528.099999901</v>
      </c>
      <c r="R939" s="100">
        <v>50292323.279999897</v>
      </c>
      <c r="S939" s="100">
        <v>51038569.109999903</v>
      </c>
      <c r="T939" s="100">
        <v>50644756.340000004</v>
      </c>
      <c r="U939" s="100">
        <v>58867882.789999902</v>
      </c>
      <c r="V939" s="100">
        <v>65318867.399999902</v>
      </c>
      <c r="W939" s="100">
        <v>65077245.199999899</v>
      </c>
      <c r="X939" s="100">
        <v>54298628.419999897</v>
      </c>
      <c r="Y939" s="100">
        <v>55963555.9799999</v>
      </c>
      <c r="Z939" s="100">
        <v>75945234.129999995</v>
      </c>
      <c r="AA939" s="296">
        <v>576557481.669999</v>
      </c>
    </row>
    <row r="940" spans="1:27" x14ac:dyDescent="0.2">
      <c r="A940" s="101" t="s">
        <v>1511</v>
      </c>
      <c r="B940" s="100">
        <v>62161327.009999901</v>
      </c>
      <c r="C940" s="100">
        <v>66106094.149999999</v>
      </c>
      <c r="D940" s="100">
        <v>79621775.099999905</v>
      </c>
      <c r="E940" s="100">
        <v>65052120.119999997</v>
      </c>
      <c r="F940" s="100">
        <v>69532204.5</v>
      </c>
      <c r="G940" s="100">
        <v>57059543.020000003</v>
      </c>
      <c r="H940" s="100">
        <v>58304489.490000002</v>
      </c>
      <c r="I940" s="100">
        <v>54999667</v>
      </c>
      <c r="J940" s="100">
        <v>61031983.770000003</v>
      </c>
      <c r="K940" s="100">
        <v>66202718.219999999</v>
      </c>
      <c r="L940" s="100">
        <v>58299228.009999901</v>
      </c>
      <c r="M940" s="100">
        <v>106031893.94</v>
      </c>
      <c r="N940" s="100">
        <v>804403044.32999897</v>
      </c>
      <c r="O940" s="100">
        <v>58802688.520000003</v>
      </c>
      <c r="P940" s="100">
        <v>52061201.849999897</v>
      </c>
      <c r="Q940" s="100">
        <v>55093475.729999997</v>
      </c>
      <c r="R940" s="100">
        <v>85985013.929999903</v>
      </c>
      <c r="S940" s="100">
        <v>91861331.3699999</v>
      </c>
      <c r="T940" s="100">
        <v>91482690.310000002</v>
      </c>
      <c r="U940" s="100">
        <v>90400466.120000005</v>
      </c>
      <c r="V940" s="100">
        <v>102917081.59999999</v>
      </c>
      <c r="W940" s="100">
        <v>107634415.2</v>
      </c>
      <c r="X940" s="100">
        <v>91901308.379999995</v>
      </c>
      <c r="Y940" s="100">
        <v>96149108.029999897</v>
      </c>
      <c r="Z940" s="100">
        <v>107695859.12</v>
      </c>
      <c r="AA940" s="296">
        <v>1031984640.16</v>
      </c>
    </row>
    <row r="941" spans="1:27" x14ac:dyDescent="0.2">
      <c r="A941" s="101" t="s">
        <v>1512</v>
      </c>
      <c r="B941" s="100">
        <v>162961091.92999899</v>
      </c>
      <c r="C941" s="100">
        <v>168219605.86999899</v>
      </c>
      <c r="D941" s="100">
        <v>197759338.62</v>
      </c>
      <c r="E941" s="100">
        <v>190508950.63999999</v>
      </c>
      <c r="F941" s="100">
        <v>221190994.44</v>
      </c>
      <c r="G941" s="100">
        <v>296061792.57999998</v>
      </c>
      <c r="H941" s="100">
        <v>316430788.38999999</v>
      </c>
      <c r="I941" s="100">
        <v>297709433.63</v>
      </c>
      <c r="J941" s="100">
        <v>289918358.44</v>
      </c>
      <c r="K941" s="100">
        <v>225743653.13</v>
      </c>
      <c r="L941" s="100">
        <v>190442679.55000001</v>
      </c>
      <c r="M941" s="100">
        <v>198592708.14999899</v>
      </c>
      <c r="N941" s="100">
        <v>2755539395.3699999</v>
      </c>
      <c r="O941" s="100">
        <v>251417873.239999</v>
      </c>
      <c r="P941" s="100">
        <v>199750226.75</v>
      </c>
      <c r="Q941" s="100">
        <v>240084609.83000001</v>
      </c>
      <c r="R941" s="100">
        <v>225291572.00999999</v>
      </c>
      <c r="S941" s="100">
        <v>229130774.83999899</v>
      </c>
      <c r="T941" s="100">
        <v>277880052.25</v>
      </c>
      <c r="U941" s="100">
        <v>305279043.26999998</v>
      </c>
      <c r="V941" s="100">
        <v>322718434.57999998</v>
      </c>
      <c r="W941" s="100">
        <v>310687928.89999998</v>
      </c>
      <c r="X941" s="100">
        <v>251546402.47999901</v>
      </c>
      <c r="Y941" s="100">
        <v>199908541.38</v>
      </c>
      <c r="Z941" s="100">
        <v>192009737.58999899</v>
      </c>
      <c r="AA941" s="296">
        <v>3005705197.1199999</v>
      </c>
    </row>
    <row r="942" spans="1:27" x14ac:dyDescent="0.2">
      <c r="A942" s="101" t="s">
        <v>1513</v>
      </c>
      <c r="B942" s="100">
        <v>225122418.93999901</v>
      </c>
      <c r="C942" s="100">
        <v>234325700.019999</v>
      </c>
      <c r="D942" s="100">
        <v>277381113.72000003</v>
      </c>
      <c r="E942" s="100">
        <v>255561070.75999901</v>
      </c>
      <c r="F942" s="100">
        <v>290723198.94</v>
      </c>
      <c r="G942" s="100">
        <v>353121335.60000002</v>
      </c>
      <c r="H942" s="100">
        <v>374735277.88</v>
      </c>
      <c r="I942" s="100">
        <v>352709100.63</v>
      </c>
      <c r="J942" s="100">
        <v>350950342.20999998</v>
      </c>
      <c r="K942" s="100">
        <v>291946371.35000002</v>
      </c>
      <c r="L942" s="100">
        <v>248741907.56</v>
      </c>
      <c r="M942" s="100">
        <v>304624602.08999902</v>
      </c>
      <c r="N942" s="100">
        <v>3559942439.6999998</v>
      </c>
      <c r="O942" s="100">
        <v>310220561.75999898</v>
      </c>
      <c r="P942" s="100">
        <v>251811428.59999999</v>
      </c>
      <c r="Q942" s="100">
        <v>295178085.56</v>
      </c>
      <c r="R942" s="100">
        <v>311276585.93999898</v>
      </c>
      <c r="S942" s="100">
        <v>320992106.20999902</v>
      </c>
      <c r="T942" s="100">
        <v>369362742.56</v>
      </c>
      <c r="U942" s="100">
        <v>395679509.38999999</v>
      </c>
      <c r="V942" s="100">
        <v>425635516.18000001</v>
      </c>
      <c r="W942" s="100">
        <v>418322344.09999901</v>
      </c>
      <c r="X942" s="100">
        <v>343447710.86000001</v>
      </c>
      <c r="Y942" s="100">
        <v>296057649.41000003</v>
      </c>
      <c r="Z942" s="100">
        <v>299705596.70999998</v>
      </c>
      <c r="AA942" s="296">
        <v>4037689837.2800002</v>
      </c>
    </row>
    <row r="943" spans="1:27" x14ac:dyDescent="0.2">
      <c r="A943" s="101" t="s">
        <v>1514</v>
      </c>
      <c r="B943" s="100">
        <v>0</v>
      </c>
      <c r="C943" s="100">
        <v>0</v>
      </c>
      <c r="D943" s="100">
        <v>0</v>
      </c>
      <c r="E943" s="100">
        <v>0</v>
      </c>
      <c r="F943" s="100">
        <v>-5.8207660913467401E-8</v>
      </c>
      <c r="G943" s="100">
        <v>-1.1641532182693399E-7</v>
      </c>
      <c r="H943" s="100">
        <v>0</v>
      </c>
      <c r="I943" s="100">
        <v>5.8207660913467401E-8</v>
      </c>
      <c r="J943" s="100">
        <v>0</v>
      </c>
      <c r="K943" s="100">
        <v>-5.8207660913467401E-8</v>
      </c>
      <c r="L943" s="100">
        <v>2.91038304567337E-8</v>
      </c>
      <c r="M943" s="100">
        <v>1.7462298274040201E-7</v>
      </c>
      <c r="N943" s="100">
        <v>2.91038304567337E-8</v>
      </c>
      <c r="O943" s="100">
        <v>0</v>
      </c>
      <c r="P943" s="100">
        <v>-5.8207660913467401E-8</v>
      </c>
      <c r="Q943" s="100">
        <v>0</v>
      </c>
      <c r="R943" s="100">
        <v>0</v>
      </c>
      <c r="S943" s="100">
        <v>5.8207660913467401E-8</v>
      </c>
      <c r="T943" s="100">
        <v>0</v>
      </c>
      <c r="U943" s="100">
        <v>0</v>
      </c>
      <c r="V943" s="100">
        <v>0</v>
      </c>
      <c r="W943" s="100">
        <v>5.8207660913467401E-8</v>
      </c>
      <c r="X943" s="100">
        <v>5.8207660913467401E-8</v>
      </c>
      <c r="Y943" s="100">
        <v>0</v>
      </c>
      <c r="Z943" s="100">
        <v>0</v>
      </c>
      <c r="AA943" s="296">
        <v>1.1641532182693399E-7</v>
      </c>
    </row>
    <row r="944" spans="1:27" x14ac:dyDescent="0.2">
      <c r="A944" s="101" t="s">
        <v>1515</v>
      </c>
    </row>
    <row r="945" spans="1:27" x14ac:dyDescent="0.2">
      <c r="A945" s="101" t="s">
        <v>1516</v>
      </c>
      <c r="B945" s="100">
        <v>69256263.810000002</v>
      </c>
      <c r="C945" s="100">
        <v>74129094.219999999</v>
      </c>
      <c r="D945" s="100">
        <v>87015583.5</v>
      </c>
      <c r="E945" s="100">
        <v>72917401.969999999</v>
      </c>
      <c r="F945" s="100">
        <v>78420347.3699999</v>
      </c>
      <c r="G945" s="100">
        <v>67802697.929999799</v>
      </c>
      <c r="H945" s="100">
        <v>67902525.810000002</v>
      </c>
      <c r="I945" s="100">
        <v>66609025.25</v>
      </c>
      <c r="J945" s="100">
        <v>71237187.340000004</v>
      </c>
      <c r="K945" s="100">
        <v>74556671.4799999</v>
      </c>
      <c r="L945" s="100">
        <v>66263608.469999999</v>
      </c>
      <c r="M945" s="100">
        <v>113473845.12</v>
      </c>
      <c r="N945" s="100">
        <v>909584252.26999998</v>
      </c>
      <c r="O945" s="100">
        <v>67217746.489999995</v>
      </c>
      <c r="P945" s="100">
        <v>59295257.189999901</v>
      </c>
      <c r="Q945" s="100">
        <v>64943547.529999897</v>
      </c>
      <c r="R945" s="100">
        <v>95176900.179999903</v>
      </c>
      <c r="S945" s="100">
        <v>100449158.31</v>
      </c>
      <c r="T945" s="100">
        <v>102516363.37</v>
      </c>
      <c r="U945" s="100">
        <v>102678343.189999</v>
      </c>
      <c r="V945" s="100">
        <v>115950013.02</v>
      </c>
      <c r="W945" s="100">
        <v>119969492.92</v>
      </c>
      <c r="X945" s="100">
        <v>101041910.08</v>
      </c>
      <c r="Y945" s="100">
        <v>103638160.42999899</v>
      </c>
      <c r="Z945" s="100">
        <v>115589571.70999999</v>
      </c>
      <c r="AA945" s="296">
        <v>1148466464.4200001</v>
      </c>
    </row>
    <row r="946" spans="1:27" x14ac:dyDescent="0.2">
      <c r="A946" s="101" t="s">
        <v>1517</v>
      </c>
      <c r="B946" s="100">
        <v>69256263.810000002</v>
      </c>
      <c r="C946" s="100">
        <v>74129094.219999999</v>
      </c>
      <c r="D946" s="100">
        <v>87015583.5</v>
      </c>
      <c r="E946" s="100">
        <v>72917401.969999999</v>
      </c>
      <c r="F946" s="100">
        <v>78420347.3699999</v>
      </c>
      <c r="G946" s="100">
        <v>67802697.929999799</v>
      </c>
      <c r="H946" s="100">
        <v>67902525.810000002</v>
      </c>
      <c r="I946" s="100">
        <v>66609025.25</v>
      </c>
      <c r="J946" s="100">
        <v>71237187.340000004</v>
      </c>
      <c r="K946" s="100">
        <v>74556671.4799999</v>
      </c>
      <c r="L946" s="100">
        <v>66263608.469999999</v>
      </c>
      <c r="M946" s="100">
        <v>113473845.12</v>
      </c>
      <c r="N946" s="100">
        <v>909584252.26999998</v>
      </c>
      <c r="O946" s="100">
        <v>67217746.489999995</v>
      </c>
      <c r="P946" s="100">
        <v>59295257.189999901</v>
      </c>
      <c r="Q946" s="100">
        <v>64943547.529999897</v>
      </c>
      <c r="R946" s="100">
        <v>95176900.179999903</v>
      </c>
      <c r="S946" s="100">
        <v>100449158.31</v>
      </c>
      <c r="T946" s="100">
        <v>102516363.37</v>
      </c>
      <c r="U946" s="100">
        <v>102678343.189999</v>
      </c>
      <c r="V946" s="100">
        <v>115950013.02</v>
      </c>
      <c r="W946" s="100">
        <v>119969492.92</v>
      </c>
      <c r="X946" s="100">
        <v>101041910.08</v>
      </c>
      <c r="Y946" s="100">
        <v>103638160.42999899</v>
      </c>
      <c r="Z946" s="100">
        <v>115589571.70999999</v>
      </c>
      <c r="AA946" s="296">
        <v>1148466464.4200001</v>
      </c>
    </row>
    <row r="947" spans="1:27" ht="10.8" thickBot="1" x14ac:dyDescent="0.25">
      <c r="A947" s="106" t="s">
        <v>1518</v>
      </c>
    </row>
    <row r="948" spans="1:27" x14ac:dyDescent="0.2">
      <c r="A948" s="101" t="s">
        <v>1519</v>
      </c>
      <c r="B948" s="100">
        <v>69471780.299999997</v>
      </c>
      <c r="C948" s="100">
        <v>69048633.769999996</v>
      </c>
      <c r="D948" s="100">
        <v>80656513.25</v>
      </c>
      <c r="E948" s="100">
        <v>71678156.4799999</v>
      </c>
      <c r="F948" s="100">
        <v>72961700.079999894</v>
      </c>
      <c r="G948" s="100">
        <v>78391024.279999897</v>
      </c>
      <c r="H948" s="100">
        <v>75433098.159999907</v>
      </c>
      <c r="I948" s="100">
        <v>76271176.450000003</v>
      </c>
      <c r="J948" s="100">
        <v>77333802.949999899</v>
      </c>
      <c r="K948" s="100">
        <v>72810992.219999894</v>
      </c>
      <c r="L948" s="100">
        <v>69145089.139999896</v>
      </c>
      <c r="M948" s="100">
        <v>81552025.559999898</v>
      </c>
      <c r="N948" s="100">
        <v>894753992.63999903</v>
      </c>
      <c r="O948" s="100">
        <v>77115387.589999899</v>
      </c>
      <c r="P948" s="100">
        <v>74348741.3699999</v>
      </c>
      <c r="Q948" s="100">
        <v>26048101.9099999</v>
      </c>
      <c r="R948" s="100">
        <v>78969441.459999904</v>
      </c>
      <c r="S948" s="100">
        <v>77974203.299999893</v>
      </c>
      <c r="T948" s="100">
        <v>76491849.730000004</v>
      </c>
      <c r="U948" s="100">
        <v>82150121.279999897</v>
      </c>
      <c r="V948" s="100">
        <v>83241634.650000006</v>
      </c>
      <c r="W948" s="100">
        <v>55310501.599999897</v>
      </c>
      <c r="X948" s="100">
        <v>80175404.7299999</v>
      </c>
      <c r="Y948" s="100">
        <v>81336988.809999898</v>
      </c>
      <c r="Z948" s="100">
        <v>36539701.649999902</v>
      </c>
      <c r="AA948" s="296">
        <v>829702078.07999897</v>
      </c>
    </row>
    <row r="949" spans="1:27" x14ac:dyDescent="0.2">
      <c r="A949" s="101" t="s">
        <v>1520</v>
      </c>
      <c r="B949" s="100">
        <v>68824736.893821895</v>
      </c>
      <c r="C949" s="100">
        <v>68565832.583821997</v>
      </c>
      <c r="D949" s="100">
        <v>80318018.513822004</v>
      </c>
      <c r="E949" s="100">
        <v>71200365.913821906</v>
      </c>
      <c r="F949" s="100">
        <v>72485264.963821903</v>
      </c>
      <c r="G949" s="100">
        <v>78147083.453821898</v>
      </c>
      <c r="H949" s="100">
        <v>74960193.213821903</v>
      </c>
      <c r="I949" s="100">
        <v>75800286.473821893</v>
      </c>
      <c r="J949" s="100">
        <v>76998121.083821893</v>
      </c>
      <c r="K949" s="100">
        <v>72344840.923821896</v>
      </c>
      <c r="L949" s="100">
        <v>68687184.603821993</v>
      </c>
      <c r="M949" s="100">
        <v>81274709.953821898</v>
      </c>
      <c r="N949" s="100">
        <v>889606638.575863</v>
      </c>
      <c r="O949" s="100">
        <v>76666224.553821996</v>
      </c>
      <c r="P949" s="100">
        <v>73892384.843821898</v>
      </c>
      <c r="Q949" s="100">
        <v>25739870.8538219</v>
      </c>
      <c r="R949" s="100">
        <v>78514072.793821901</v>
      </c>
      <c r="S949" s="100">
        <v>77520212.673821896</v>
      </c>
      <c r="T949" s="100">
        <v>76126218.953821898</v>
      </c>
      <c r="U949" s="100">
        <v>81698015.143821999</v>
      </c>
      <c r="V949" s="100">
        <v>82791284.923821896</v>
      </c>
      <c r="W949" s="100">
        <v>54990593.333821997</v>
      </c>
      <c r="X949" s="100">
        <v>79728751.053821906</v>
      </c>
      <c r="Y949" s="100">
        <v>80892274.983822003</v>
      </c>
      <c r="Z949" s="100">
        <v>36317532.823821999</v>
      </c>
      <c r="AA949" s="296">
        <v>824877436.93586302</v>
      </c>
    </row>
    <row r="950" spans="1:27" x14ac:dyDescent="0.2">
      <c r="A950" s="101" t="s">
        <v>1521</v>
      </c>
      <c r="B950" s="100">
        <v>0</v>
      </c>
      <c r="C950" s="100">
        <v>0</v>
      </c>
      <c r="D950" s="100">
        <v>0</v>
      </c>
      <c r="E950" s="100">
        <v>0</v>
      </c>
      <c r="F950" s="100">
        <v>0</v>
      </c>
      <c r="G950" s="100">
        <v>0</v>
      </c>
      <c r="H950" s="100">
        <v>0</v>
      </c>
      <c r="I950" s="100">
        <v>0</v>
      </c>
      <c r="J950" s="100">
        <v>0</v>
      </c>
      <c r="K950" s="100">
        <v>0</v>
      </c>
      <c r="L950" s="100">
        <v>0</v>
      </c>
      <c r="M950" s="100">
        <v>0</v>
      </c>
      <c r="N950" s="100">
        <v>0</v>
      </c>
      <c r="O950" s="100">
        <v>0</v>
      </c>
      <c r="P950" s="100">
        <v>0</v>
      </c>
      <c r="Q950" s="100">
        <v>0</v>
      </c>
      <c r="R950" s="100">
        <v>0</v>
      </c>
      <c r="S950" s="100">
        <v>0</v>
      </c>
      <c r="T950" s="100">
        <v>0</v>
      </c>
      <c r="U950" s="100">
        <v>0</v>
      </c>
      <c r="V950" s="100">
        <v>0</v>
      </c>
      <c r="W950" s="100">
        <v>0</v>
      </c>
      <c r="X950" s="100">
        <v>0</v>
      </c>
      <c r="Y950" s="100">
        <v>0</v>
      </c>
      <c r="Z950" s="100">
        <v>0</v>
      </c>
      <c r="AA950" s="296">
        <v>0</v>
      </c>
    </row>
    <row r="951" spans="1:27" x14ac:dyDescent="0.2">
      <c r="A951" s="101" t="s">
        <v>1522</v>
      </c>
      <c r="B951" s="100">
        <v>0</v>
      </c>
      <c r="C951" s="100">
        <v>0</v>
      </c>
      <c r="D951" s="100">
        <v>0</v>
      </c>
      <c r="E951" s="100">
        <v>0</v>
      </c>
      <c r="F951" s="100">
        <v>0</v>
      </c>
      <c r="G951" s="100">
        <v>0</v>
      </c>
      <c r="H951" s="100">
        <v>0</v>
      </c>
      <c r="I951" s="100">
        <v>0</v>
      </c>
      <c r="J951" s="100">
        <v>0</v>
      </c>
      <c r="K951" s="100">
        <v>0</v>
      </c>
      <c r="L951" s="100">
        <v>0</v>
      </c>
      <c r="M951" s="100">
        <v>0</v>
      </c>
      <c r="N951" s="100">
        <v>0</v>
      </c>
      <c r="O951" s="100">
        <v>0</v>
      </c>
      <c r="P951" s="100">
        <v>0</v>
      </c>
      <c r="Q951" s="100">
        <v>0</v>
      </c>
      <c r="R951" s="100">
        <v>0</v>
      </c>
      <c r="S951" s="100">
        <v>0</v>
      </c>
      <c r="T951" s="100">
        <v>0</v>
      </c>
      <c r="U951" s="100">
        <v>0</v>
      </c>
      <c r="V951" s="100">
        <v>0</v>
      </c>
      <c r="W951" s="100">
        <v>0</v>
      </c>
      <c r="X951" s="100">
        <v>0</v>
      </c>
      <c r="Y951" s="100">
        <v>0</v>
      </c>
      <c r="Z951" s="100">
        <v>0</v>
      </c>
      <c r="AA951" s="296">
        <v>0</v>
      </c>
    </row>
    <row r="952" spans="1:27" x14ac:dyDescent="0.2">
      <c r="A952" s="101" t="s">
        <v>1523</v>
      </c>
      <c r="B952" s="100">
        <v>0</v>
      </c>
      <c r="C952" s="100">
        <v>0</v>
      </c>
      <c r="D952" s="100">
        <v>0</v>
      </c>
      <c r="E952" s="100">
        <v>0</v>
      </c>
      <c r="F952" s="100">
        <v>0</v>
      </c>
      <c r="G952" s="100">
        <v>0</v>
      </c>
      <c r="H952" s="100">
        <v>0</v>
      </c>
      <c r="I952" s="100">
        <v>0</v>
      </c>
      <c r="J952" s="100">
        <v>0</v>
      </c>
      <c r="K952" s="100">
        <v>0</v>
      </c>
      <c r="L952" s="100">
        <v>0</v>
      </c>
      <c r="M952" s="100">
        <v>0</v>
      </c>
      <c r="N952" s="100">
        <v>0</v>
      </c>
      <c r="O952" s="100">
        <v>0</v>
      </c>
      <c r="P952" s="100">
        <v>0</v>
      </c>
      <c r="Q952" s="100">
        <v>0</v>
      </c>
      <c r="R952" s="100">
        <v>0</v>
      </c>
      <c r="S952" s="100">
        <v>0</v>
      </c>
      <c r="T952" s="100">
        <v>0</v>
      </c>
      <c r="U952" s="100">
        <v>0</v>
      </c>
      <c r="V952" s="100">
        <v>0</v>
      </c>
      <c r="W952" s="100">
        <v>0</v>
      </c>
      <c r="X952" s="100">
        <v>0</v>
      </c>
      <c r="Y952" s="100">
        <v>0</v>
      </c>
      <c r="Z952" s="100">
        <v>0</v>
      </c>
      <c r="AA952" s="296">
        <v>0</v>
      </c>
    </row>
    <row r="953" spans="1:27" x14ac:dyDescent="0.2">
      <c r="A953" s="101" t="s">
        <v>1524</v>
      </c>
      <c r="B953" s="100">
        <v>0</v>
      </c>
      <c r="C953" s="100">
        <v>0</v>
      </c>
      <c r="D953" s="100">
        <v>0</v>
      </c>
      <c r="E953" s="100">
        <v>0</v>
      </c>
      <c r="F953" s="100">
        <v>0</v>
      </c>
      <c r="G953" s="100">
        <v>0</v>
      </c>
      <c r="H953" s="100">
        <v>0</v>
      </c>
      <c r="I953" s="100">
        <v>0</v>
      </c>
      <c r="J953" s="100">
        <v>0</v>
      </c>
      <c r="K953" s="100">
        <v>0</v>
      </c>
      <c r="L953" s="100">
        <v>0</v>
      </c>
      <c r="M953" s="100">
        <v>0</v>
      </c>
      <c r="N953" s="100">
        <v>0</v>
      </c>
      <c r="O953" s="100">
        <v>0</v>
      </c>
      <c r="P953" s="100">
        <v>0</v>
      </c>
      <c r="Q953" s="100">
        <v>0</v>
      </c>
      <c r="R953" s="100">
        <v>0</v>
      </c>
      <c r="S953" s="100">
        <v>0</v>
      </c>
      <c r="T953" s="100">
        <v>0</v>
      </c>
      <c r="U953" s="100">
        <v>0</v>
      </c>
      <c r="V953" s="100">
        <v>0</v>
      </c>
      <c r="W953" s="100">
        <v>0</v>
      </c>
      <c r="X953" s="100">
        <v>0</v>
      </c>
      <c r="Y953" s="100">
        <v>0</v>
      </c>
      <c r="Z953" s="100">
        <v>0</v>
      </c>
      <c r="AA953" s="296">
        <v>0</v>
      </c>
    </row>
    <row r="954" spans="1:27" x14ac:dyDescent="0.2">
      <c r="A954" s="101" t="s">
        <v>1525</v>
      </c>
      <c r="B954" s="100">
        <v>0</v>
      </c>
      <c r="C954" s="100">
        <v>0</v>
      </c>
      <c r="D954" s="100">
        <v>0</v>
      </c>
      <c r="E954" s="100">
        <v>0</v>
      </c>
      <c r="F954" s="100">
        <v>0</v>
      </c>
      <c r="G954" s="100">
        <v>0</v>
      </c>
      <c r="H954" s="100">
        <v>0</v>
      </c>
      <c r="I954" s="100">
        <v>0</v>
      </c>
      <c r="J954" s="100">
        <v>0</v>
      </c>
      <c r="K954" s="100">
        <v>0</v>
      </c>
      <c r="L954" s="100">
        <v>0</v>
      </c>
      <c r="M954" s="100">
        <v>0</v>
      </c>
      <c r="N954" s="100">
        <v>0</v>
      </c>
      <c r="O954" s="100">
        <v>0</v>
      </c>
      <c r="P954" s="100">
        <v>0</v>
      </c>
      <c r="Q954" s="100">
        <v>0</v>
      </c>
      <c r="R954" s="100">
        <v>0</v>
      </c>
      <c r="S954" s="100">
        <v>0</v>
      </c>
      <c r="T954" s="100">
        <v>0</v>
      </c>
      <c r="U954" s="100">
        <v>0</v>
      </c>
      <c r="V954" s="100">
        <v>0</v>
      </c>
      <c r="W954" s="100">
        <v>0</v>
      </c>
      <c r="X954" s="100">
        <v>0</v>
      </c>
      <c r="Y954" s="100">
        <v>0</v>
      </c>
      <c r="Z954" s="100">
        <v>0</v>
      </c>
      <c r="AA954" s="296">
        <v>0</v>
      </c>
    </row>
    <row r="955" spans="1:27" x14ac:dyDescent="0.2">
      <c r="A955" s="101" t="s">
        <v>1526</v>
      </c>
      <c r="B955" s="100">
        <v>-647043.40617802495</v>
      </c>
      <c r="C955" s="100">
        <v>-482801.18617801002</v>
      </c>
      <c r="D955" s="100">
        <v>-338494.73617799202</v>
      </c>
      <c r="E955" s="100">
        <v>-477790.56617800897</v>
      </c>
      <c r="F955" s="100">
        <v>-476435.11617799202</v>
      </c>
      <c r="G955" s="100">
        <v>-243940.82617798899</v>
      </c>
      <c r="H955" s="100">
        <v>-472904.94617799402</v>
      </c>
      <c r="I955" s="100">
        <v>-470889.97617803398</v>
      </c>
      <c r="J955" s="100">
        <v>-335681.86617799802</v>
      </c>
      <c r="K955" s="100">
        <v>-466151.29617798002</v>
      </c>
      <c r="L955" s="100">
        <v>-457904.53617798601</v>
      </c>
      <c r="M955" s="100">
        <v>-277315.60617800202</v>
      </c>
      <c r="N955" s="100">
        <v>-5147354.0641360097</v>
      </c>
      <c r="O955" s="100">
        <v>-449163.03617798199</v>
      </c>
      <c r="P955" s="100">
        <v>-456356.52617800201</v>
      </c>
      <c r="Q955" s="100">
        <v>-308231.05617798498</v>
      </c>
      <c r="R955" s="100">
        <v>-455368.66617800802</v>
      </c>
      <c r="S955" s="100">
        <v>-453990.62617798301</v>
      </c>
      <c r="T955" s="100">
        <v>-365630.776178019</v>
      </c>
      <c r="U955" s="100">
        <v>-452106.13617797202</v>
      </c>
      <c r="V955" s="100">
        <v>-450349.726178043</v>
      </c>
      <c r="W955" s="100">
        <v>-319908.26617798302</v>
      </c>
      <c r="X955" s="100">
        <v>-446653.67617799999</v>
      </c>
      <c r="Y955" s="100">
        <v>-444713.82617797598</v>
      </c>
      <c r="Z955" s="100">
        <v>-222168.826177963</v>
      </c>
      <c r="AA955" s="296">
        <v>-4824641.1441359101</v>
      </c>
    </row>
    <row r="956" spans="1:27" x14ac:dyDescent="0.2">
      <c r="A956" s="101" t="s">
        <v>1527</v>
      </c>
    </row>
    <row r="957" spans="1:27" ht="10.8" thickBot="1" x14ac:dyDescent="0.25">
      <c r="A957" s="106" t="s">
        <v>1528</v>
      </c>
    </row>
    <row r="958" spans="1:27" x14ac:dyDescent="0.2">
      <c r="A958" s="101" t="s">
        <v>1529</v>
      </c>
      <c r="B958" s="100">
        <v>35138257.773269199</v>
      </c>
      <c r="C958" s="100">
        <v>33593129.714523003</v>
      </c>
      <c r="D958" s="100">
        <v>34566660.364449903</v>
      </c>
      <c r="E958" s="100">
        <v>35408675.039960302</v>
      </c>
      <c r="F958" s="100">
        <v>38763274.802955702</v>
      </c>
      <c r="G958" s="100">
        <v>38422667.2957149</v>
      </c>
      <c r="H958" s="100">
        <v>42390912.123560697</v>
      </c>
      <c r="I958" s="100">
        <v>41913153.742480099</v>
      </c>
      <c r="J958" s="100">
        <v>39581446.303136699</v>
      </c>
      <c r="K958" s="100">
        <v>36409848.538873799</v>
      </c>
      <c r="L958" s="100">
        <v>34887134.326523297</v>
      </c>
      <c r="M958" s="100">
        <v>12163956.7556611</v>
      </c>
      <c r="N958" s="100">
        <v>423239116.78110898</v>
      </c>
      <c r="O958" s="100">
        <v>37996320.200714201</v>
      </c>
      <c r="P958" s="100">
        <v>39499747.547563501</v>
      </c>
      <c r="Q958" s="100">
        <v>39188044.073867299</v>
      </c>
      <c r="R958" s="100">
        <v>40803042.615606099</v>
      </c>
      <c r="S958" s="100">
        <v>45024337.520400703</v>
      </c>
      <c r="T958" s="100">
        <v>46404764.2983106</v>
      </c>
      <c r="U958" s="100">
        <v>47762949.310134999</v>
      </c>
      <c r="V958" s="100">
        <v>48345774.040267102</v>
      </c>
      <c r="W958" s="100">
        <v>47019419.319412299</v>
      </c>
      <c r="X958" s="100">
        <v>43227361.536535203</v>
      </c>
      <c r="Y958" s="100">
        <v>39570540.305578798</v>
      </c>
      <c r="Z958" s="100">
        <v>-1512345.4968743899</v>
      </c>
      <c r="AA958" s="296">
        <v>473329955.27151603</v>
      </c>
    </row>
    <row r="959" spans="1:27" x14ac:dyDescent="0.2">
      <c r="A959" s="101" t="s">
        <v>1530</v>
      </c>
      <c r="B959" s="100">
        <v>33280192.41</v>
      </c>
      <c r="C959" s="100">
        <v>34957319.140000001</v>
      </c>
      <c r="D959" s="100">
        <v>34400226.239999898</v>
      </c>
      <c r="E959" s="100">
        <v>34092584.039999902</v>
      </c>
      <c r="F959" s="100">
        <v>37111376.310000002</v>
      </c>
      <c r="G959" s="100">
        <v>38477870.079999901</v>
      </c>
      <c r="H959" s="100">
        <v>42754918.799999997</v>
      </c>
      <c r="I959" s="100">
        <v>40214655.889999896</v>
      </c>
      <c r="J959" s="100">
        <v>39926466.210000001</v>
      </c>
      <c r="K959" s="100">
        <v>36252194.530000001</v>
      </c>
      <c r="L959" s="100">
        <v>34495589.090000004</v>
      </c>
      <c r="M959" s="100">
        <v>15022173.1</v>
      </c>
      <c r="N959" s="100">
        <v>420985565.83999902</v>
      </c>
      <c r="O959" s="100">
        <v>39822024.259999998</v>
      </c>
      <c r="P959" s="100">
        <v>40246380.270000003</v>
      </c>
      <c r="Q959" s="100">
        <v>40212468.509999901</v>
      </c>
      <c r="R959" s="100">
        <v>39584781.25</v>
      </c>
      <c r="S959" s="100">
        <v>40853223.149999999</v>
      </c>
      <c r="T959" s="100">
        <v>44955297.459999897</v>
      </c>
      <c r="U959" s="100">
        <v>47108208.059999898</v>
      </c>
      <c r="V959" s="100">
        <v>49551921.490000002</v>
      </c>
      <c r="W959" s="100">
        <v>60010107.630000003</v>
      </c>
      <c r="X959" s="100">
        <v>42464808.82</v>
      </c>
      <c r="Y959" s="100">
        <v>37762444.68</v>
      </c>
      <c r="Z959" s="100">
        <v>-3183605.0699999901</v>
      </c>
      <c r="AA959" s="296">
        <v>479388060.50999999</v>
      </c>
    </row>
    <row r="960" spans="1:27" x14ac:dyDescent="0.2">
      <c r="A960" s="101" t="s">
        <v>1531</v>
      </c>
      <c r="B960" s="100">
        <v>1858065.3632692499</v>
      </c>
      <c r="C960" s="100">
        <v>-1364189.4254769699</v>
      </c>
      <c r="D960" s="100">
        <v>166434.12444993001</v>
      </c>
      <c r="E960" s="100">
        <v>1316090.9999603599</v>
      </c>
      <c r="F960" s="100">
        <v>1651898.49295571</v>
      </c>
      <c r="G960" s="100">
        <v>-55202.784285021997</v>
      </c>
      <c r="H960" s="100">
        <v>-364006.67643920297</v>
      </c>
      <c r="I960" s="100">
        <v>1698497.8524801601</v>
      </c>
      <c r="J960" s="100">
        <v>-345019.90686325001</v>
      </c>
      <c r="K960" s="100">
        <v>157654.008873869</v>
      </c>
      <c r="L960" s="100">
        <v>391545.23652336502</v>
      </c>
      <c r="M960" s="100">
        <v>-2858216.3443388399</v>
      </c>
      <c r="N960" s="100">
        <v>2253550.94110935</v>
      </c>
      <c r="O960" s="100">
        <v>-1825704.0592857299</v>
      </c>
      <c r="P960" s="100">
        <v>-746632.72243642795</v>
      </c>
      <c r="Q960" s="100">
        <v>-1024424.43613267</v>
      </c>
      <c r="R960" s="100">
        <v>1218261.3656061201</v>
      </c>
      <c r="S960" s="100">
        <v>4171114.3704007901</v>
      </c>
      <c r="T960" s="100">
        <v>1449466.83831061</v>
      </c>
      <c r="U960" s="100">
        <v>654741.25013501896</v>
      </c>
      <c r="V960" s="100">
        <v>-1206147.4497328601</v>
      </c>
      <c r="W960" s="100">
        <v>-12990688.3105876</v>
      </c>
      <c r="X960" s="100">
        <v>762552.71653521003</v>
      </c>
      <c r="Y960" s="100">
        <v>1808095.62557884</v>
      </c>
      <c r="Z960" s="100">
        <v>1671259.5731256001</v>
      </c>
      <c r="AA960" s="296">
        <v>-6058105.2384831402</v>
      </c>
    </row>
    <row r="961" spans="1:27" x14ac:dyDescent="0.2">
      <c r="A961" s="101" t="s">
        <v>1532</v>
      </c>
      <c r="B961" s="100">
        <v>0</v>
      </c>
      <c r="C961" s="100">
        <v>0</v>
      </c>
      <c r="D961" s="100">
        <v>0</v>
      </c>
      <c r="E961" s="100">
        <v>0</v>
      </c>
      <c r="F961" s="100">
        <v>0</v>
      </c>
      <c r="G961" s="100">
        <v>0</v>
      </c>
      <c r="H961" s="100">
        <v>0</v>
      </c>
      <c r="I961" s="100">
        <v>0</v>
      </c>
      <c r="J961" s="100">
        <v>0</v>
      </c>
      <c r="K961" s="100">
        <v>0</v>
      </c>
      <c r="L961" s="100">
        <v>0</v>
      </c>
      <c r="M961" s="100">
        <v>0</v>
      </c>
      <c r="N961" s="100">
        <v>0</v>
      </c>
      <c r="O961" s="100">
        <v>0</v>
      </c>
      <c r="P961" s="100">
        <v>0</v>
      </c>
      <c r="Q961" s="100">
        <v>0</v>
      </c>
      <c r="R961" s="100">
        <v>0</v>
      </c>
      <c r="S961" s="100">
        <v>0</v>
      </c>
      <c r="T961" s="100">
        <v>0</v>
      </c>
      <c r="U961" s="100">
        <v>0</v>
      </c>
      <c r="V961" s="100">
        <v>0</v>
      </c>
      <c r="W961" s="100">
        <v>0</v>
      </c>
      <c r="X961" s="100">
        <v>0</v>
      </c>
      <c r="Y961" s="100">
        <v>0</v>
      </c>
      <c r="Z961" s="100">
        <v>0</v>
      </c>
      <c r="AA961" s="296">
        <v>0</v>
      </c>
    </row>
    <row r="962" spans="1:27" x14ac:dyDescent="0.2">
      <c r="A962" s="101" t="s">
        <v>1533</v>
      </c>
      <c r="B962" s="100">
        <v>9793854.6248088293</v>
      </c>
      <c r="C962" s="100">
        <v>8766719.5649391208</v>
      </c>
      <c r="D962" s="100">
        <v>9349693.7478402294</v>
      </c>
      <c r="E962" s="100">
        <v>9880004.9930456094</v>
      </c>
      <c r="F962" s="100">
        <v>11518946.140866701</v>
      </c>
      <c r="G962" s="100">
        <v>12517121.563691501</v>
      </c>
      <c r="H962" s="100">
        <v>13250199.6233851</v>
      </c>
      <c r="I962" s="100">
        <v>13223943.2088765</v>
      </c>
      <c r="J962" s="100">
        <v>12463852.464366799</v>
      </c>
      <c r="K962" s="100">
        <v>10819612.9805957</v>
      </c>
      <c r="L962" s="100">
        <v>9323183.6330887005</v>
      </c>
      <c r="M962" s="100">
        <v>9658691.5877377596</v>
      </c>
      <c r="N962" s="100">
        <v>130565824.133242</v>
      </c>
      <c r="O962" s="100">
        <v>10961427.5969069</v>
      </c>
      <c r="P962" s="100">
        <v>9766794.1526663508</v>
      </c>
      <c r="Q962" s="100">
        <v>10478052.557996999</v>
      </c>
      <c r="R962" s="100">
        <v>11583494.487436799</v>
      </c>
      <c r="S962" s="100">
        <v>13610095.6654403</v>
      </c>
      <c r="T962" s="100">
        <v>14516317.175635099</v>
      </c>
      <c r="U962" s="100">
        <v>15219168.227510501</v>
      </c>
      <c r="V962" s="100">
        <v>15317586.1330493</v>
      </c>
      <c r="W962" s="100">
        <v>14475307.7914894</v>
      </c>
      <c r="X962" s="100">
        <v>13034920.397836599</v>
      </c>
      <c r="Y962" s="100">
        <v>10903970.345899699</v>
      </c>
      <c r="Z962" s="100">
        <v>11508793.751857599</v>
      </c>
      <c r="AA962" s="296">
        <v>151375928.28372601</v>
      </c>
    </row>
    <row r="963" spans="1:27" x14ac:dyDescent="0.2">
      <c r="A963" s="101" t="s">
        <v>1534</v>
      </c>
      <c r="B963" s="100">
        <v>9233160.4800000004</v>
      </c>
      <c r="C963" s="100">
        <v>9338188.5499999896</v>
      </c>
      <c r="D963" s="100">
        <v>10655821.329999899</v>
      </c>
      <c r="E963" s="100">
        <v>9523468.8499999996</v>
      </c>
      <c r="F963" s="100">
        <v>10892423.35</v>
      </c>
      <c r="G963" s="100">
        <v>12787578.339999899</v>
      </c>
      <c r="H963" s="100">
        <v>13605322.9599999</v>
      </c>
      <c r="I963" s="100">
        <v>14102445.43</v>
      </c>
      <c r="J963" s="100">
        <v>13256396.42</v>
      </c>
      <c r="K963" s="100">
        <v>10660621.859999999</v>
      </c>
      <c r="L963" s="100">
        <v>9277469.3399999905</v>
      </c>
      <c r="M963" s="100">
        <v>10366272.83</v>
      </c>
      <c r="N963" s="100">
        <v>133699169.739999</v>
      </c>
      <c r="O963" s="100">
        <v>12335497.5</v>
      </c>
      <c r="P963" s="100">
        <v>10397304.51</v>
      </c>
      <c r="Q963" s="100">
        <v>11405195.85</v>
      </c>
      <c r="R963" s="100">
        <v>11717919.9699999</v>
      </c>
      <c r="S963" s="100">
        <v>12603121.42</v>
      </c>
      <c r="T963" s="100">
        <v>14746277.0599999</v>
      </c>
      <c r="U963" s="100">
        <v>16070551.27</v>
      </c>
      <c r="V963" s="100">
        <v>16930053.550000001</v>
      </c>
      <c r="W963" s="100">
        <v>16617313.32</v>
      </c>
      <c r="X963" s="100">
        <v>13585487.48</v>
      </c>
      <c r="Y963" s="100">
        <v>10884175.17</v>
      </c>
      <c r="Z963" s="100">
        <v>11228004.880000001</v>
      </c>
      <c r="AA963" s="296">
        <v>158520901.97999999</v>
      </c>
    </row>
    <row r="964" spans="1:27" x14ac:dyDescent="0.2">
      <c r="A964" s="101" t="s">
        <v>1535</v>
      </c>
      <c r="B964" s="100">
        <v>1297371.2184604099</v>
      </c>
      <c r="C964" s="100">
        <v>-792720.44041610905</v>
      </c>
      <c r="D964" s="100">
        <v>1472561.7066096901</v>
      </c>
      <c r="E964" s="100">
        <v>959554.85691474099</v>
      </c>
      <c r="F964" s="100">
        <v>1025375.70208897</v>
      </c>
      <c r="G964" s="100">
        <v>215253.99202338399</v>
      </c>
      <c r="H964" s="100">
        <v>-8883.3398243386891</v>
      </c>
      <c r="I964" s="100">
        <v>2577000.0736036501</v>
      </c>
      <c r="J964" s="100">
        <v>447524.04876989499</v>
      </c>
      <c r="K964" s="100">
        <v>-1337.1117219103301</v>
      </c>
      <c r="L964" s="100">
        <v>345830.94343466201</v>
      </c>
      <c r="M964" s="100">
        <v>-2150635.1020765998</v>
      </c>
      <c r="N964" s="100">
        <v>5386896.5478664599</v>
      </c>
      <c r="O964" s="100">
        <v>-451634.15619270701</v>
      </c>
      <c r="P964" s="100">
        <v>-116122.36510278301</v>
      </c>
      <c r="Q964" s="100">
        <v>-97281.144129716195</v>
      </c>
      <c r="R964" s="100">
        <v>1352686.8481693</v>
      </c>
      <c r="S964" s="100">
        <v>3164140.1249604202</v>
      </c>
      <c r="T964" s="100">
        <v>1679426.7226755</v>
      </c>
      <c r="U964" s="100">
        <v>1506124.2926244601</v>
      </c>
      <c r="V964" s="100">
        <v>406319.96721773199</v>
      </c>
      <c r="W964" s="100">
        <v>-10848682.782077</v>
      </c>
      <c r="X964" s="100">
        <v>1313119.7986985501</v>
      </c>
      <c r="Y964" s="100">
        <v>1788300.4496791</v>
      </c>
      <c r="Z964" s="100">
        <v>1390470.70126794</v>
      </c>
      <c r="AA964" s="296">
        <v>1086868.4577907501</v>
      </c>
    </row>
    <row r="965" spans="1:27" x14ac:dyDescent="0.2">
      <c r="A965" s="101" t="s">
        <v>1536</v>
      </c>
    </row>
    <row r="966" spans="1:27" x14ac:dyDescent="0.2">
      <c r="A966" s="101" t="s">
        <v>1537</v>
      </c>
    </row>
    <row r="967" spans="1:27" x14ac:dyDescent="0.2">
      <c r="A967" s="101" t="s">
        <v>1538</v>
      </c>
    </row>
    <row r="968" spans="1:27" x14ac:dyDescent="0.2">
      <c r="A968" s="101" t="s">
        <v>1539</v>
      </c>
      <c r="B968" s="100">
        <v>25268190.84</v>
      </c>
      <c r="C968" s="100">
        <v>25268083.969999999</v>
      </c>
      <c r="D968" s="100">
        <v>25353391.4099999</v>
      </c>
      <c r="E968" s="100">
        <v>25394660.75</v>
      </c>
      <c r="F968" s="100">
        <v>25484138.239999998</v>
      </c>
      <c r="G968" s="100">
        <v>26089014.800000001</v>
      </c>
      <c r="H968" s="100">
        <v>25166526.420000002</v>
      </c>
      <c r="I968" s="100">
        <v>25446887.43</v>
      </c>
      <c r="J968" s="100">
        <v>26212864.149999999</v>
      </c>
      <c r="K968" s="100">
        <v>27204116.989999998</v>
      </c>
      <c r="L968" s="100">
        <v>31033667.57</v>
      </c>
      <c r="M968" s="100">
        <v>31871353.760000002</v>
      </c>
      <c r="N968" s="100">
        <v>319792896.32999998</v>
      </c>
      <c r="O968" s="100">
        <v>32060514.379999999</v>
      </c>
      <c r="P968" s="100">
        <v>32088088.399999999</v>
      </c>
      <c r="Q968" s="100">
        <v>32465760.169999901</v>
      </c>
      <c r="R968" s="100">
        <v>32438715.52</v>
      </c>
      <c r="S968" s="100">
        <v>33176578.929999899</v>
      </c>
      <c r="T968" s="100">
        <v>33023349.68</v>
      </c>
      <c r="U968" s="100">
        <v>33259430.260000002</v>
      </c>
      <c r="V968" s="100">
        <v>33458821.59</v>
      </c>
      <c r="W968" s="100">
        <v>33325545.149999999</v>
      </c>
      <c r="X968" s="100">
        <v>34458758.890000001</v>
      </c>
      <c r="Y968" s="100">
        <v>35451394.960000001</v>
      </c>
      <c r="Z968" s="100">
        <v>36029756.539999902</v>
      </c>
      <c r="AA968" s="296">
        <v>401236714.47000003</v>
      </c>
    </row>
    <row r="969" spans="1:27" x14ac:dyDescent="0.2">
      <c r="A969" s="101" t="s">
        <v>1540</v>
      </c>
      <c r="B969" s="100">
        <v>516626.01999999897</v>
      </c>
      <c r="C969" s="100">
        <v>516626.05</v>
      </c>
      <c r="D969" s="100">
        <v>282730.42</v>
      </c>
      <c r="E969" s="100">
        <v>590283.29</v>
      </c>
      <c r="F969" s="100">
        <v>590283.25999999896</v>
      </c>
      <c r="G969" s="100">
        <v>590283.31000000006</v>
      </c>
      <c r="H969" s="100">
        <v>590496.54</v>
      </c>
      <c r="I969" s="100">
        <v>590496.56000000006</v>
      </c>
      <c r="J969" s="100">
        <v>590496.53</v>
      </c>
      <c r="K969" s="100">
        <v>592084.33999999904</v>
      </c>
      <c r="L969" s="100">
        <v>609215.4</v>
      </c>
      <c r="M969" s="100">
        <v>615526.29</v>
      </c>
      <c r="N969" s="100">
        <v>6675148.0099999998</v>
      </c>
      <c r="O969" s="100">
        <v>615526.23999999894</v>
      </c>
      <c r="P969" s="100">
        <v>620205.07999999996</v>
      </c>
      <c r="Q969" s="100">
        <v>625125.22</v>
      </c>
      <c r="R969" s="100">
        <v>625969.429999999</v>
      </c>
      <c r="S969" s="100">
        <v>626588.05000000005</v>
      </c>
      <c r="T969" s="100">
        <v>564586.18999999994</v>
      </c>
      <c r="U969" s="100">
        <v>630074.48</v>
      </c>
      <c r="V969" s="100">
        <v>630074.49</v>
      </c>
      <c r="W969" s="100">
        <v>630151.35</v>
      </c>
      <c r="X969" s="100">
        <v>633503.72</v>
      </c>
      <c r="Y969" s="100">
        <v>675197.37</v>
      </c>
      <c r="Z969" s="100">
        <v>737734.52999999898</v>
      </c>
      <c r="AA969" s="296">
        <v>7614736.1499999901</v>
      </c>
    </row>
    <row r="970" spans="1:27" x14ac:dyDescent="0.2">
      <c r="A970" s="101" t="s">
        <v>1541</v>
      </c>
      <c r="B970" s="100">
        <v>25784816.859999999</v>
      </c>
      <c r="C970" s="100">
        <v>25784710.02</v>
      </c>
      <c r="D970" s="100">
        <v>25636121.829999998</v>
      </c>
      <c r="E970" s="100">
        <v>25984944.039999999</v>
      </c>
      <c r="F970" s="100">
        <v>26074421.5</v>
      </c>
      <c r="G970" s="100">
        <v>26679298.109999999</v>
      </c>
      <c r="H970" s="100">
        <v>25757022.960000001</v>
      </c>
      <c r="I970" s="100">
        <v>26037383.989999998</v>
      </c>
      <c r="J970" s="100">
        <v>26803360.68</v>
      </c>
      <c r="K970" s="100">
        <v>27796201.329999998</v>
      </c>
      <c r="L970" s="100">
        <v>31642882.969999999</v>
      </c>
      <c r="M970" s="100">
        <v>32486880.050000001</v>
      </c>
      <c r="N970" s="100">
        <v>326468044.33999997</v>
      </c>
      <c r="O970" s="100">
        <v>32676040.620000001</v>
      </c>
      <c r="P970" s="100">
        <v>32708293.4799999</v>
      </c>
      <c r="Q970" s="100">
        <v>33090885.3899999</v>
      </c>
      <c r="R970" s="100">
        <v>33064684.949999999</v>
      </c>
      <c r="S970" s="100">
        <v>33803166.979999997</v>
      </c>
      <c r="T970" s="100">
        <v>33587935.869999997</v>
      </c>
      <c r="U970" s="100">
        <v>33889504.740000002</v>
      </c>
      <c r="V970" s="100">
        <v>34088896.079999998</v>
      </c>
      <c r="W970" s="100">
        <v>33955696.5</v>
      </c>
      <c r="X970" s="100">
        <v>35092262.609999999</v>
      </c>
      <c r="Y970" s="100">
        <v>36126592.329999998</v>
      </c>
      <c r="Z970" s="100">
        <v>36767491.069999903</v>
      </c>
      <c r="AA970" s="296">
        <v>408851450.61999899</v>
      </c>
    </row>
    <row r="971" spans="1:27" x14ac:dyDescent="0.2">
      <c r="A971" s="101" t="s">
        <v>1542</v>
      </c>
    </row>
    <row r="972" spans="1:27" x14ac:dyDescent="0.2">
      <c r="A972" s="101" t="s">
        <v>1543</v>
      </c>
    </row>
    <row r="973" spans="1:27" x14ac:dyDescent="0.2">
      <c r="A973" s="101" t="s">
        <v>1544</v>
      </c>
      <c r="B973" s="100">
        <v>463414.96</v>
      </c>
      <c r="C973" s="100">
        <v>495865.59999999998</v>
      </c>
      <c r="D973" s="100">
        <v>553516.74</v>
      </c>
      <c r="E973" s="100">
        <v>638422.64</v>
      </c>
      <c r="F973" s="100">
        <v>913152.72</v>
      </c>
      <c r="G973" s="100">
        <v>1216405.8999999999</v>
      </c>
      <c r="H973" s="100">
        <v>1633538.75</v>
      </c>
      <c r="I973" s="100">
        <v>2110176.04</v>
      </c>
      <c r="J973" s="100">
        <v>2440377.5499999998</v>
      </c>
      <c r="K973" s="100">
        <v>2806497.1</v>
      </c>
      <c r="L973" s="100">
        <v>1353030.88</v>
      </c>
      <c r="M973" s="100">
        <v>2755281.46</v>
      </c>
      <c r="N973" s="100">
        <v>17379680.34</v>
      </c>
      <c r="O973" s="100">
        <v>3397781.72</v>
      </c>
      <c r="P973" s="100">
        <v>3834018.24</v>
      </c>
      <c r="Q973" s="100">
        <v>4589105.76</v>
      </c>
      <c r="R973" s="100">
        <v>4744500.04</v>
      </c>
      <c r="S973" s="100">
        <v>4417536.83</v>
      </c>
      <c r="T973" s="100">
        <v>4389785.03</v>
      </c>
      <c r="U973" s="100">
        <v>4479443.13</v>
      </c>
      <c r="V973" s="100">
        <v>3693268.32</v>
      </c>
      <c r="W973" s="100">
        <v>3228184.52</v>
      </c>
      <c r="X973" s="100">
        <v>2686250.68</v>
      </c>
      <c r="Y973" s="100">
        <v>1423876.45</v>
      </c>
      <c r="Z973" s="100">
        <v>1239100.6200000001</v>
      </c>
      <c r="AA973" s="296">
        <v>42122851.340000004</v>
      </c>
    </row>
    <row r="974" spans="1:27" x14ac:dyDescent="0.2">
      <c r="A974" s="101" t="s">
        <v>1545</v>
      </c>
      <c r="B974" s="100">
        <v>-425041.26</v>
      </c>
      <c r="C974" s="100">
        <v>-405450.12</v>
      </c>
      <c r="D974" s="100">
        <v>-413710.79</v>
      </c>
      <c r="E974" s="100">
        <v>-452245.17</v>
      </c>
      <c r="F974" s="100">
        <v>-581410.77</v>
      </c>
      <c r="G974" s="100">
        <v>-750000</v>
      </c>
      <c r="H974" s="100">
        <v>-862500</v>
      </c>
      <c r="I974" s="100">
        <v>-862500</v>
      </c>
      <c r="J974" s="100">
        <v>-975000</v>
      </c>
      <c r="K974" s="100">
        <v>-975541.84</v>
      </c>
      <c r="L974" s="100">
        <v>-1103682.0900000001</v>
      </c>
      <c r="M974" s="100">
        <v>-1027900.26</v>
      </c>
      <c r="N974" s="100">
        <v>-8834982.2999999896</v>
      </c>
      <c r="O974" s="100">
        <v>-1126293.83</v>
      </c>
      <c r="P974" s="100">
        <v>-1032905.5799999899</v>
      </c>
      <c r="Q974" s="100">
        <v>-1010074.57</v>
      </c>
      <c r="R974" s="100">
        <v>-1208870.68</v>
      </c>
      <c r="S974" s="100">
        <v>-1200160.19</v>
      </c>
      <c r="T974" s="100">
        <v>-1275000</v>
      </c>
      <c r="U974" s="100">
        <v>-1312500</v>
      </c>
      <c r="V974" s="100">
        <v>-1312500</v>
      </c>
      <c r="W974" s="100">
        <v>-1568559</v>
      </c>
      <c r="X974" s="100">
        <v>-2120544.3099999898</v>
      </c>
      <c r="Y974" s="100">
        <v>-3323949.67</v>
      </c>
      <c r="Z974" s="100">
        <v>-2823821.12</v>
      </c>
      <c r="AA974" s="296">
        <v>-19315178.949999999</v>
      </c>
    </row>
    <row r="975" spans="1:27" x14ac:dyDescent="0.2">
      <c r="A975" s="101" t="s">
        <v>1546</v>
      </c>
    </row>
    <row r="976" spans="1:27" x14ac:dyDescent="0.2">
      <c r="A976" s="101" t="s">
        <v>1547</v>
      </c>
    </row>
    <row r="977" spans="1:27" x14ac:dyDescent="0.2">
      <c r="A977" s="101" t="s">
        <v>1548</v>
      </c>
      <c r="B977" s="100">
        <v>358603.43</v>
      </c>
      <c r="C977" s="100">
        <v>413559.12</v>
      </c>
      <c r="D977" s="100">
        <v>421932.47</v>
      </c>
      <c r="E977" s="100">
        <v>418052.27</v>
      </c>
      <c r="F977" s="100">
        <v>427977.62</v>
      </c>
      <c r="G977" s="100">
        <v>3774852.54</v>
      </c>
      <c r="H977" s="100">
        <v>398316.52</v>
      </c>
      <c r="I977" s="100">
        <v>-2852604.1</v>
      </c>
      <c r="J977" s="100">
        <v>-2064691.0699999901</v>
      </c>
      <c r="K977" s="100">
        <v>27180.27</v>
      </c>
      <c r="L977" s="100">
        <v>820872.66</v>
      </c>
      <c r="M977" s="100">
        <v>429947.68</v>
      </c>
      <c r="N977" s="100">
        <v>2573999.41</v>
      </c>
      <c r="O977" s="100">
        <v>-117615.3</v>
      </c>
      <c r="P977" s="100">
        <v>337464.51</v>
      </c>
      <c r="Q977" s="100">
        <v>382905.19</v>
      </c>
      <c r="R977" s="100">
        <v>355717.6</v>
      </c>
      <c r="S977" s="100">
        <v>296146.26</v>
      </c>
      <c r="T977" s="100">
        <v>410183.61</v>
      </c>
      <c r="U977" s="100">
        <v>-229300.18</v>
      </c>
      <c r="V977" s="100">
        <v>338887.99</v>
      </c>
      <c r="W977" s="100">
        <v>12383.75</v>
      </c>
      <c r="X977" s="100">
        <v>18733.14</v>
      </c>
      <c r="Y977" s="100">
        <v>1556503.84</v>
      </c>
      <c r="Z977" s="100">
        <v>-1320899.1100000001</v>
      </c>
      <c r="AA977" s="296">
        <v>2041111.29999999</v>
      </c>
    </row>
    <row r="978" spans="1:27" x14ac:dyDescent="0.2">
      <c r="A978" s="101" t="s">
        <v>1549</v>
      </c>
    </row>
    <row r="979" spans="1:27" x14ac:dyDescent="0.2">
      <c r="A979" s="101" t="s">
        <v>1550</v>
      </c>
      <c r="B979" s="100">
        <v>26181793.989999902</v>
      </c>
      <c r="C979" s="100">
        <v>26288684.620000001</v>
      </c>
      <c r="D979" s="100">
        <v>26197860.249999899</v>
      </c>
      <c r="E979" s="100">
        <v>26589173.780000001</v>
      </c>
      <c r="F979" s="100">
        <v>26834141.07</v>
      </c>
      <c r="G979" s="100">
        <v>30920556.550000001</v>
      </c>
      <c r="H979" s="100">
        <v>26926378.23</v>
      </c>
      <c r="I979" s="100">
        <v>24432455.93</v>
      </c>
      <c r="J979" s="100">
        <v>26204047.1599999</v>
      </c>
      <c r="K979" s="100">
        <v>29654336.859999999</v>
      </c>
      <c r="L979" s="100">
        <v>32713104.420000002</v>
      </c>
      <c r="M979" s="100">
        <v>34644208.93</v>
      </c>
      <c r="N979" s="100">
        <v>337586741.79000002</v>
      </c>
      <c r="O979" s="100">
        <v>34829913.210000001</v>
      </c>
      <c r="P979" s="100">
        <v>35846870.649999999</v>
      </c>
      <c r="Q979" s="100">
        <v>37052821.769999899</v>
      </c>
      <c r="R979" s="100">
        <v>36956031.909999996</v>
      </c>
      <c r="S979" s="100">
        <v>37316689.879999898</v>
      </c>
      <c r="T979" s="100">
        <v>37112904.509999998</v>
      </c>
      <c r="U979" s="100">
        <v>36827147.689999998</v>
      </c>
      <c r="V979" s="100">
        <v>36808552.390000001</v>
      </c>
      <c r="W979" s="100">
        <v>35627705.770000003</v>
      </c>
      <c r="X979" s="100">
        <v>35676702.119999997</v>
      </c>
      <c r="Y979" s="100">
        <v>35783022.950000003</v>
      </c>
      <c r="Z979" s="100">
        <v>33861871.459999897</v>
      </c>
      <c r="AA979" s="296">
        <v>433700234.30999899</v>
      </c>
    </row>
    <row r="980" spans="1:27" x14ac:dyDescent="0.2">
      <c r="A980" s="101" t="s">
        <v>1551</v>
      </c>
    </row>
    <row r="981" spans="1:27" x14ac:dyDescent="0.2">
      <c r="A981" s="101" t="s">
        <v>1552</v>
      </c>
    </row>
    <row r="982" spans="1:27" x14ac:dyDescent="0.2">
      <c r="A982" s="101" t="s">
        <v>1553</v>
      </c>
      <c r="B982" s="100">
        <v>0</v>
      </c>
      <c r="C982" s="100">
        <v>0</v>
      </c>
      <c r="D982" s="100">
        <v>0</v>
      </c>
      <c r="E982" s="100">
        <v>0</v>
      </c>
      <c r="F982" s="100">
        <v>0</v>
      </c>
      <c r="G982" s="100">
        <v>34.869999999999997</v>
      </c>
      <c r="H982" s="100">
        <v>0</v>
      </c>
      <c r="I982" s="100">
        <v>0</v>
      </c>
      <c r="J982" s="100">
        <v>0</v>
      </c>
      <c r="K982" s="100">
        <v>0</v>
      </c>
      <c r="L982" s="100">
        <v>0</v>
      </c>
      <c r="M982" s="100">
        <v>10.14</v>
      </c>
      <c r="N982" s="100">
        <v>45.009999999999899</v>
      </c>
      <c r="O982" s="100">
        <v>0</v>
      </c>
      <c r="P982" s="100">
        <v>0</v>
      </c>
      <c r="Q982" s="100">
        <v>0</v>
      </c>
      <c r="R982" s="100">
        <v>0</v>
      </c>
      <c r="S982" s="100">
        <v>0</v>
      </c>
      <c r="T982" s="100">
        <v>0</v>
      </c>
      <c r="U982" s="100">
        <v>8.77</v>
      </c>
      <c r="V982" s="100">
        <v>0</v>
      </c>
      <c r="W982" s="100">
        <v>0</v>
      </c>
      <c r="X982" s="100">
        <v>0</v>
      </c>
      <c r="Y982" s="100">
        <v>0</v>
      </c>
      <c r="Z982" s="100">
        <v>0</v>
      </c>
      <c r="AA982" s="296">
        <v>8.77</v>
      </c>
    </row>
    <row r="983" spans="1:27" x14ac:dyDescent="0.2">
      <c r="A983" s="101" t="s">
        <v>1554</v>
      </c>
      <c r="B983" s="100">
        <v>0</v>
      </c>
      <c r="C983" s="100">
        <v>0</v>
      </c>
      <c r="D983" s="100">
        <v>0</v>
      </c>
      <c r="E983" s="100">
        <v>0</v>
      </c>
      <c r="F983" s="100">
        <v>0</v>
      </c>
      <c r="G983" s="100">
        <v>0</v>
      </c>
      <c r="H983" s="100">
        <v>0</v>
      </c>
      <c r="I983" s="100">
        <v>0</v>
      </c>
      <c r="J983" s="100">
        <v>0</v>
      </c>
      <c r="K983" s="100">
        <v>0</v>
      </c>
      <c r="L983" s="100">
        <v>0</v>
      </c>
      <c r="M983" s="100">
        <v>0</v>
      </c>
      <c r="N983" s="100">
        <v>0</v>
      </c>
      <c r="O983" s="100">
        <v>0</v>
      </c>
      <c r="P983" s="100">
        <v>0</v>
      </c>
      <c r="Q983" s="100">
        <v>0</v>
      </c>
      <c r="R983" s="100">
        <v>0</v>
      </c>
      <c r="S983" s="100">
        <v>0</v>
      </c>
      <c r="T983" s="100">
        <v>0</v>
      </c>
      <c r="U983" s="100">
        <v>0</v>
      </c>
      <c r="V983" s="100">
        <v>0</v>
      </c>
      <c r="W983" s="100">
        <v>0</v>
      </c>
      <c r="X983" s="100">
        <v>0</v>
      </c>
      <c r="Y983" s="100">
        <v>0</v>
      </c>
      <c r="Z983" s="100">
        <v>0</v>
      </c>
      <c r="AA983" s="296">
        <v>0</v>
      </c>
    </row>
    <row r="984" spans="1:27" x14ac:dyDescent="0.2">
      <c r="A984" s="101" t="s">
        <v>1555</v>
      </c>
      <c r="B984" s="100">
        <v>0</v>
      </c>
      <c r="C984" s="100">
        <v>0</v>
      </c>
      <c r="D984" s="100">
        <v>0</v>
      </c>
      <c r="E984" s="100">
        <v>0</v>
      </c>
      <c r="F984" s="100">
        <v>0</v>
      </c>
      <c r="G984" s="100">
        <v>0</v>
      </c>
      <c r="H984" s="100">
        <v>0</v>
      </c>
      <c r="I984" s="100">
        <v>0</v>
      </c>
      <c r="J984" s="100">
        <v>0</v>
      </c>
      <c r="K984" s="100">
        <v>0</v>
      </c>
      <c r="L984" s="100">
        <v>0</v>
      </c>
      <c r="M984" s="100">
        <v>0</v>
      </c>
      <c r="N984" s="100">
        <v>0</v>
      </c>
      <c r="O984" s="100">
        <v>0</v>
      </c>
      <c r="P984" s="100">
        <v>0</v>
      </c>
      <c r="Q984" s="100">
        <v>0</v>
      </c>
      <c r="R984" s="100">
        <v>0</v>
      </c>
      <c r="S984" s="100">
        <v>0</v>
      </c>
      <c r="T984" s="100">
        <v>0</v>
      </c>
      <c r="U984" s="100">
        <v>0</v>
      </c>
      <c r="V984" s="100">
        <v>0</v>
      </c>
      <c r="W984" s="100">
        <v>0</v>
      </c>
      <c r="X984" s="100">
        <v>0</v>
      </c>
      <c r="Y984" s="100">
        <v>0</v>
      </c>
      <c r="Z984" s="100">
        <v>0</v>
      </c>
      <c r="AA984" s="296">
        <v>0</v>
      </c>
    </row>
    <row r="985" spans="1:27" x14ac:dyDescent="0.2">
      <c r="A985" s="101" t="s">
        <v>1556</v>
      </c>
      <c r="B985" s="100">
        <v>13878.56</v>
      </c>
      <c r="C985" s="100">
        <v>11356.02</v>
      </c>
      <c r="D985" s="100">
        <v>29568.76</v>
      </c>
      <c r="E985" s="100">
        <v>44390.45</v>
      </c>
      <c r="F985" s="100">
        <v>59912.06</v>
      </c>
      <c r="G985" s="100">
        <v>88584.76</v>
      </c>
      <c r="H985" s="100">
        <v>138610.54</v>
      </c>
      <c r="I985" s="100">
        <v>155775.75</v>
      </c>
      <c r="J985" s="100">
        <v>200537.29</v>
      </c>
      <c r="K985" s="100">
        <v>230866.55</v>
      </c>
      <c r="L985" s="100">
        <v>262544.12</v>
      </c>
      <c r="M985" s="100">
        <v>240318.77</v>
      </c>
      <c r="N985" s="100">
        <v>1476343.63</v>
      </c>
      <c r="O985" s="100">
        <v>371920.04</v>
      </c>
      <c r="P985" s="100">
        <v>264657.13</v>
      </c>
      <c r="Q985" s="100">
        <v>419333.14</v>
      </c>
      <c r="R985" s="100">
        <v>489895.27</v>
      </c>
      <c r="S985" s="100">
        <v>419641.92</v>
      </c>
      <c r="T985" s="100">
        <v>414343.96</v>
      </c>
      <c r="U985" s="100">
        <v>421225.23</v>
      </c>
      <c r="V985" s="100">
        <v>461798.14</v>
      </c>
      <c r="W985" s="100">
        <v>497549.78</v>
      </c>
      <c r="X985" s="100">
        <v>538036.78</v>
      </c>
      <c r="Y985" s="100">
        <v>516086.49</v>
      </c>
      <c r="Z985" s="100">
        <v>492614.44</v>
      </c>
      <c r="AA985" s="296">
        <v>5307102.32</v>
      </c>
    </row>
    <row r="986" spans="1:27" x14ac:dyDescent="0.2">
      <c r="A986" s="101" t="s">
        <v>1557</v>
      </c>
      <c r="B986" s="100">
        <v>7593.43</v>
      </c>
      <c r="C986" s="100">
        <v>12743.99</v>
      </c>
      <c r="D986" s="100">
        <v>320273.49</v>
      </c>
      <c r="E986" s="100">
        <v>41381.760000000002</v>
      </c>
      <c r="F986" s="100">
        <v>73210.52</v>
      </c>
      <c r="G986" s="100">
        <v>330316.18</v>
      </c>
      <c r="H986" s="100">
        <v>135906.88</v>
      </c>
      <c r="I986" s="100">
        <v>108833.679999999</v>
      </c>
      <c r="J986" s="100">
        <v>201405.36</v>
      </c>
      <c r="K986" s="100">
        <v>-3205307.1399999899</v>
      </c>
      <c r="L986" s="100">
        <v>3425041.96999999</v>
      </c>
      <c r="M986" s="100">
        <v>146349.1</v>
      </c>
      <c r="N986" s="100">
        <v>1597749.22</v>
      </c>
      <c r="O986" s="100">
        <v>161853.59</v>
      </c>
      <c r="P986" s="100">
        <v>145769.32</v>
      </c>
      <c r="Q986" s="100">
        <v>177215</v>
      </c>
      <c r="R986" s="100">
        <v>167561.10999999999</v>
      </c>
      <c r="S986" s="100">
        <v>175994.46</v>
      </c>
      <c r="T986" s="100">
        <v>-31608442.059999999</v>
      </c>
      <c r="U986" s="100">
        <v>-4659420.9000000004</v>
      </c>
      <c r="V986" s="100">
        <v>-4183421.8199999901</v>
      </c>
      <c r="W986" s="100">
        <v>-3534739.73</v>
      </c>
      <c r="X986" s="100">
        <v>-2878609.31</v>
      </c>
      <c r="Y986" s="100">
        <v>-2519903.59</v>
      </c>
      <c r="Z986" s="100">
        <v>-2389090.94</v>
      </c>
      <c r="AA986" s="296">
        <v>-50945234.869999997</v>
      </c>
    </row>
    <row r="987" spans="1:27" x14ac:dyDescent="0.2">
      <c r="A987" s="101" t="s">
        <v>1558</v>
      </c>
      <c r="B987" s="100">
        <v>0</v>
      </c>
      <c r="C987" s="100">
        <v>0</v>
      </c>
      <c r="D987" s="100">
        <v>0</v>
      </c>
      <c r="E987" s="100">
        <v>0</v>
      </c>
      <c r="F987" s="100">
        <v>0</v>
      </c>
      <c r="G987" s="100">
        <v>0</v>
      </c>
      <c r="H987" s="100">
        <v>0</v>
      </c>
      <c r="I987" s="100">
        <v>0</v>
      </c>
      <c r="J987" s="100">
        <v>0</v>
      </c>
      <c r="K987" s="100">
        <v>0</v>
      </c>
      <c r="L987" s="100">
        <v>0</v>
      </c>
      <c r="M987" s="100">
        <v>0</v>
      </c>
      <c r="N987" s="100">
        <v>0</v>
      </c>
      <c r="O987" s="100">
        <v>0</v>
      </c>
      <c r="P987" s="100">
        <v>0</v>
      </c>
      <c r="Q987" s="100">
        <v>0</v>
      </c>
      <c r="R987" s="100">
        <v>0</v>
      </c>
      <c r="S987" s="100">
        <v>0</v>
      </c>
      <c r="T987" s="100">
        <v>0</v>
      </c>
      <c r="U987" s="100">
        <v>0</v>
      </c>
      <c r="V987" s="100">
        <v>0</v>
      </c>
      <c r="W987" s="100">
        <v>0</v>
      </c>
      <c r="X987" s="100">
        <v>0</v>
      </c>
      <c r="Y987" s="100">
        <v>0</v>
      </c>
      <c r="Z987" s="100">
        <v>0</v>
      </c>
      <c r="AA987" s="296">
        <v>0</v>
      </c>
    </row>
    <row r="988" spans="1:27" x14ac:dyDescent="0.2">
      <c r="A988" s="101" t="s">
        <v>1559</v>
      </c>
      <c r="B988" s="100">
        <v>0</v>
      </c>
      <c r="C988" s="100">
        <v>0</v>
      </c>
      <c r="D988" s="100">
        <v>0</v>
      </c>
      <c r="E988" s="100">
        <v>0</v>
      </c>
      <c r="F988" s="100">
        <v>0</v>
      </c>
      <c r="G988" s="100">
        <v>0</v>
      </c>
      <c r="H988" s="100">
        <v>0</v>
      </c>
      <c r="I988" s="100">
        <v>0</v>
      </c>
      <c r="J988" s="100">
        <v>0</v>
      </c>
      <c r="K988" s="100">
        <v>0</v>
      </c>
      <c r="L988" s="100">
        <v>0</v>
      </c>
      <c r="M988" s="100">
        <v>0</v>
      </c>
      <c r="N988" s="100">
        <v>0</v>
      </c>
      <c r="O988" s="100">
        <v>0</v>
      </c>
      <c r="P988" s="100">
        <v>0</v>
      </c>
      <c r="Q988" s="100">
        <v>0</v>
      </c>
      <c r="R988" s="100">
        <v>0</v>
      </c>
      <c r="S988" s="100">
        <v>0</v>
      </c>
      <c r="T988" s="100">
        <v>0</v>
      </c>
      <c r="U988" s="100">
        <v>0</v>
      </c>
      <c r="V988" s="100">
        <v>0</v>
      </c>
      <c r="W988" s="100">
        <v>0</v>
      </c>
      <c r="X988" s="100">
        <v>0</v>
      </c>
      <c r="Y988" s="100">
        <v>0</v>
      </c>
      <c r="Z988" s="100">
        <v>0</v>
      </c>
      <c r="AA988" s="296">
        <v>0</v>
      </c>
    </row>
    <row r="989" spans="1:27" x14ac:dyDescent="0.2">
      <c r="A989" s="101" t="s">
        <v>1560</v>
      </c>
      <c r="B989" s="100">
        <v>21471.99</v>
      </c>
      <c r="C989" s="100">
        <v>24100.01</v>
      </c>
      <c r="D989" s="100">
        <v>349842.25</v>
      </c>
      <c r="E989" s="100">
        <v>85772.21</v>
      </c>
      <c r="F989" s="100">
        <v>133122.57999999999</v>
      </c>
      <c r="G989" s="100">
        <v>418935.81</v>
      </c>
      <c r="H989" s="100">
        <v>274517.42</v>
      </c>
      <c r="I989" s="100">
        <v>264609.43</v>
      </c>
      <c r="J989" s="100">
        <v>401942.65</v>
      </c>
      <c r="K989" s="100">
        <v>-2974440.59</v>
      </c>
      <c r="L989" s="100">
        <v>3687586.09</v>
      </c>
      <c r="M989" s="100">
        <v>386678.01</v>
      </c>
      <c r="N989" s="100">
        <v>3074137.86</v>
      </c>
      <c r="O989" s="100">
        <v>533773.62999999896</v>
      </c>
      <c r="P989" s="100">
        <v>410426.45</v>
      </c>
      <c r="Q989" s="100">
        <v>596548.14</v>
      </c>
      <c r="R989" s="100">
        <v>657456.38</v>
      </c>
      <c r="S989" s="100">
        <v>595636.37999999896</v>
      </c>
      <c r="T989" s="100">
        <v>-31194098.100000001</v>
      </c>
      <c r="U989" s="100">
        <v>-4238186.8999999901</v>
      </c>
      <c r="V989" s="100">
        <v>-3721623.6799999899</v>
      </c>
      <c r="W989" s="100">
        <v>-3037189.95</v>
      </c>
      <c r="X989" s="100">
        <v>-2340572.5299999998</v>
      </c>
      <c r="Y989" s="100">
        <v>-2003817.1</v>
      </c>
      <c r="Z989" s="100">
        <v>-1896476.5</v>
      </c>
      <c r="AA989" s="296">
        <v>-45638123.779999897</v>
      </c>
    </row>
    <row r="990" spans="1:27" x14ac:dyDescent="0.2">
      <c r="A990" s="101" t="s">
        <v>1561</v>
      </c>
      <c r="B990" s="100">
        <v>-659521.16999999899</v>
      </c>
      <c r="C990" s="100">
        <v>-694642.64999999898</v>
      </c>
      <c r="D990" s="100">
        <v>-766911.16</v>
      </c>
      <c r="E990" s="100">
        <v>-769925.53</v>
      </c>
      <c r="F990" s="100">
        <v>-675862.61999999895</v>
      </c>
      <c r="G990" s="100">
        <v>-649221.93999999994</v>
      </c>
      <c r="H990" s="100">
        <v>-480097.93</v>
      </c>
      <c r="I990" s="100">
        <v>-406598.23</v>
      </c>
      <c r="J990" s="100">
        <v>-359676.05</v>
      </c>
      <c r="K990" s="100">
        <v>-351865.1</v>
      </c>
      <c r="L990" s="100">
        <v>-402550.8</v>
      </c>
      <c r="M990" s="100">
        <v>-423721.36</v>
      </c>
      <c r="N990" s="100">
        <v>-6640594.5399999898</v>
      </c>
      <c r="O990" s="100">
        <v>-78175.63</v>
      </c>
      <c r="P990" s="100">
        <v>-463749.61</v>
      </c>
      <c r="Q990" s="100">
        <v>-419831.15</v>
      </c>
      <c r="R990" s="100">
        <v>-433638.92</v>
      </c>
      <c r="S990" s="100">
        <v>-468686.77</v>
      </c>
      <c r="T990" s="100">
        <v>-456820.84</v>
      </c>
      <c r="U990" s="100">
        <v>-507629.09</v>
      </c>
      <c r="V990" s="100">
        <v>-529329.4</v>
      </c>
      <c r="W990" s="100">
        <v>-554801.26</v>
      </c>
      <c r="X990" s="100">
        <v>-578566.61</v>
      </c>
      <c r="Y990" s="100">
        <v>-605261.32999999996</v>
      </c>
      <c r="Z990" s="100">
        <v>-637570.94999999995</v>
      </c>
      <c r="AA990" s="296">
        <v>-5734061.5599999996</v>
      </c>
    </row>
    <row r="991" spans="1:27" x14ac:dyDescent="0.2">
      <c r="A991" s="101" t="s">
        <v>1562</v>
      </c>
      <c r="B991" s="100">
        <v>-638049.179999999</v>
      </c>
      <c r="C991" s="100">
        <v>-670542.63999999897</v>
      </c>
      <c r="D991" s="100">
        <v>-417068.91</v>
      </c>
      <c r="E991" s="100">
        <v>-684153.32</v>
      </c>
      <c r="F991" s="100">
        <v>-542740.03999999899</v>
      </c>
      <c r="G991" s="100">
        <v>-230286.12999999899</v>
      </c>
      <c r="H991" s="100">
        <v>-205580.51</v>
      </c>
      <c r="I991" s="100">
        <v>-141988.79999999999</v>
      </c>
      <c r="J991" s="100">
        <v>42266.6</v>
      </c>
      <c r="K991" s="100">
        <v>-3326305.6899999902</v>
      </c>
      <c r="L991" s="100">
        <v>3285035.29</v>
      </c>
      <c r="M991" s="100">
        <v>-37043.349999999897</v>
      </c>
      <c r="N991" s="100">
        <v>-3566456.6799999899</v>
      </c>
      <c r="O991" s="100">
        <v>455597.99999999901</v>
      </c>
      <c r="P991" s="100">
        <v>-53323.159999999902</v>
      </c>
      <c r="Q991" s="100">
        <v>176716.989999999</v>
      </c>
      <c r="R991" s="100">
        <v>223817.46</v>
      </c>
      <c r="S991" s="100">
        <v>126949.609999999</v>
      </c>
      <c r="T991" s="100">
        <v>-31650918.940000001</v>
      </c>
      <c r="U991" s="100">
        <v>-4745815.99</v>
      </c>
      <c r="V991" s="100">
        <v>-4250953.0799999898</v>
      </c>
      <c r="W991" s="100">
        <v>-3591991.21</v>
      </c>
      <c r="X991" s="100">
        <v>-2919139.14</v>
      </c>
      <c r="Y991" s="100">
        <v>-2609078.4300000002</v>
      </c>
      <c r="Z991" s="100">
        <v>-2534047.4500000002</v>
      </c>
      <c r="AA991" s="296">
        <v>-51372185.340000004</v>
      </c>
    </row>
    <row r="992" spans="1:27" x14ac:dyDescent="0.2">
      <c r="A992" s="101" t="s">
        <v>1563</v>
      </c>
    </row>
    <row r="993" spans="1:27" x14ac:dyDescent="0.2">
      <c r="A993" s="99" t="s">
        <v>1564</v>
      </c>
      <c r="B993" s="100">
        <v>25543744.809999902</v>
      </c>
      <c r="C993" s="100">
        <v>25618141.98</v>
      </c>
      <c r="D993" s="100">
        <v>25780791.339999899</v>
      </c>
      <c r="E993" s="100">
        <v>25905020.460000001</v>
      </c>
      <c r="F993" s="100">
        <v>26291401.030000001</v>
      </c>
      <c r="G993" s="100">
        <v>30690270.420000002</v>
      </c>
      <c r="H993" s="100">
        <v>26720797.719999999</v>
      </c>
      <c r="I993" s="100">
        <v>24290467.129999999</v>
      </c>
      <c r="J993" s="100">
        <v>26246313.759999901</v>
      </c>
      <c r="K993" s="100">
        <v>26328031.169999901</v>
      </c>
      <c r="L993" s="100">
        <v>35998139.710000001</v>
      </c>
      <c r="M993" s="100">
        <v>34607165.579999998</v>
      </c>
      <c r="N993" s="100">
        <v>334020285.11000001</v>
      </c>
      <c r="O993" s="100">
        <v>35285511.209999897</v>
      </c>
      <c r="P993" s="100">
        <v>35793547.489999898</v>
      </c>
      <c r="Q993" s="100">
        <v>37229538.759999998</v>
      </c>
      <c r="R993" s="100">
        <v>37179849.369999997</v>
      </c>
      <c r="S993" s="100">
        <v>37443639.489999898</v>
      </c>
      <c r="T993" s="100">
        <v>5461985.5699999901</v>
      </c>
      <c r="U993" s="100">
        <v>32081331.699999999</v>
      </c>
      <c r="V993" s="100">
        <v>32557599.309999999</v>
      </c>
      <c r="W993" s="100">
        <v>32035714.559999999</v>
      </c>
      <c r="X993" s="100">
        <v>32757562.9799999</v>
      </c>
      <c r="Y993" s="100">
        <v>33173944.52</v>
      </c>
      <c r="Z993" s="100">
        <v>31327824.009999901</v>
      </c>
      <c r="AA993" s="296">
        <v>382328048.97000003</v>
      </c>
    </row>
    <row r="994" spans="1:27" x14ac:dyDescent="0.2">
      <c r="A994" s="101" t="s">
        <v>1565</v>
      </c>
      <c r="B994" s="100">
        <v>25968786.0699999</v>
      </c>
      <c r="C994" s="100">
        <v>26023592.100000001</v>
      </c>
      <c r="D994" s="100">
        <v>26194502.129999898</v>
      </c>
      <c r="E994" s="100">
        <v>26357265.629999999</v>
      </c>
      <c r="F994" s="100">
        <v>26872811.7999999</v>
      </c>
      <c r="G994" s="100">
        <v>31440270.420000002</v>
      </c>
      <c r="H994" s="100">
        <v>27583297.719999999</v>
      </c>
      <c r="I994" s="100">
        <v>25152967.129999999</v>
      </c>
      <c r="J994" s="100">
        <v>27221313.759999901</v>
      </c>
      <c r="K994" s="100">
        <v>27303573.010000002</v>
      </c>
      <c r="L994" s="100">
        <v>37101821.799999997</v>
      </c>
      <c r="M994" s="100">
        <v>35635065.839999899</v>
      </c>
      <c r="N994" s="100">
        <v>342855267.41000003</v>
      </c>
      <c r="O994" s="100">
        <v>36411805.039999999</v>
      </c>
      <c r="P994" s="100">
        <v>36826453.069999903</v>
      </c>
      <c r="Q994" s="100">
        <v>38239613.329999998</v>
      </c>
      <c r="R994" s="100">
        <v>38388720.049999997</v>
      </c>
      <c r="S994" s="100">
        <v>38750633.859999999</v>
      </c>
      <c r="T994" s="100">
        <v>6760595.1100000003</v>
      </c>
      <c r="U994" s="100">
        <v>33432947.010000002</v>
      </c>
      <c r="V994" s="100">
        <v>33897854.219999999</v>
      </c>
      <c r="W994" s="100">
        <v>33666991.640000001</v>
      </c>
      <c r="X994" s="100">
        <v>34917292.679999903</v>
      </c>
      <c r="Y994" s="100">
        <v>36536171.119999997</v>
      </c>
      <c r="Z994" s="100">
        <v>34201733.439999998</v>
      </c>
      <c r="AA994" s="296">
        <v>402030810.56999999</v>
      </c>
    </row>
    <row r="995" spans="1:27" x14ac:dyDescent="0.2">
      <c r="A995" s="101" t="s">
        <v>1566</v>
      </c>
      <c r="B995" s="100">
        <v>-425041.26</v>
      </c>
      <c r="C995" s="100">
        <v>-405450.12</v>
      </c>
      <c r="D995" s="100">
        <v>-413710.79</v>
      </c>
      <c r="E995" s="100">
        <v>-452245.17</v>
      </c>
      <c r="F995" s="100">
        <v>-581410.77</v>
      </c>
      <c r="G995" s="100">
        <v>-750000</v>
      </c>
      <c r="H995" s="100">
        <v>-862500</v>
      </c>
      <c r="I995" s="100">
        <v>-862500</v>
      </c>
      <c r="J995" s="100">
        <v>-975000</v>
      </c>
      <c r="K995" s="100">
        <v>-975541.84</v>
      </c>
      <c r="L995" s="100">
        <v>-1103682.0900000001</v>
      </c>
      <c r="M995" s="100">
        <v>-1027900.26</v>
      </c>
      <c r="N995" s="100">
        <v>-8834982.2999999896</v>
      </c>
      <c r="O995" s="100">
        <v>-1126293.83</v>
      </c>
      <c r="P995" s="100">
        <v>-1032905.5799999899</v>
      </c>
      <c r="Q995" s="100">
        <v>-1010074.57</v>
      </c>
      <c r="R995" s="100">
        <v>-1208870.68</v>
      </c>
      <c r="S995" s="100">
        <v>-1200160.19</v>
      </c>
      <c r="T995" s="100">
        <v>-1275000</v>
      </c>
      <c r="U995" s="100">
        <v>-1312500</v>
      </c>
      <c r="V995" s="100">
        <v>-1312500</v>
      </c>
      <c r="W995" s="100">
        <v>-1568559</v>
      </c>
      <c r="X995" s="100">
        <v>-2120544.3099999898</v>
      </c>
      <c r="Y995" s="100">
        <v>-3323949.67</v>
      </c>
      <c r="Z995" s="100">
        <v>-2823821.12</v>
      </c>
      <c r="AA995" s="296">
        <v>-19315178.949999999</v>
      </c>
    </row>
    <row r="996" spans="1:27" x14ac:dyDescent="0.2">
      <c r="A996" s="101" t="s">
        <v>1567</v>
      </c>
      <c r="B996" s="100">
        <v>-1.76214598468504E-9</v>
      </c>
      <c r="C996" s="100">
        <v>-1.3642420526593901E-9</v>
      </c>
      <c r="D996" s="100">
        <v>2.61479726759716E-9</v>
      </c>
      <c r="E996" s="100">
        <v>1.6484591469634299E-9</v>
      </c>
      <c r="F996" s="100">
        <v>8.7538865045644293E-9</v>
      </c>
      <c r="G996" s="100">
        <v>-7.2759576141834201E-9</v>
      </c>
      <c r="H996" s="100">
        <v>0</v>
      </c>
      <c r="I996" s="100">
        <v>0</v>
      </c>
      <c r="J996" s="100">
        <v>0</v>
      </c>
      <c r="K996" s="100">
        <v>-1.70530256582424E-9</v>
      </c>
      <c r="L996" s="100">
        <v>-2.0463630789890798E-9</v>
      </c>
      <c r="M996" s="100">
        <v>5.2295945351943299E-9</v>
      </c>
      <c r="N996" s="100">
        <v>4.0927261579781696E-9</v>
      </c>
      <c r="O996" s="100">
        <v>-9.5496943686157399E-9</v>
      </c>
      <c r="P996" s="100">
        <v>8.4128259913995796E-9</v>
      </c>
      <c r="Q996" s="100">
        <v>-4.3200998334214E-9</v>
      </c>
      <c r="R996" s="100">
        <v>-1.4551915228366801E-8</v>
      </c>
      <c r="S996" s="100">
        <v>-106834.18000000701</v>
      </c>
      <c r="T996" s="100">
        <v>-23609.540000004901</v>
      </c>
      <c r="U996" s="100">
        <v>-39115.3099999974</v>
      </c>
      <c r="V996" s="100">
        <v>-27754.910000003201</v>
      </c>
      <c r="W996" s="100">
        <v>-62718.079999999798</v>
      </c>
      <c r="X996" s="100">
        <v>-39185.389999996398</v>
      </c>
      <c r="Y996" s="100">
        <v>-38276.930000009001</v>
      </c>
      <c r="Z996" s="100">
        <v>-50088.309999999597</v>
      </c>
      <c r="AA996" s="296">
        <v>-387582.65000003797</v>
      </c>
    </row>
    <row r="997" spans="1:27" x14ac:dyDescent="0.2">
      <c r="A997" s="101" t="s">
        <v>1568</v>
      </c>
    </row>
    <row r="998" spans="1:27" s="326" customFormat="1" x14ac:dyDescent="0.2">
      <c r="A998" s="325" t="s">
        <v>1569</v>
      </c>
      <c r="AA998" s="329"/>
    </row>
    <row r="999" spans="1:27" x14ac:dyDescent="0.2">
      <c r="A999" s="101" t="s">
        <v>1570</v>
      </c>
      <c r="B999" s="100">
        <v>0</v>
      </c>
      <c r="C999" s="100">
        <v>0</v>
      </c>
      <c r="D999" s="100">
        <v>0</v>
      </c>
      <c r="E999" s="100">
        <v>0</v>
      </c>
      <c r="F999" s="100">
        <v>0</v>
      </c>
      <c r="G999" s="100">
        <v>0</v>
      </c>
      <c r="H999" s="100">
        <v>0</v>
      </c>
      <c r="I999" s="100">
        <v>0</v>
      </c>
      <c r="J999" s="100">
        <v>0</v>
      </c>
      <c r="K999" s="100">
        <v>0</v>
      </c>
      <c r="L999" s="100">
        <v>0</v>
      </c>
      <c r="M999" s="100">
        <v>0</v>
      </c>
      <c r="N999" s="100">
        <v>0</v>
      </c>
      <c r="O999" s="100">
        <v>-1722498.5602083299</v>
      </c>
      <c r="P999" s="100">
        <v>-1722498.5602083299</v>
      </c>
      <c r="Q999" s="100">
        <v>-1722498.5602083299</v>
      </c>
      <c r="R999" s="100">
        <v>-1722498.5602083299</v>
      </c>
      <c r="S999" s="100">
        <v>-1722498.5602083299</v>
      </c>
      <c r="T999" s="100">
        <v>-1722498.5602083299</v>
      </c>
      <c r="U999" s="100">
        <v>-1722498.5602083299</v>
      </c>
      <c r="V999" s="100">
        <v>-1722498.5602083299</v>
      </c>
      <c r="W999" s="100">
        <v>-1722498.5602083299</v>
      </c>
      <c r="X999" s="100">
        <v>-1722498.5602083299</v>
      </c>
      <c r="Y999" s="100">
        <v>-1722498.5602083299</v>
      </c>
      <c r="Z999" s="100">
        <v>-1193477.1277083301</v>
      </c>
      <c r="AA999" s="296">
        <v>-20140961.289999899</v>
      </c>
    </row>
    <row r="1000" spans="1:27" x14ac:dyDescent="0.2">
      <c r="A1000" s="101" t="s">
        <v>1571</v>
      </c>
      <c r="B1000" s="100">
        <v>0</v>
      </c>
      <c r="C1000" s="100">
        <v>0</v>
      </c>
      <c r="D1000" s="100">
        <v>65496240.089999899</v>
      </c>
      <c r="E1000" s="100">
        <v>0</v>
      </c>
      <c r="F1000" s="100">
        <v>0</v>
      </c>
      <c r="G1000" s="100">
        <v>28083399.699999999</v>
      </c>
      <c r="H1000" s="100">
        <v>0</v>
      </c>
      <c r="I1000" s="100">
        <v>0</v>
      </c>
      <c r="J1000" s="100">
        <v>184949344.40000001</v>
      </c>
      <c r="K1000" s="100">
        <v>0</v>
      </c>
      <c r="L1000" s="100">
        <v>109835352.33</v>
      </c>
      <c r="M1000" s="100">
        <v>-45826697.859999903</v>
      </c>
      <c r="N1000" s="100">
        <v>342537638.66000003</v>
      </c>
      <c r="O1000" s="100">
        <v>0</v>
      </c>
      <c r="P1000" s="100">
        <v>0</v>
      </c>
      <c r="Q1000" s="100">
        <v>26694351.969999999</v>
      </c>
      <c r="R1000" s="100">
        <v>0</v>
      </c>
      <c r="S1000" s="100">
        <v>0</v>
      </c>
      <c r="T1000" s="100">
        <v>-31533286.999999899</v>
      </c>
      <c r="U1000" s="100">
        <v>0</v>
      </c>
      <c r="V1000" s="100">
        <v>0</v>
      </c>
      <c r="W1000" s="100">
        <v>-239689109.49000001</v>
      </c>
      <c r="X1000" s="100">
        <v>0</v>
      </c>
      <c r="Y1000" s="100">
        <v>154696943.83000001</v>
      </c>
      <c r="Z1000" s="100">
        <v>24807966.100000001</v>
      </c>
      <c r="AA1000" s="296">
        <v>-65023134.589999899</v>
      </c>
    </row>
    <row r="1001" spans="1:27" x14ac:dyDescent="0.2">
      <c r="A1001" s="101" t="s">
        <v>326</v>
      </c>
    </row>
    <row r="1002" spans="1:27" s="326" customFormat="1" x14ac:dyDescent="0.2">
      <c r="A1002" s="327" t="s">
        <v>1572</v>
      </c>
      <c r="B1002" s="326">
        <v>1</v>
      </c>
      <c r="C1002" s="326">
        <v>1</v>
      </c>
      <c r="D1002" s="326">
        <v>-0.23532704059763901</v>
      </c>
      <c r="E1002" s="326">
        <v>-3.8537563191017501E-3</v>
      </c>
      <c r="F1002" s="326">
        <v>0.277185795759538</v>
      </c>
      <c r="G1002" s="326">
        <v>0.28815663871834202</v>
      </c>
      <c r="H1002" s="326">
        <v>0.43492470339005901</v>
      </c>
      <c r="I1002" s="326">
        <v>0.55267237373123301</v>
      </c>
      <c r="J1002" s="326">
        <v>-0.24301418949160999</v>
      </c>
      <c r="K1002" s="326">
        <v>-0.135908014138753</v>
      </c>
      <c r="L1002" s="326">
        <v>-0.52680399884409002</v>
      </c>
      <c r="M1002" s="326">
        <v>-0.266148160297634</v>
      </c>
      <c r="N1002" s="326">
        <v>2.1418843519103401</v>
      </c>
      <c r="O1002" s="326">
        <v>-0.29903202725141098</v>
      </c>
      <c r="P1002" s="326">
        <v>-0.32589184905082003</v>
      </c>
      <c r="Q1002" s="326">
        <v>-0.104938726534125</v>
      </c>
      <c r="R1002" s="326">
        <v>-9.2174656971760194E-2</v>
      </c>
      <c r="S1002" s="326">
        <v>-0.122712025410215</v>
      </c>
      <c r="T1002" s="326">
        <v>8.5719864034944998E-2</v>
      </c>
      <c r="U1002" s="326">
        <v>9.7222670963873395E-2</v>
      </c>
      <c r="V1002" s="326">
        <v>7.5563017060438803E-2</v>
      </c>
      <c r="W1002" s="326">
        <v>1.51159458225705</v>
      </c>
      <c r="X1002" s="326">
        <v>1.50455831824047</v>
      </c>
      <c r="Y1002" s="326">
        <v>1.34525692574302</v>
      </c>
      <c r="Z1002" s="326">
        <v>1.09857826999803</v>
      </c>
      <c r="AA1002" s="329">
        <v>4.7737443630794996</v>
      </c>
    </row>
    <row r="1003" spans="1:27" s="326" customFormat="1" x14ac:dyDescent="0.2">
      <c r="A1003" s="327" t="s">
        <v>1573</v>
      </c>
      <c r="B1003" s="326">
        <v>0</v>
      </c>
      <c r="C1003" s="326">
        <v>0</v>
      </c>
      <c r="D1003" s="326">
        <v>1.23532704059763</v>
      </c>
      <c r="E1003" s="326">
        <v>1.0038537563190999</v>
      </c>
      <c r="F1003" s="326">
        <v>0.72281420424046094</v>
      </c>
      <c r="G1003" s="326">
        <v>0.71184336128165704</v>
      </c>
      <c r="H1003" s="326">
        <v>0.56507529660994005</v>
      </c>
      <c r="I1003" s="326">
        <v>0.44732762626876599</v>
      </c>
      <c r="J1003" s="326">
        <v>1.24301418949161</v>
      </c>
      <c r="K1003" s="326">
        <v>1.1359080141387501</v>
      </c>
      <c r="L1003" s="326">
        <v>1.52680399884409</v>
      </c>
      <c r="M1003" s="326">
        <v>1.2661481602976301</v>
      </c>
      <c r="N1003" s="326">
        <v>9.8581156480896492</v>
      </c>
      <c r="O1003" s="326">
        <v>1.29903202725141</v>
      </c>
      <c r="P1003" s="326">
        <v>1.32589184905082</v>
      </c>
      <c r="Q1003" s="326">
        <v>1.10493872653412</v>
      </c>
      <c r="R1003" s="326">
        <v>1.0921746569717601</v>
      </c>
      <c r="S1003" s="326">
        <v>1.1227120254102101</v>
      </c>
      <c r="T1003" s="326">
        <v>0.91428013596505497</v>
      </c>
      <c r="U1003" s="326">
        <v>0.90277732903612595</v>
      </c>
      <c r="V1003" s="326">
        <v>0.924436982939561</v>
      </c>
      <c r="W1003" s="326">
        <v>-0.51159458225705001</v>
      </c>
      <c r="X1003" s="326">
        <v>-0.50455831824047304</v>
      </c>
      <c r="Y1003" s="326">
        <v>-0.34525692574302103</v>
      </c>
      <c r="Z1003" s="326">
        <v>-9.8578269998038398E-2</v>
      </c>
      <c r="AA1003" s="329">
        <v>7.2262556369204898</v>
      </c>
    </row>
    <row r="1004" spans="1:27" s="326" customFormat="1" x14ac:dyDescent="0.2">
      <c r="A1004" s="327" t="s">
        <v>1574</v>
      </c>
      <c r="B1004" s="326">
        <v>0.50690000000000002</v>
      </c>
      <c r="C1004" s="326">
        <v>0.50690000000000002</v>
      </c>
      <c r="D1004" s="326">
        <v>0.50690000000000002</v>
      </c>
      <c r="E1004" s="326">
        <v>0.50690000000000002</v>
      </c>
      <c r="F1004" s="326">
        <v>0.50690000000000002</v>
      </c>
      <c r="G1004" s="326">
        <v>0.50690000000000002</v>
      </c>
      <c r="H1004" s="326">
        <v>0.50690000000000002</v>
      </c>
      <c r="I1004" s="326">
        <v>0.50690000000000002</v>
      </c>
      <c r="J1004" s="326">
        <v>0.50690000000000002</v>
      </c>
      <c r="K1004" s="326">
        <v>0.50690000000000002</v>
      </c>
      <c r="L1004" s="326">
        <v>0.50690000000000002</v>
      </c>
      <c r="M1004" s="326">
        <v>0.50690000000000002</v>
      </c>
      <c r="N1004" s="326">
        <v>6.0827999999999998</v>
      </c>
      <c r="O1004" s="326">
        <v>0.50690000000000002</v>
      </c>
      <c r="P1004" s="326">
        <v>0.50690000000000002</v>
      </c>
      <c r="Q1004" s="326">
        <v>0.50690000000000002</v>
      </c>
      <c r="R1004" s="326">
        <v>0.50690000000000002</v>
      </c>
      <c r="S1004" s="326">
        <v>0.50690000000000002</v>
      </c>
      <c r="T1004" s="326">
        <v>0.50690000000000002</v>
      </c>
      <c r="U1004" s="326">
        <v>0.50690000000000002</v>
      </c>
      <c r="V1004" s="326">
        <v>0.50690000000000002</v>
      </c>
      <c r="W1004" s="326">
        <v>0.50690000000000002</v>
      </c>
      <c r="X1004" s="326">
        <v>0.50690000000000002</v>
      </c>
      <c r="Y1004" s="326">
        <v>0.50690000000000002</v>
      </c>
      <c r="Z1004" s="326">
        <v>0.50690000000000002</v>
      </c>
      <c r="AA1004" s="329">
        <v>6.0827999999999998</v>
      </c>
    </row>
    <row r="1005" spans="1:27" s="326" customFormat="1" x14ac:dyDescent="0.2">
      <c r="A1005" s="327" t="s">
        <v>1575</v>
      </c>
      <c r="B1005" s="326">
        <v>12</v>
      </c>
      <c r="C1005" s="326">
        <v>12</v>
      </c>
      <c r="D1005" s="326">
        <v>12</v>
      </c>
      <c r="E1005" s="326">
        <v>12</v>
      </c>
      <c r="F1005" s="326">
        <v>12</v>
      </c>
      <c r="G1005" s="326">
        <v>12</v>
      </c>
      <c r="H1005" s="326">
        <v>12</v>
      </c>
      <c r="I1005" s="326">
        <v>12</v>
      </c>
      <c r="J1005" s="326">
        <v>12</v>
      </c>
      <c r="K1005" s="326">
        <v>12</v>
      </c>
      <c r="L1005" s="326">
        <v>12</v>
      </c>
      <c r="M1005" s="326">
        <v>12</v>
      </c>
      <c r="N1005" s="326">
        <v>144</v>
      </c>
      <c r="O1005" s="326">
        <v>12</v>
      </c>
      <c r="P1005" s="326">
        <v>12</v>
      </c>
      <c r="Q1005" s="326">
        <v>12</v>
      </c>
      <c r="R1005" s="326">
        <v>12</v>
      </c>
      <c r="S1005" s="326">
        <v>12</v>
      </c>
      <c r="T1005" s="326">
        <v>12</v>
      </c>
      <c r="U1005" s="326">
        <v>12</v>
      </c>
      <c r="V1005" s="326">
        <v>12</v>
      </c>
      <c r="W1005" s="326">
        <v>12</v>
      </c>
      <c r="X1005" s="326">
        <v>12</v>
      </c>
      <c r="Y1005" s="326">
        <v>12</v>
      </c>
      <c r="Z1005" s="326">
        <v>12</v>
      </c>
      <c r="AA1005" s="329">
        <v>144</v>
      </c>
    </row>
    <row r="1006" spans="1:27" x14ac:dyDescent="0.2">
      <c r="A1006" s="101" t="s">
        <v>331</v>
      </c>
    </row>
    <row r="1007" spans="1:27" x14ac:dyDescent="0.2">
      <c r="A1007" s="101" t="s">
        <v>1576</v>
      </c>
      <c r="B1007" s="100">
        <v>25027907.087988999</v>
      </c>
      <c r="C1007" s="100">
        <v>14238597.730825899</v>
      </c>
      <c r="D1007" s="100">
        <v>-2551471.2934924699</v>
      </c>
      <c r="E1007" s="100">
        <v>-46143.756274426298</v>
      </c>
      <c r="F1007" s="100">
        <v>6831925.5316371899</v>
      </c>
      <c r="G1007" s="100">
        <v>11028044.8129919</v>
      </c>
      <c r="H1007" s="100">
        <v>14400812.0945758</v>
      </c>
      <c r="I1007" s="100">
        <v>23507720.0400564</v>
      </c>
      <c r="J1007" s="100">
        <v>-5060225.4748369902</v>
      </c>
      <c r="K1007" s="100">
        <v>-2875226.8885936602</v>
      </c>
      <c r="L1007" s="100">
        <v>-6027959.9979842799</v>
      </c>
      <c r="M1007" s="100">
        <v>-3800011.0302428501</v>
      </c>
      <c r="N1007" s="100">
        <v>74673968.856651694</v>
      </c>
      <c r="O1007" s="100">
        <v>-5334450.1871061604</v>
      </c>
      <c r="P1007" s="100">
        <v>-4421361.6343900999</v>
      </c>
      <c r="Q1007" s="100">
        <v>-2731724.65261062</v>
      </c>
      <c r="R1007" s="100">
        <v>-1656983.9051935</v>
      </c>
      <c r="S1007" s="100">
        <v>-2533999.6087250798</v>
      </c>
      <c r="T1007" s="100">
        <v>3859979.9528126698</v>
      </c>
      <c r="U1007" s="100">
        <v>3939991.6408812799</v>
      </c>
      <c r="V1007" s="100">
        <v>3124685.9806082398</v>
      </c>
      <c r="W1007" s="100">
        <v>43298982.242749199</v>
      </c>
      <c r="X1007" s="100">
        <v>27853585.3128835</v>
      </c>
      <c r="Y1007" s="100">
        <v>8540020.0788758807</v>
      </c>
      <c r="Z1007" s="100">
        <v>41147226.483746998</v>
      </c>
      <c r="AA1007" s="296">
        <v>115085951.704532</v>
      </c>
    </row>
    <row r="1008" spans="1:27" x14ac:dyDescent="0.2">
      <c r="A1008" s="101" t="s">
        <v>1577</v>
      </c>
      <c r="B1008" s="100">
        <v>0</v>
      </c>
      <c r="C1008" s="100">
        <v>0</v>
      </c>
      <c r="D1008" s="100">
        <v>13393707.217646001</v>
      </c>
      <c r="E1008" s="100">
        <v>12019852.640177401</v>
      </c>
      <c r="F1008" s="100">
        <v>17815533.451304201</v>
      </c>
      <c r="G1008" s="100">
        <v>26697889.259827901</v>
      </c>
      <c r="H1008" s="100">
        <v>18710234.443658099</v>
      </c>
      <c r="I1008" s="100">
        <v>19026919.209866099</v>
      </c>
      <c r="J1008" s="100">
        <v>26447287.162048999</v>
      </c>
      <c r="K1008" s="100">
        <v>24030910.067499101</v>
      </c>
      <c r="L1008" s="100">
        <v>17683633.034492798</v>
      </c>
      <c r="M1008" s="100">
        <v>18252762.0571668</v>
      </c>
      <c r="N1008" s="100">
        <v>194078728.54368699</v>
      </c>
      <c r="O1008" s="100">
        <v>23173509.889635</v>
      </c>
      <c r="P1008" s="100">
        <v>17988321.493213098</v>
      </c>
      <c r="Q1008" s="100">
        <v>29924980.4761802</v>
      </c>
      <c r="R1008" s="100">
        <v>19633550.996743999</v>
      </c>
      <c r="S1008" s="100">
        <v>23183969.326478101</v>
      </c>
      <c r="T1008" s="100">
        <v>39993486.008473001</v>
      </c>
      <c r="U1008" s="100">
        <v>36585449.614948101</v>
      </c>
      <c r="V1008" s="100">
        <v>38227368.267159201</v>
      </c>
      <c r="W1008" s="100">
        <v>-14617069.920195701</v>
      </c>
      <c r="X1008" s="100">
        <v>-9340786.5896959305</v>
      </c>
      <c r="Y1008" s="100">
        <v>-2172899.2149783499</v>
      </c>
      <c r="Z1008" s="100">
        <v>-3688947.19491965</v>
      </c>
      <c r="AA1008" s="296">
        <v>198890933.15304101</v>
      </c>
    </row>
    <row r="1009" spans="1:27" x14ac:dyDescent="0.2">
      <c r="A1009" s="101" t="s">
        <v>1578</v>
      </c>
      <c r="B1009" s="100">
        <v>202201000</v>
      </c>
      <c r="C1009" s="100">
        <v>202202000</v>
      </c>
      <c r="D1009" s="100">
        <v>202203000</v>
      </c>
      <c r="E1009" s="100">
        <v>202204000</v>
      </c>
      <c r="F1009" s="100">
        <v>202205000</v>
      </c>
      <c r="G1009" s="100">
        <v>202206000</v>
      </c>
      <c r="H1009" s="100">
        <v>202207000</v>
      </c>
      <c r="I1009" s="100">
        <v>202208000</v>
      </c>
      <c r="J1009" s="100">
        <v>202209000</v>
      </c>
      <c r="K1009" s="100">
        <v>202210000</v>
      </c>
      <c r="L1009" s="100">
        <v>202211000</v>
      </c>
      <c r="M1009" s="100">
        <v>202212000</v>
      </c>
      <c r="N1009" s="100">
        <v>2426478000</v>
      </c>
      <c r="O1009" s="100">
        <v>202301000</v>
      </c>
      <c r="P1009" s="100">
        <v>202302000</v>
      </c>
      <c r="Q1009" s="100">
        <v>202303000</v>
      </c>
      <c r="R1009" s="100">
        <v>202304000</v>
      </c>
      <c r="S1009" s="100">
        <v>202305000</v>
      </c>
      <c r="T1009" s="100">
        <v>202306000</v>
      </c>
      <c r="U1009" s="100">
        <v>202307000</v>
      </c>
      <c r="V1009" s="100">
        <v>202308000</v>
      </c>
      <c r="W1009" s="100">
        <v>202309000</v>
      </c>
      <c r="X1009" s="100">
        <v>202310000</v>
      </c>
      <c r="Y1009" s="100">
        <v>202311000</v>
      </c>
      <c r="Z1009" s="100">
        <v>202312000</v>
      </c>
      <c r="AA1009" s="296">
        <v>2427678000</v>
      </c>
    </row>
    <row r="1010" spans="1:27" x14ac:dyDescent="0.2">
      <c r="A1010" s="101" t="s">
        <v>1579</v>
      </c>
      <c r="B1010" s="100">
        <v>201701000</v>
      </c>
      <c r="C1010" s="100">
        <v>201701000</v>
      </c>
      <c r="D1010" s="100">
        <v>201701000</v>
      </c>
      <c r="E1010" s="100">
        <v>201701000</v>
      </c>
      <c r="F1010" s="100">
        <v>201701000</v>
      </c>
      <c r="G1010" s="100">
        <v>201701000</v>
      </c>
      <c r="H1010" s="100">
        <v>201701000</v>
      </c>
      <c r="I1010" s="100">
        <v>201701000</v>
      </c>
      <c r="J1010" s="100">
        <v>201701000</v>
      </c>
      <c r="K1010" s="100">
        <v>201701000</v>
      </c>
      <c r="L1010" s="100">
        <v>201701000</v>
      </c>
      <c r="M1010" s="100">
        <v>201701000</v>
      </c>
      <c r="N1010" s="100">
        <v>2420412000</v>
      </c>
      <c r="O1010" s="100">
        <v>201701000</v>
      </c>
      <c r="P1010" s="100">
        <v>201701000</v>
      </c>
      <c r="Q1010" s="100">
        <v>201701000</v>
      </c>
      <c r="R1010" s="100">
        <v>201701000</v>
      </c>
      <c r="S1010" s="100">
        <v>201701000</v>
      </c>
      <c r="T1010" s="100">
        <v>201701000</v>
      </c>
      <c r="U1010" s="100">
        <v>201701000</v>
      </c>
      <c r="V1010" s="100">
        <v>201701000</v>
      </c>
      <c r="W1010" s="100">
        <v>201701000</v>
      </c>
      <c r="X1010" s="100">
        <v>201701000</v>
      </c>
      <c r="Y1010" s="100">
        <v>201701000</v>
      </c>
      <c r="Z1010" s="100">
        <v>201701000</v>
      </c>
      <c r="AA1010" s="296">
        <v>2420412000</v>
      </c>
    </row>
    <row r="1011" spans="1:27" x14ac:dyDescent="0.2">
      <c r="A1011" s="101" t="s">
        <v>1580</v>
      </c>
      <c r="B1011" s="100">
        <v>0</v>
      </c>
      <c r="C1011" s="100">
        <v>40682567.449999899</v>
      </c>
      <c r="D1011" s="100">
        <v>-53159454.819999903</v>
      </c>
      <c r="E1011" s="100">
        <v>12225449.800000001</v>
      </c>
      <c r="F1011" s="100">
        <v>25368026.760000002</v>
      </c>
      <c r="G1011" s="100">
        <v>12764770.5599999</v>
      </c>
      <c r="H1011" s="100">
        <v>34144611.519999899</v>
      </c>
      <c r="I1011" s="100">
        <v>43591483.630000003</v>
      </c>
      <c r="J1011" s="100">
        <v>-170070972.74000001</v>
      </c>
      <c r="K1011" s="100">
        <v>21128353.609999999</v>
      </c>
      <c r="L1011" s="100">
        <v>-100674933.779999</v>
      </c>
      <c r="M1011" s="100">
        <v>61997653.729999997</v>
      </c>
      <c r="N1011" s="100">
        <v>-72002444.279999897</v>
      </c>
      <c r="O1011" s="100">
        <v>0</v>
      </c>
      <c r="P1011" s="100">
        <v>27386547</v>
      </c>
      <c r="Q1011" s="100">
        <v>2651507.5299999998</v>
      </c>
      <c r="R1011" s="100">
        <v>15222741.9</v>
      </c>
      <c r="S1011" s="100">
        <v>17179806.809999999</v>
      </c>
      <c r="T1011" s="100">
        <v>71919194.670000002</v>
      </c>
      <c r="U1011" s="100">
        <v>38148589.619999997</v>
      </c>
      <c r="V1011" s="100">
        <v>37005631.009999998</v>
      </c>
      <c r="W1011" s="100">
        <v>261249897.5</v>
      </c>
      <c r="X1011" s="100">
        <v>15180381.92</v>
      </c>
      <c r="Y1011" s="100">
        <v>-151546422.17999899</v>
      </c>
      <c r="Z1011" s="100">
        <v>9767222.7899999991</v>
      </c>
      <c r="AA1011" s="296">
        <v>344165098.56999999</v>
      </c>
    </row>
    <row r="1012" spans="1:27" x14ac:dyDescent="0.2">
      <c r="A1012" s="101" t="s">
        <v>1581</v>
      </c>
      <c r="B1012" s="100">
        <v>0</v>
      </c>
      <c r="C1012" s="100">
        <v>0</v>
      </c>
      <c r="D1012" s="100">
        <v>0</v>
      </c>
      <c r="E1012" s="100">
        <v>0</v>
      </c>
      <c r="F1012" s="100">
        <v>0</v>
      </c>
      <c r="G1012" s="100">
        <v>0</v>
      </c>
      <c r="H1012" s="100">
        <v>0</v>
      </c>
      <c r="I1012" s="100">
        <v>0</v>
      </c>
      <c r="J1012" s="100">
        <v>0</v>
      </c>
      <c r="K1012" s="100">
        <v>0</v>
      </c>
      <c r="L1012" s="100">
        <v>0</v>
      </c>
      <c r="M1012" s="100">
        <v>0</v>
      </c>
      <c r="N1012" s="100">
        <v>0</v>
      </c>
      <c r="O1012" s="100">
        <v>0</v>
      </c>
      <c r="P1012" s="100">
        <v>0</v>
      </c>
      <c r="Q1012" s="100">
        <v>0</v>
      </c>
      <c r="R1012" s="100">
        <v>0</v>
      </c>
      <c r="S1012" s="100">
        <v>0</v>
      </c>
      <c r="T1012" s="100">
        <v>0</v>
      </c>
      <c r="U1012" s="100">
        <v>0</v>
      </c>
      <c r="V1012" s="100">
        <v>0</v>
      </c>
      <c r="W1012" s="100">
        <v>0</v>
      </c>
      <c r="X1012" s="100">
        <v>0</v>
      </c>
      <c r="Y1012" s="100">
        <v>0</v>
      </c>
      <c r="Z1012" s="100">
        <v>0</v>
      </c>
      <c r="AA1012" s="296">
        <v>0</v>
      </c>
    </row>
    <row r="1013" spans="1:27" x14ac:dyDescent="0.2">
      <c r="A1013" s="101" t="s">
        <v>1582</v>
      </c>
      <c r="B1013" s="100">
        <v>0</v>
      </c>
      <c r="C1013" s="100">
        <v>40682567.449999899</v>
      </c>
      <c r="D1013" s="100">
        <v>-53159454.819999903</v>
      </c>
      <c r="E1013" s="100">
        <v>12225449.800000001</v>
      </c>
      <c r="F1013" s="100">
        <v>25368026.760000002</v>
      </c>
      <c r="G1013" s="100">
        <v>12764770.5599999</v>
      </c>
      <c r="H1013" s="100">
        <v>34144611.519999899</v>
      </c>
      <c r="I1013" s="100">
        <v>43591483.630000003</v>
      </c>
      <c r="J1013" s="100">
        <v>-170070972.74000001</v>
      </c>
      <c r="K1013" s="100">
        <v>21128353.609999999</v>
      </c>
      <c r="L1013" s="100">
        <v>-100674933.779999</v>
      </c>
      <c r="M1013" s="100">
        <v>61997653.729999997</v>
      </c>
      <c r="N1013" s="100">
        <v>-72002444.279999897</v>
      </c>
      <c r="O1013" s="100">
        <v>0</v>
      </c>
      <c r="P1013" s="100">
        <v>27386547</v>
      </c>
      <c r="Q1013" s="100">
        <v>2651507.5299999998</v>
      </c>
      <c r="R1013" s="100">
        <v>15222741.9</v>
      </c>
      <c r="S1013" s="100">
        <v>17179806.809999999</v>
      </c>
      <c r="T1013" s="100">
        <v>71919194.670000002</v>
      </c>
      <c r="U1013" s="100">
        <v>38148589.619999997</v>
      </c>
      <c r="V1013" s="100">
        <v>37005631.009999998</v>
      </c>
      <c r="W1013" s="100">
        <v>261249897.5</v>
      </c>
      <c r="X1013" s="100">
        <v>15180381.92</v>
      </c>
      <c r="Y1013" s="100">
        <v>-151546422.17999899</v>
      </c>
      <c r="Z1013" s="100">
        <v>9767222.7899999991</v>
      </c>
      <c r="AA1013" s="296">
        <v>344165098.56999999</v>
      </c>
    </row>
    <row r="1014" spans="1:27" x14ac:dyDescent="0.2">
      <c r="A1014" s="101" t="s">
        <v>1583</v>
      </c>
      <c r="B1014" s="100">
        <v>0</v>
      </c>
      <c r="C1014" s="100">
        <v>-8551673.5</v>
      </c>
      <c r="D1014" s="100">
        <v>59356127.589999899</v>
      </c>
      <c r="E1014" s="100">
        <v>-4275836.75</v>
      </c>
      <c r="F1014" s="100">
        <v>-4275836.75</v>
      </c>
      <c r="G1014" s="100">
        <v>21943287.199999999</v>
      </c>
      <c r="H1014" s="100">
        <v>-4275836.75</v>
      </c>
      <c r="I1014" s="100">
        <v>-4275836.75</v>
      </c>
      <c r="J1014" s="100">
        <v>178809231.90000001</v>
      </c>
      <c r="K1014" s="100">
        <v>-4275836.75</v>
      </c>
      <c r="L1014" s="100">
        <v>104316665.08</v>
      </c>
      <c r="M1014" s="100">
        <v>-50723959.859999903</v>
      </c>
      <c r="N1014" s="100">
        <v>283770494.66000003</v>
      </c>
      <c r="O1014" s="100">
        <v>0</v>
      </c>
      <c r="P1014" s="100">
        <v>-3974868</v>
      </c>
      <c r="Q1014" s="100">
        <v>24706917.969999999</v>
      </c>
      <c r="R1014" s="100">
        <v>-1987434</v>
      </c>
      <c r="S1014" s="100">
        <v>-1987434</v>
      </c>
      <c r="T1014" s="100">
        <v>-33520720.999999899</v>
      </c>
      <c r="U1014" s="100">
        <v>-1987434</v>
      </c>
      <c r="V1014" s="100">
        <v>-1987434</v>
      </c>
      <c r="W1014" s="100">
        <v>-241676542.489999</v>
      </c>
      <c r="X1014" s="100">
        <v>-1987434</v>
      </c>
      <c r="Y1014" s="100">
        <v>152709508.83000001</v>
      </c>
      <c r="Z1014" s="100">
        <v>21614907.260000002</v>
      </c>
      <c r="AA1014" s="296">
        <v>-90077967.429999903</v>
      </c>
    </row>
    <row r="1015" spans="1:27" x14ac:dyDescent="0.2">
      <c r="A1015" s="101" t="s">
        <v>1584</v>
      </c>
      <c r="B1015" s="100">
        <v>0</v>
      </c>
      <c r="C1015" s="100">
        <v>40682567.449999899</v>
      </c>
      <c r="D1015" s="100">
        <v>-53159454.819999903</v>
      </c>
      <c r="E1015" s="100">
        <v>12225449.800000001</v>
      </c>
      <c r="F1015" s="100">
        <v>25368026.760000002</v>
      </c>
      <c r="G1015" s="100">
        <v>12764770.5599999</v>
      </c>
      <c r="H1015" s="100">
        <v>34144611.519999899</v>
      </c>
      <c r="I1015" s="100">
        <v>43591483.630000003</v>
      </c>
      <c r="J1015" s="100">
        <v>-170070972.74000001</v>
      </c>
      <c r="K1015" s="100">
        <v>21128353.609999999</v>
      </c>
      <c r="L1015" s="100">
        <v>-100674933.779999</v>
      </c>
      <c r="M1015" s="100">
        <v>61997653.729999997</v>
      </c>
      <c r="N1015" s="100">
        <v>-72002444.279999897</v>
      </c>
      <c r="O1015" s="100">
        <v>0</v>
      </c>
      <c r="P1015" s="100">
        <v>27386547</v>
      </c>
      <c r="Q1015" s="100">
        <v>2651507.5299999998</v>
      </c>
      <c r="R1015" s="100">
        <v>15222741.9</v>
      </c>
      <c r="S1015" s="100">
        <v>17179806.809999999</v>
      </c>
      <c r="T1015" s="100">
        <v>71919194.670000002</v>
      </c>
      <c r="U1015" s="100">
        <v>38148589.619999997</v>
      </c>
      <c r="V1015" s="100">
        <v>37005631.009999998</v>
      </c>
      <c r="W1015" s="100">
        <v>261249897.5</v>
      </c>
      <c r="X1015" s="100">
        <v>15180381.92</v>
      </c>
      <c r="Y1015" s="100">
        <v>-151546422.17999899</v>
      </c>
      <c r="Z1015" s="100">
        <v>9767222.7899999991</v>
      </c>
      <c r="AA1015" s="296">
        <v>344165098.56999999</v>
      </c>
    </row>
    <row r="1016" spans="1:27" x14ac:dyDescent="0.2">
      <c r="A1016" s="101" t="s">
        <v>1585</v>
      </c>
      <c r="B1016" s="100">
        <v>0</v>
      </c>
      <c r="C1016" s="100">
        <v>-8551673.5</v>
      </c>
      <c r="D1016" s="100">
        <v>59356127.589999899</v>
      </c>
      <c r="E1016" s="100">
        <v>-4275836.75</v>
      </c>
      <c r="F1016" s="100">
        <v>-4275836.75</v>
      </c>
      <c r="G1016" s="100">
        <v>21943287.199999999</v>
      </c>
      <c r="H1016" s="100">
        <v>-4275836.75</v>
      </c>
      <c r="I1016" s="100">
        <v>-4275836.75</v>
      </c>
      <c r="J1016" s="100">
        <v>178809231.90000001</v>
      </c>
      <c r="K1016" s="100">
        <v>-4275836.75</v>
      </c>
      <c r="L1016" s="100">
        <v>104316665.08</v>
      </c>
      <c r="M1016" s="100">
        <v>-50723959.859999903</v>
      </c>
      <c r="N1016" s="100">
        <v>283770494.66000003</v>
      </c>
      <c r="O1016" s="100">
        <v>0</v>
      </c>
      <c r="P1016" s="100">
        <v>-3974868</v>
      </c>
      <c r="Q1016" s="100">
        <v>24706917.969999999</v>
      </c>
      <c r="R1016" s="100">
        <v>-1987434</v>
      </c>
      <c r="S1016" s="100">
        <v>-1987434</v>
      </c>
      <c r="T1016" s="100">
        <v>-33520720.999999899</v>
      </c>
      <c r="U1016" s="100">
        <v>-1987434</v>
      </c>
      <c r="V1016" s="100">
        <v>-1987434</v>
      </c>
      <c r="W1016" s="100">
        <v>-241676542.489999</v>
      </c>
      <c r="X1016" s="100">
        <v>-1987434</v>
      </c>
      <c r="Y1016" s="100">
        <v>152709508.83000001</v>
      </c>
      <c r="Z1016" s="100">
        <v>21614907.260000002</v>
      </c>
      <c r="AA1016" s="296">
        <v>-90077967.429999903</v>
      </c>
    </row>
    <row r="1017" spans="1:27" x14ac:dyDescent="0.2">
      <c r="A1017" s="101" t="s">
        <v>1586</v>
      </c>
    </row>
    <row r="1018" spans="1:27" x14ac:dyDescent="0.2">
      <c r="A1018" s="101" t="s">
        <v>1587</v>
      </c>
      <c r="B1018" s="100">
        <v>-4459074</v>
      </c>
      <c r="C1018" s="100">
        <v>-4092599.5</v>
      </c>
      <c r="D1018" s="100">
        <v>-6140112.5</v>
      </c>
      <c r="E1018" s="100">
        <v>-4275836.75</v>
      </c>
      <c r="F1018" s="100">
        <v>-4275836.75</v>
      </c>
      <c r="G1018" s="100">
        <v>-6140112.5</v>
      </c>
      <c r="H1018" s="100">
        <v>-4275836.75</v>
      </c>
      <c r="I1018" s="100">
        <v>-4275836.75</v>
      </c>
      <c r="J1018" s="100">
        <v>-6140112.5</v>
      </c>
      <c r="K1018" s="100">
        <v>-4275836.75</v>
      </c>
      <c r="L1018" s="100">
        <v>-5518687.25</v>
      </c>
      <c r="M1018" s="100">
        <v>-4897262</v>
      </c>
      <c r="N1018" s="100">
        <v>-58767144</v>
      </c>
      <c r="O1018" s="100">
        <v>-4459074</v>
      </c>
      <c r="P1018" s="100">
        <v>484205.99999999901</v>
      </c>
      <c r="Q1018" s="100">
        <v>-1987434</v>
      </c>
      <c r="R1018" s="100">
        <v>-1987434</v>
      </c>
      <c r="S1018" s="100">
        <v>-1987434</v>
      </c>
      <c r="T1018" s="100">
        <v>-1987434</v>
      </c>
      <c r="U1018" s="100">
        <v>-1987434</v>
      </c>
      <c r="V1018" s="100">
        <v>-1987434</v>
      </c>
      <c r="W1018" s="100">
        <v>-1987433</v>
      </c>
      <c r="X1018" s="100">
        <v>-1987434</v>
      </c>
      <c r="Y1018" s="100">
        <v>-1987435</v>
      </c>
      <c r="Z1018" s="100">
        <v>-3193058.84</v>
      </c>
      <c r="AA1018" s="296">
        <v>-25054832.84</v>
      </c>
    </row>
    <row r="1019" spans="1:27" x14ac:dyDescent="0.2">
      <c r="A1019" s="101" t="s">
        <v>1588</v>
      </c>
    </row>
    <row r="1020" spans="1:27" x14ac:dyDescent="0.2">
      <c r="A1020" s="101" t="s">
        <v>1589</v>
      </c>
      <c r="B1020" s="100">
        <v>0</v>
      </c>
      <c r="C1020" s="100">
        <v>0</v>
      </c>
      <c r="D1020" s="100">
        <v>0</v>
      </c>
      <c r="E1020" s="100">
        <v>0</v>
      </c>
      <c r="F1020" s="100">
        <v>0</v>
      </c>
      <c r="G1020" s="100">
        <v>0</v>
      </c>
      <c r="H1020" s="100">
        <v>0</v>
      </c>
      <c r="I1020" s="100">
        <v>0</v>
      </c>
      <c r="J1020" s="100">
        <v>0</v>
      </c>
      <c r="K1020" s="100">
        <v>0</v>
      </c>
      <c r="L1020" s="100">
        <v>0</v>
      </c>
      <c r="M1020" s="100">
        <v>0</v>
      </c>
      <c r="N1020" s="100">
        <v>0</v>
      </c>
      <c r="O1020" s="100">
        <v>-2249695.25</v>
      </c>
      <c r="P1020" s="100">
        <v>-2249695.25</v>
      </c>
      <c r="Q1020" s="100">
        <v>-2249695.25</v>
      </c>
      <c r="R1020" s="100">
        <v>-3396845.25</v>
      </c>
      <c r="S1020" s="100">
        <v>-3396845.25</v>
      </c>
      <c r="T1020" s="100">
        <v>-3396845.25</v>
      </c>
      <c r="U1020" s="100">
        <v>-3396845.25</v>
      </c>
      <c r="V1020" s="100">
        <v>-3396845.25</v>
      </c>
      <c r="W1020" s="100">
        <v>-3396845.25</v>
      </c>
      <c r="X1020" s="100">
        <v>-3396845.25</v>
      </c>
      <c r="Y1020" s="100">
        <v>-3396845.25</v>
      </c>
      <c r="Z1020" s="100">
        <v>-216462.25</v>
      </c>
      <c r="AA1020" s="296">
        <v>-34140309.999999903</v>
      </c>
    </row>
    <row r="1021" spans="1:27" x14ac:dyDescent="0.2">
      <c r="A1021" s="101" t="s">
        <v>1590</v>
      </c>
    </row>
    <row r="1022" spans="1:27" x14ac:dyDescent="0.2">
      <c r="A1022" s="101" t="s">
        <v>1591</v>
      </c>
      <c r="B1022" s="100">
        <v>0</v>
      </c>
      <c r="C1022" s="100">
        <v>0</v>
      </c>
      <c r="D1022" s="100">
        <v>0</v>
      </c>
      <c r="E1022" s="100">
        <v>0</v>
      </c>
      <c r="F1022" s="100">
        <v>0</v>
      </c>
      <c r="G1022" s="100">
        <v>0</v>
      </c>
      <c r="H1022" s="100">
        <v>0</v>
      </c>
      <c r="I1022" s="100">
        <v>0</v>
      </c>
      <c r="J1022" s="100">
        <v>0</v>
      </c>
      <c r="K1022" s="100">
        <v>0</v>
      </c>
      <c r="L1022" s="100">
        <v>0</v>
      </c>
      <c r="M1022" s="100">
        <v>0</v>
      </c>
      <c r="N1022" s="100">
        <v>0</v>
      </c>
      <c r="O1022" s="100">
        <v>0</v>
      </c>
      <c r="P1022" s="100">
        <v>0</v>
      </c>
      <c r="Q1022" s="100">
        <v>0</v>
      </c>
      <c r="R1022" s="100">
        <v>0</v>
      </c>
      <c r="S1022" s="100">
        <v>0</v>
      </c>
      <c r="T1022" s="100">
        <v>0</v>
      </c>
      <c r="U1022" s="100">
        <v>0</v>
      </c>
      <c r="V1022" s="100">
        <v>0</v>
      </c>
      <c r="W1022" s="100">
        <v>0</v>
      </c>
      <c r="X1022" s="100">
        <v>0</v>
      </c>
      <c r="Y1022" s="100">
        <v>0</v>
      </c>
      <c r="Z1022" s="100">
        <v>0</v>
      </c>
      <c r="AA1022" s="296">
        <v>0</v>
      </c>
    </row>
    <row r="1023" spans="1:27" x14ac:dyDescent="0.2">
      <c r="A1023" s="101" t="s">
        <v>1592</v>
      </c>
      <c r="B1023" s="100">
        <v>0</v>
      </c>
      <c r="C1023" s="100">
        <v>0</v>
      </c>
      <c r="D1023" s="100">
        <v>0</v>
      </c>
      <c r="E1023" s="100">
        <v>0</v>
      </c>
      <c r="F1023" s="100">
        <v>0</v>
      </c>
      <c r="G1023" s="100">
        <v>0</v>
      </c>
      <c r="H1023" s="100">
        <v>0</v>
      </c>
      <c r="I1023" s="100">
        <v>0</v>
      </c>
      <c r="J1023" s="100">
        <v>0</v>
      </c>
      <c r="K1023" s="100">
        <v>0</v>
      </c>
      <c r="L1023" s="100">
        <v>0</v>
      </c>
      <c r="M1023" s="100">
        <v>0</v>
      </c>
      <c r="N1023" s="100">
        <v>0</v>
      </c>
      <c r="O1023" s="100">
        <v>0</v>
      </c>
      <c r="P1023" s="100">
        <v>0</v>
      </c>
      <c r="Q1023" s="100">
        <v>0</v>
      </c>
      <c r="R1023" s="100">
        <v>0</v>
      </c>
      <c r="S1023" s="100">
        <v>0</v>
      </c>
      <c r="T1023" s="100">
        <v>0</v>
      </c>
      <c r="U1023" s="100">
        <v>0</v>
      </c>
      <c r="V1023" s="100">
        <v>0</v>
      </c>
      <c r="W1023" s="100">
        <v>0</v>
      </c>
      <c r="X1023" s="100">
        <v>0</v>
      </c>
      <c r="Y1023" s="100">
        <v>0</v>
      </c>
      <c r="Z1023" s="100">
        <v>0</v>
      </c>
      <c r="AA1023" s="296">
        <v>0</v>
      </c>
    </row>
    <row r="1024" spans="1:27" x14ac:dyDescent="0.2">
      <c r="A1024" s="101" t="s">
        <v>1593</v>
      </c>
    </row>
    <row r="1025" spans="1:27" x14ac:dyDescent="0.2">
      <c r="A1025" s="101" t="s">
        <v>1594</v>
      </c>
      <c r="B1025" s="100">
        <v>0</v>
      </c>
      <c r="C1025" s="100">
        <v>571.93659274445497</v>
      </c>
      <c r="D1025" s="100">
        <v>144.854504600637</v>
      </c>
      <c r="E1025" s="100">
        <v>168.27112192707</v>
      </c>
      <c r="F1025" s="100">
        <v>216.89114329125599</v>
      </c>
      <c r="G1025" s="100">
        <v>233.05605500242899</v>
      </c>
      <c r="H1025" s="100">
        <v>228.63188442911201</v>
      </c>
      <c r="I1025" s="100">
        <v>234.26907756726999</v>
      </c>
      <c r="J1025" s="100">
        <v>102.776573933355</v>
      </c>
      <c r="K1025" s="100">
        <v>201.897067660094</v>
      </c>
      <c r="L1025" s="100">
        <v>78.082031523042403</v>
      </c>
      <c r="M1025" s="100">
        <v>197.558396722976</v>
      </c>
      <c r="N1025" s="100">
        <v>2378.2244494017</v>
      </c>
      <c r="O1025" s="100">
        <v>0</v>
      </c>
      <c r="P1025" s="100">
        <v>437.36327845704602</v>
      </c>
      <c r="Q1025" s="100">
        <v>254.995706143543</v>
      </c>
      <c r="R1025" s="100">
        <v>186.60341377590899</v>
      </c>
      <c r="S1025" s="100">
        <v>186.465498076937</v>
      </c>
      <c r="T1025" s="100">
        <v>221.843496069661</v>
      </c>
      <c r="U1025" s="100">
        <v>226.155338668166</v>
      </c>
      <c r="V1025" s="100">
        <v>214.62928973265301</v>
      </c>
      <c r="W1025" s="100">
        <v>172.650717698828</v>
      </c>
      <c r="X1025" s="100">
        <v>180.618430542103</v>
      </c>
      <c r="Y1025" s="100">
        <v>43.877036401089804</v>
      </c>
      <c r="Z1025" s="100">
        <v>212.29719129913701</v>
      </c>
      <c r="AA1025" s="296">
        <v>2337.4993968650701</v>
      </c>
    </row>
    <row r="1026" spans="1:27" x14ac:dyDescent="0.2">
      <c r="A1026" s="101" t="s">
        <v>1595</v>
      </c>
      <c r="B1026" s="100">
        <v>0</v>
      </c>
      <c r="C1026" s="100">
        <v>0</v>
      </c>
      <c r="D1026" s="100">
        <v>0</v>
      </c>
      <c r="E1026" s="100">
        <v>0</v>
      </c>
      <c r="F1026" s="100">
        <v>0</v>
      </c>
      <c r="G1026" s="100">
        <v>0</v>
      </c>
      <c r="H1026" s="100">
        <v>0</v>
      </c>
      <c r="I1026" s="100">
        <v>0</v>
      </c>
      <c r="J1026" s="100">
        <v>0</v>
      </c>
      <c r="K1026" s="100">
        <v>0</v>
      </c>
      <c r="L1026" s="100">
        <v>0</v>
      </c>
      <c r="M1026" s="100">
        <v>0</v>
      </c>
      <c r="N1026" s="100">
        <v>0</v>
      </c>
      <c r="O1026" s="100">
        <v>0</v>
      </c>
      <c r="P1026" s="100">
        <v>0</v>
      </c>
      <c r="Q1026" s="100">
        <v>0</v>
      </c>
      <c r="R1026" s="100">
        <v>0</v>
      </c>
      <c r="S1026" s="100">
        <v>0</v>
      </c>
      <c r="T1026" s="100">
        <v>0</v>
      </c>
      <c r="U1026" s="100">
        <v>0</v>
      </c>
      <c r="V1026" s="100">
        <v>0</v>
      </c>
      <c r="W1026" s="100">
        <v>0</v>
      </c>
      <c r="X1026" s="100">
        <v>0</v>
      </c>
      <c r="Y1026" s="100">
        <v>0</v>
      </c>
      <c r="Z1026" s="100">
        <v>0</v>
      </c>
      <c r="AA1026" s="296">
        <v>0</v>
      </c>
    </row>
    <row r="1027" spans="1:27" x14ac:dyDescent="0.2">
      <c r="A1027" s="101" t="s">
        <v>1596</v>
      </c>
      <c r="B1027" s="100">
        <v>0</v>
      </c>
      <c r="C1027" s="100">
        <v>571.93659274445497</v>
      </c>
      <c r="D1027" s="100">
        <v>144.854504600637</v>
      </c>
      <c r="E1027" s="100">
        <v>168.27112192707</v>
      </c>
      <c r="F1027" s="100">
        <v>216.89114329125599</v>
      </c>
      <c r="G1027" s="100">
        <v>233.05605500242899</v>
      </c>
      <c r="H1027" s="100">
        <v>228.63188442911201</v>
      </c>
      <c r="I1027" s="100">
        <v>234.26907756726999</v>
      </c>
      <c r="J1027" s="100">
        <v>102.776573933355</v>
      </c>
      <c r="K1027" s="100">
        <v>201.897067660094</v>
      </c>
      <c r="L1027" s="100">
        <v>78.082031523042403</v>
      </c>
      <c r="M1027" s="100">
        <v>197.558396722976</v>
      </c>
      <c r="N1027" s="100">
        <v>2378.2244494017</v>
      </c>
      <c r="O1027" s="100">
        <v>0</v>
      </c>
      <c r="P1027" s="100">
        <v>437.36327845704602</v>
      </c>
      <c r="Q1027" s="100">
        <v>254.995706143543</v>
      </c>
      <c r="R1027" s="100">
        <v>186.60341377590899</v>
      </c>
      <c r="S1027" s="100">
        <v>186.465498076937</v>
      </c>
      <c r="T1027" s="100">
        <v>221.843496069661</v>
      </c>
      <c r="U1027" s="100">
        <v>226.155338668166</v>
      </c>
      <c r="V1027" s="100">
        <v>214.62928973265301</v>
      </c>
      <c r="W1027" s="100">
        <v>172.650717698828</v>
      </c>
      <c r="X1027" s="100">
        <v>180.618430542103</v>
      </c>
      <c r="Y1027" s="100">
        <v>43.877036401089804</v>
      </c>
      <c r="Z1027" s="100">
        <v>212.29719129913701</v>
      </c>
      <c r="AA1027" s="296">
        <v>2337.4993968650701</v>
      </c>
    </row>
    <row r="1028" spans="1:27" x14ac:dyDescent="0.2">
      <c r="A1028" s="101" t="s">
        <v>1597</v>
      </c>
    </row>
    <row r="1029" spans="1:27" x14ac:dyDescent="0.2">
      <c r="A1029" s="101" t="s">
        <v>1598</v>
      </c>
      <c r="B1029" s="100">
        <v>0</v>
      </c>
      <c r="C1029" s="100">
        <v>0</v>
      </c>
      <c r="D1029" s="100">
        <v>0</v>
      </c>
      <c r="E1029" s="100">
        <v>0</v>
      </c>
      <c r="F1029" s="100">
        <v>0</v>
      </c>
      <c r="G1029" s="100">
        <v>0</v>
      </c>
      <c r="H1029" s="100">
        <v>0</v>
      </c>
      <c r="I1029" s="100">
        <v>0</v>
      </c>
      <c r="J1029" s="100">
        <v>0</v>
      </c>
      <c r="K1029" s="100">
        <v>0</v>
      </c>
      <c r="L1029" s="100">
        <v>0</v>
      </c>
      <c r="M1029" s="100">
        <v>0</v>
      </c>
      <c r="N1029" s="100">
        <v>0</v>
      </c>
      <c r="O1029" s="100">
        <v>0</v>
      </c>
      <c r="P1029" s="100">
        <v>0</v>
      </c>
      <c r="Q1029" s="100">
        <v>0</v>
      </c>
      <c r="R1029" s="100">
        <v>0</v>
      </c>
      <c r="S1029" s="100">
        <v>0</v>
      </c>
      <c r="T1029" s="100">
        <v>0</v>
      </c>
      <c r="U1029" s="100">
        <v>0</v>
      </c>
      <c r="V1029" s="100">
        <v>0</v>
      </c>
      <c r="W1029" s="100">
        <v>0</v>
      </c>
      <c r="X1029" s="100">
        <v>0</v>
      </c>
      <c r="Y1029" s="100">
        <v>0</v>
      </c>
      <c r="Z1029" s="100">
        <v>0</v>
      </c>
      <c r="AA1029" s="296">
        <v>0</v>
      </c>
    </row>
    <row r="1030" spans="1:27" x14ac:dyDescent="0.2">
      <c r="A1030" s="101" t="s">
        <v>1599</v>
      </c>
      <c r="B1030" s="100">
        <v>0</v>
      </c>
      <c r="C1030" s="100">
        <v>0</v>
      </c>
      <c r="D1030" s="100">
        <v>0</v>
      </c>
      <c r="E1030" s="100">
        <v>0</v>
      </c>
      <c r="F1030" s="100">
        <v>0</v>
      </c>
      <c r="G1030" s="100">
        <v>0</v>
      </c>
      <c r="H1030" s="100">
        <v>0</v>
      </c>
      <c r="I1030" s="100">
        <v>0</v>
      </c>
      <c r="J1030" s="100">
        <v>0</v>
      </c>
      <c r="K1030" s="100">
        <v>0</v>
      </c>
      <c r="L1030" s="100">
        <v>0</v>
      </c>
      <c r="M1030" s="100">
        <v>0</v>
      </c>
      <c r="N1030" s="100">
        <v>0</v>
      </c>
      <c r="O1030" s="100">
        <v>0</v>
      </c>
      <c r="P1030" s="100">
        <v>0</v>
      </c>
      <c r="Q1030" s="100">
        <v>0</v>
      </c>
      <c r="R1030" s="100">
        <v>0</v>
      </c>
      <c r="S1030" s="100">
        <v>0</v>
      </c>
      <c r="T1030" s="100">
        <v>0</v>
      </c>
      <c r="U1030" s="100">
        <v>0</v>
      </c>
      <c r="V1030" s="100">
        <v>0</v>
      </c>
      <c r="W1030" s="100">
        <v>0</v>
      </c>
      <c r="X1030" s="100">
        <v>0</v>
      </c>
      <c r="Y1030" s="100">
        <v>0</v>
      </c>
      <c r="Z1030" s="100">
        <v>0</v>
      </c>
      <c r="AA1030" s="296">
        <v>0</v>
      </c>
    </row>
    <row r="1031" spans="1:27" x14ac:dyDescent="0.2">
      <c r="A1031" s="101" t="s">
        <v>1600</v>
      </c>
      <c r="B1031" s="100">
        <v>0</v>
      </c>
      <c r="C1031" s="100">
        <v>0</v>
      </c>
      <c r="D1031" s="100">
        <v>0</v>
      </c>
      <c r="E1031" s="100">
        <v>0</v>
      </c>
      <c r="F1031" s="100">
        <v>0</v>
      </c>
      <c r="G1031" s="100">
        <v>0</v>
      </c>
      <c r="H1031" s="100">
        <v>0</v>
      </c>
      <c r="I1031" s="100">
        <v>0</v>
      </c>
      <c r="J1031" s="100">
        <v>0</v>
      </c>
      <c r="K1031" s="100">
        <v>0</v>
      </c>
      <c r="L1031" s="100">
        <v>0</v>
      </c>
      <c r="M1031" s="100">
        <v>0</v>
      </c>
      <c r="N1031" s="100">
        <v>0</v>
      </c>
      <c r="O1031" s="100">
        <v>0</v>
      </c>
      <c r="P1031" s="100">
        <v>0</v>
      </c>
      <c r="Q1031" s="100">
        <v>0</v>
      </c>
      <c r="R1031" s="100">
        <v>0</v>
      </c>
      <c r="S1031" s="100">
        <v>0</v>
      </c>
      <c r="T1031" s="100">
        <v>0</v>
      </c>
      <c r="U1031" s="100">
        <v>0</v>
      </c>
      <c r="V1031" s="100">
        <v>0</v>
      </c>
      <c r="W1031" s="100">
        <v>0</v>
      </c>
      <c r="X1031" s="100">
        <v>0</v>
      </c>
      <c r="Y1031" s="100">
        <v>0</v>
      </c>
      <c r="Z1031" s="100">
        <v>0</v>
      </c>
      <c r="AA1031" s="296">
        <v>0</v>
      </c>
    </row>
  </sheetData>
  <printOptions horizontalCentered="1"/>
  <pageMargins left="0.5" right="0.5" top="0.75" bottom="0.5" header="0.5" footer="0.5"/>
  <pageSetup scale="65" pageOrder="overThenDown" orientation="landscape" cellComments="asDisplayed" r:id="rId1"/>
  <headerFooter>
    <oddHeader xml:space="preserve">&amp;RDEF’s Response to OPC POD 1 (1-26)
Q7
Page &amp;P of &amp;N
</oddHeader>
    <oddFooter>&amp;R20240025-OPCPOD1-00004277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F66C9-E27E-47A7-A1BC-74D01ADC756C}">
  <dimension ref="A1:CB66"/>
  <sheetViews>
    <sheetView tabSelected="1" workbookViewId="0">
      <selection activeCell="F23" sqref="F23"/>
    </sheetView>
  </sheetViews>
  <sheetFormatPr defaultRowHeight="13.2" x14ac:dyDescent="0.25"/>
  <cols>
    <col min="1" max="1" width="44.44140625" bestFit="1" customWidth="1"/>
    <col min="2" max="80" width="17" customWidth="1"/>
  </cols>
  <sheetData>
    <row r="1" spans="1:80" s="97" customFormat="1" ht="10.199999999999999" x14ac:dyDescent="0.2">
      <c r="A1" s="98" t="s">
        <v>88</v>
      </c>
      <c r="B1" s="97" t="s">
        <v>89</v>
      </c>
      <c r="C1" s="97" t="s">
        <v>90</v>
      </c>
      <c r="D1" s="97" t="s">
        <v>91</v>
      </c>
      <c r="E1" s="97" t="s">
        <v>92</v>
      </c>
      <c r="F1" s="97" t="s">
        <v>93</v>
      </c>
      <c r="G1" s="97" t="s">
        <v>94</v>
      </c>
      <c r="H1" s="97" t="s">
        <v>95</v>
      </c>
      <c r="I1" s="97" t="s">
        <v>96</v>
      </c>
      <c r="J1" s="97" t="s">
        <v>97</v>
      </c>
      <c r="K1" s="97" t="s">
        <v>98</v>
      </c>
      <c r="L1" s="97" t="s">
        <v>99</v>
      </c>
      <c r="M1" s="97" t="s">
        <v>100</v>
      </c>
      <c r="N1" s="97" t="s">
        <v>101</v>
      </c>
      <c r="O1" s="97" t="s">
        <v>102</v>
      </c>
      <c r="P1" s="97" t="s">
        <v>103</v>
      </c>
      <c r="Q1" s="97" t="s">
        <v>104</v>
      </c>
      <c r="R1" s="97" t="s">
        <v>105</v>
      </c>
      <c r="S1" s="97" t="s">
        <v>106</v>
      </c>
      <c r="T1" s="97" t="s">
        <v>107</v>
      </c>
      <c r="U1" s="97" t="s">
        <v>108</v>
      </c>
      <c r="V1" s="97" t="s">
        <v>109</v>
      </c>
      <c r="W1" s="97" t="s">
        <v>110</v>
      </c>
      <c r="X1" s="97" t="s">
        <v>111</v>
      </c>
      <c r="Y1" s="97" t="s">
        <v>112</v>
      </c>
      <c r="Z1" s="97" t="s">
        <v>113</v>
      </c>
      <c r="AA1" s="97" t="s">
        <v>114</v>
      </c>
      <c r="AB1" s="97" t="s">
        <v>115</v>
      </c>
      <c r="AC1" s="97" t="s">
        <v>116</v>
      </c>
      <c r="AD1" s="97" t="s">
        <v>117</v>
      </c>
      <c r="AE1" s="97" t="s">
        <v>118</v>
      </c>
      <c r="AF1" s="97" t="s">
        <v>119</v>
      </c>
      <c r="AG1" s="97" t="s">
        <v>120</v>
      </c>
      <c r="AH1" s="97" t="s">
        <v>121</v>
      </c>
      <c r="AI1" s="97" t="s">
        <v>122</v>
      </c>
      <c r="AJ1" s="97" t="s">
        <v>123</v>
      </c>
      <c r="AK1" s="97" t="s">
        <v>124</v>
      </c>
      <c r="AL1" s="97" t="s">
        <v>125</v>
      </c>
      <c r="AM1" s="97" t="s">
        <v>126</v>
      </c>
      <c r="AN1" s="97" t="s">
        <v>127</v>
      </c>
      <c r="AO1" s="97" t="s">
        <v>128</v>
      </c>
      <c r="AP1" s="97" t="s">
        <v>129</v>
      </c>
      <c r="AQ1" s="97" t="s">
        <v>130</v>
      </c>
      <c r="AR1" s="97" t="s">
        <v>131</v>
      </c>
      <c r="AS1" s="97" t="s">
        <v>132</v>
      </c>
      <c r="AT1" s="97" t="s">
        <v>133</v>
      </c>
      <c r="AU1" s="97" t="s">
        <v>134</v>
      </c>
      <c r="AV1" s="97" t="s">
        <v>135</v>
      </c>
      <c r="AW1" s="97" t="s">
        <v>136</v>
      </c>
      <c r="AX1" s="97" t="s">
        <v>137</v>
      </c>
      <c r="AY1" s="97" t="s">
        <v>138</v>
      </c>
      <c r="AZ1" s="97" t="s">
        <v>139</v>
      </c>
      <c r="BA1" s="97" t="s">
        <v>140</v>
      </c>
      <c r="BB1" s="97" t="s">
        <v>141</v>
      </c>
      <c r="BC1" s="97" t="s">
        <v>142</v>
      </c>
      <c r="BD1" s="97" t="s">
        <v>143</v>
      </c>
      <c r="BE1" s="97" t="s">
        <v>144</v>
      </c>
      <c r="BF1" s="97" t="s">
        <v>145</v>
      </c>
      <c r="BG1" s="97" t="s">
        <v>146</v>
      </c>
      <c r="BH1" s="97" t="s">
        <v>147</v>
      </c>
      <c r="BI1" s="97" t="s">
        <v>148</v>
      </c>
      <c r="BJ1" s="97" t="s">
        <v>149</v>
      </c>
      <c r="BK1" s="97" t="s">
        <v>150</v>
      </c>
      <c r="BL1" s="97" t="s">
        <v>151</v>
      </c>
      <c r="BM1" s="97" t="s">
        <v>152</v>
      </c>
      <c r="BN1" s="97" t="s">
        <v>153</v>
      </c>
      <c r="BO1" s="97" t="s">
        <v>154</v>
      </c>
      <c r="BP1" s="97" t="s">
        <v>155</v>
      </c>
      <c r="BQ1" s="97" t="s">
        <v>156</v>
      </c>
      <c r="BR1" s="97" t="s">
        <v>157</v>
      </c>
      <c r="BS1" s="97" t="s">
        <v>158</v>
      </c>
      <c r="BT1" s="97" t="s">
        <v>159</v>
      </c>
      <c r="BU1" s="97" t="s">
        <v>160</v>
      </c>
      <c r="BV1" s="97" t="s">
        <v>161</v>
      </c>
      <c r="BW1" s="97" t="s">
        <v>162</v>
      </c>
      <c r="BX1" s="97" t="s">
        <v>163</v>
      </c>
      <c r="BY1" s="97" t="s">
        <v>164</v>
      </c>
      <c r="BZ1" s="97" t="s">
        <v>165</v>
      </c>
      <c r="CA1" s="97" t="s">
        <v>166</v>
      </c>
      <c r="CB1" s="97" t="s">
        <v>167</v>
      </c>
    </row>
    <row r="2" spans="1:80" s="100" customFormat="1" ht="10.199999999999999" x14ac:dyDescent="0.2">
      <c r="A2" s="99" t="s">
        <v>449</v>
      </c>
    </row>
    <row r="3" spans="1:80" s="100" customFormat="1" ht="10.199999999999999" x14ac:dyDescent="0.2">
      <c r="A3" s="101" t="s">
        <v>450</v>
      </c>
      <c r="B3" s="100">
        <v>0</v>
      </c>
      <c r="C3" s="100">
        <v>2833972.18</v>
      </c>
      <c r="D3" s="100">
        <v>2825822.44</v>
      </c>
      <c r="E3" s="100">
        <v>2817672.71</v>
      </c>
      <c r="F3" s="100">
        <v>2809522.97</v>
      </c>
      <c r="G3" s="100">
        <v>2801373.24</v>
      </c>
      <c r="H3" s="100">
        <v>2793223.5</v>
      </c>
      <c r="I3" s="100">
        <v>2785073.76</v>
      </c>
      <c r="J3" s="100">
        <v>2776924.02</v>
      </c>
      <c r="K3" s="100">
        <v>2768774.29</v>
      </c>
      <c r="L3" s="100">
        <v>2760624.55</v>
      </c>
      <c r="M3" s="100">
        <v>2752474.81</v>
      </c>
      <c r="N3" s="100">
        <v>2744325.08</v>
      </c>
      <c r="O3" s="100">
        <v>2744325.08</v>
      </c>
      <c r="P3" s="100">
        <v>2744325.08</v>
      </c>
      <c r="Q3" s="100">
        <v>2744325.08</v>
      </c>
      <c r="R3" s="100">
        <v>2744325.08</v>
      </c>
      <c r="S3" s="100">
        <v>2744325.08</v>
      </c>
      <c r="T3" s="100">
        <v>2744325.08</v>
      </c>
      <c r="U3" s="100">
        <v>2744325.08</v>
      </c>
      <c r="V3" s="100">
        <v>2744325.08</v>
      </c>
      <c r="W3" s="100">
        <v>2744325.08</v>
      </c>
      <c r="X3" s="100">
        <v>2744325.08</v>
      </c>
      <c r="Y3" s="100">
        <v>2744325.08</v>
      </c>
      <c r="Z3" s="100">
        <v>2744325.08</v>
      </c>
      <c r="AA3" s="100">
        <v>2744325.08</v>
      </c>
      <c r="AB3" s="100">
        <v>2744325.08</v>
      </c>
      <c r="AC3" s="100">
        <v>2744325.08</v>
      </c>
      <c r="AD3" s="100">
        <v>2744325.08</v>
      </c>
      <c r="AE3" s="100">
        <v>2744325.08</v>
      </c>
      <c r="AF3" s="100">
        <v>2744325.08</v>
      </c>
      <c r="AG3" s="100">
        <v>2744325.08</v>
      </c>
      <c r="AH3" s="100">
        <v>2744325.08</v>
      </c>
      <c r="AI3" s="100">
        <v>2744325.08</v>
      </c>
      <c r="AJ3" s="100">
        <v>2744325.08</v>
      </c>
      <c r="AK3" s="100">
        <v>2744325.08</v>
      </c>
      <c r="AL3" s="100">
        <v>2744325.08</v>
      </c>
      <c r="AM3" s="100">
        <v>2744325.08</v>
      </c>
      <c r="AN3" s="100">
        <v>2744325.08</v>
      </c>
      <c r="AO3" s="100">
        <v>2744325.08</v>
      </c>
      <c r="AP3" s="100">
        <v>2744325.08</v>
      </c>
      <c r="AQ3" s="100">
        <v>2744325.08</v>
      </c>
      <c r="AR3" s="100">
        <v>2744325.08</v>
      </c>
      <c r="AS3" s="100">
        <v>2744325.08</v>
      </c>
      <c r="AT3" s="100">
        <v>2744325.08</v>
      </c>
      <c r="AU3" s="100">
        <v>2744325.08</v>
      </c>
      <c r="AV3" s="100">
        <v>2744325.08</v>
      </c>
      <c r="AW3" s="100">
        <v>2744325.08</v>
      </c>
      <c r="AX3" s="100">
        <v>2744325.08</v>
      </c>
      <c r="AY3" s="100">
        <v>2744325.08</v>
      </c>
      <c r="AZ3" s="100">
        <v>2744325.08</v>
      </c>
      <c r="BA3" s="100">
        <v>2744325.08</v>
      </c>
      <c r="BB3" s="100">
        <v>2744325.08</v>
      </c>
      <c r="BC3" s="100">
        <v>2744325.08</v>
      </c>
      <c r="BD3" s="100">
        <v>2744325.08</v>
      </c>
      <c r="BE3" s="100">
        <v>2744325.08</v>
      </c>
      <c r="BF3" s="100">
        <v>2744325.08</v>
      </c>
      <c r="BG3" s="100">
        <v>2744325.08</v>
      </c>
      <c r="BH3" s="100">
        <v>2744325.08</v>
      </c>
      <c r="BI3" s="100">
        <v>2744325.08</v>
      </c>
      <c r="BJ3" s="100">
        <v>2744325.08</v>
      </c>
      <c r="BK3" s="100">
        <v>2744325.08</v>
      </c>
      <c r="BL3" s="100">
        <v>2744325.08</v>
      </c>
      <c r="BM3" s="100">
        <v>2744325.08</v>
      </c>
      <c r="BN3" s="100">
        <v>2744325.08</v>
      </c>
      <c r="BO3" s="100">
        <v>2744325.08</v>
      </c>
      <c r="BP3" s="100">
        <v>2744325.08</v>
      </c>
      <c r="BQ3" s="100">
        <v>2744325.08</v>
      </c>
      <c r="BR3" s="100">
        <v>2744325.08</v>
      </c>
      <c r="BS3" s="100">
        <v>2744325.08</v>
      </c>
      <c r="BT3" s="100">
        <v>2744325.08</v>
      </c>
      <c r="BU3" s="100">
        <v>2744325.08</v>
      </c>
      <c r="BV3" s="100">
        <v>2744325.08</v>
      </c>
      <c r="BW3" s="100">
        <v>2744325.08</v>
      </c>
      <c r="BX3" s="100">
        <v>2744325.08</v>
      </c>
      <c r="BY3" s="100">
        <v>2744325.08</v>
      </c>
      <c r="BZ3" s="100">
        <v>2744325.08</v>
      </c>
      <c r="CA3" s="100">
        <v>2744325.08</v>
      </c>
      <c r="CB3" s="100">
        <v>2744325.08</v>
      </c>
    </row>
    <row r="4" spans="1:80" s="100" customFormat="1" ht="10.199999999999999" x14ac:dyDescent="0.2">
      <c r="A4" s="101" t="s">
        <v>451</v>
      </c>
      <c r="B4" s="100">
        <v>0</v>
      </c>
      <c r="C4" s="100">
        <v>965949.27</v>
      </c>
      <c r="D4" s="100">
        <v>958042.12</v>
      </c>
      <c r="E4" s="100">
        <v>950134.98</v>
      </c>
      <c r="F4" s="100">
        <v>942227.83</v>
      </c>
      <c r="G4" s="100">
        <v>934320.68</v>
      </c>
      <c r="H4" s="100">
        <v>926413.53</v>
      </c>
      <c r="I4" s="100">
        <v>918506.38</v>
      </c>
      <c r="J4" s="100">
        <v>910599.23</v>
      </c>
      <c r="K4" s="100">
        <v>902692.08</v>
      </c>
      <c r="L4" s="100">
        <v>894784.93</v>
      </c>
      <c r="M4" s="100">
        <v>886877.79</v>
      </c>
      <c r="N4" s="100">
        <v>878970.64</v>
      </c>
      <c r="O4" s="100">
        <v>878970.64</v>
      </c>
      <c r="P4" s="100">
        <v>878970.64</v>
      </c>
      <c r="Q4" s="100">
        <v>878970.64</v>
      </c>
      <c r="R4" s="100">
        <v>878970.64</v>
      </c>
      <c r="S4" s="100">
        <v>878970.64</v>
      </c>
      <c r="T4" s="100">
        <v>878970.64</v>
      </c>
      <c r="U4" s="100">
        <v>878970.64</v>
      </c>
      <c r="V4" s="100">
        <v>878970.64</v>
      </c>
      <c r="W4" s="100">
        <v>878970.64</v>
      </c>
      <c r="X4" s="100">
        <v>878970.64</v>
      </c>
      <c r="Y4" s="100">
        <v>878970.64</v>
      </c>
      <c r="Z4" s="100">
        <v>878970.64</v>
      </c>
      <c r="AA4" s="100">
        <v>878970.64</v>
      </c>
      <c r="AB4" s="100">
        <v>878970.64</v>
      </c>
      <c r="AC4" s="100">
        <v>878970.64</v>
      </c>
      <c r="AD4" s="100">
        <v>878970.64</v>
      </c>
      <c r="AE4" s="100">
        <v>878970.64</v>
      </c>
      <c r="AF4" s="100">
        <v>878970.64</v>
      </c>
      <c r="AG4" s="100">
        <v>878970.64</v>
      </c>
      <c r="AH4" s="100">
        <v>878970.64</v>
      </c>
      <c r="AI4" s="100">
        <v>878970.64</v>
      </c>
      <c r="AJ4" s="100">
        <v>878970.64</v>
      </c>
      <c r="AK4" s="100">
        <v>878970.64</v>
      </c>
      <c r="AL4" s="100">
        <v>878970.64</v>
      </c>
      <c r="AM4" s="100">
        <v>878970.64</v>
      </c>
      <c r="AN4" s="100">
        <v>878970.64</v>
      </c>
      <c r="AO4" s="100">
        <v>878970.64</v>
      </c>
      <c r="AP4" s="100">
        <v>878970.64</v>
      </c>
      <c r="AQ4" s="100">
        <v>878970.64</v>
      </c>
      <c r="AR4" s="100">
        <v>878970.64</v>
      </c>
      <c r="AS4" s="100">
        <v>878970.64</v>
      </c>
      <c r="AT4" s="100">
        <v>878970.64</v>
      </c>
      <c r="AU4" s="100">
        <v>878970.64</v>
      </c>
      <c r="AV4" s="100">
        <v>878970.64</v>
      </c>
      <c r="AW4" s="100">
        <v>878970.64</v>
      </c>
      <c r="AX4" s="100">
        <v>878970.64</v>
      </c>
      <c r="AY4" s="100">
        <v>878970.64</v>
      </c>
      <c r="AZ4" s="100">
        <v>878970.64</v>
      </c>
      <c r="BA4" s="100">
        <v>878970.64</v>
      </c>
      <c r="BB4" s="100">
        <v>878970.64</v>
      </c>
      <c r="BC4" s="100">
        <v>878970.64</v>
      </c>
      <c r="BD4" s="100">
        <v>878970.64</v>
      </c>
      <c r="BE4" s="100">
        <v>878970.64</v>
      </c>
      <c r="BF4" s="100">
        <v>878970.64</v>
      </c>
      <c r="BG4" s="100">
        <v>878970.64</v>
      </c>
      <c r="BH4" s="100">
        <v>878970.64</v>
      </c>
      <c r="BI4" s="100">
        <v>878970.64</v>
      </c>
      <c r="BJ4" s="100">
        <v>878970.64</v>
      </c>
      <c r="BK4" s="100">
        <v>878970.64</v>
      </c>
      <c r="BL4" s="100">
        <v>878970.64</v>
      </c>
      <c r="BM4" s="100">
        <v>878970.64</v>
      </c>
      <c r="BN4" s="100">
        <v>878970.64</v>
      </c>
      <c r="BO4" s="100">
        <v>878970.64</v>
      </c>
      <c r="BP4" s="100">
        <v>878970.64</v>
      </c>
      <c r="BQ4" s="100">
        <v>878970.64</v>
      </c>
      <c r="BR4" s="100">
        <v>878970.64</v>
      </c>
      <c r="BS4" s="100">
        <v>878970.64</v>
      </c>
      <c r="BT4" s="100">
        <v>878970.64</v>
      </c>
      <c r="BU4" s="100">
        <v>878970.64</v>
      </c>
      <c r="BV4" s="100">
        <v>878970.64</v>
      </c>
      <c r="BW4" s="100">
        <v>878970.64</v>
      </c>
      <c r="BX4" s="100">
        <v>878970.64</v>
      </c>
      <c r="BY4" s="100">
        <v>878970.64</v>
      </c>
      <c r="BZ4" s="100">
        <v>878970.64</v>
      </c>
      <c r="CA4" s="100">
        <v>878970.64</v>
      </c>
      <c r="CB4" s="100">
        <v>878970.64</v>
      </c>
    </row>
    <row r="5" spans="1:80" s="100" customFormat="1" ht="10.199999999999999" x14ac:dyDescent="0.2">
      <c r="A5" s="101" t="s">
        <v>452</v>
      </c>
      <c r="B5" s="100">
        <v>721009.94</v>
      </c>
      <c r="C5" s="100">
        <v>711821.19</v>
      </c>
      <c r="D5" s="100">
        <v>702632.45</v>
      </c>
      <c r="E5" s="100">
        <v>693443.71</v>
      </c>
      <c r="F5" s="100">
        <v>684254.97</v>
      </c>
      <c r="G5" s="100">
        <v>675066.23</v>
      </c>
      <c r="H5" s="100">
        <v>665877.48</v>
      </c>
      <c r="I5" s="100">
        <v>656688.74</v>
      </c>
      <c r="J5" s="100">
        <v>647500</v>
      </c>
      <c r="K5" s="100">
        <v>638311.26</v>
      </c>
      <c r="L5" s="100">
        <v>629122.52</v>
      </c>
      <c r="M5" s="100">
        <v>619933.77</v>
      </c>
      <c r="N5" s="100">
        <v>610745.03</v>
      </c>
      <c r="O5" s="100">
        <v>610745.03</v>
      </c>
      <c r="P5" s="100">
        <v>610745.03</v>
      </c>
      <c r="Q5" s="100">
        <v>610745.03</v>
      </c>
      <c r="R5" s="100">
        <v>610745.03</v>
      </c>
      <c r="S5" s="100">
        <v>610745.03</v>
      </c>
      <c r="T5" s="100">
        <v>610745.03</v>
      </c>
      <c r="U5" s="100">
        <v>610745.03</v>
      </c>
      <c r="V5" s="100">
        <v>610745.03</v>
      </c>
      <c r="W5" s="100">
        <v>610745.03</v>
      </c>
      <c r="X5" s="100">
        <v>610745.03</v>
      </c>
      <c r="Y5" s="100">
        <v>610745.03</v>
      </c>
      <c r="Z5" s="100">
        <v>610745.03</v>
      </c>
      <c r="AA5" s="100">
        <v>610745.03</v>
      </c>
      <c r="AB5" s="100">
        <v>610745.03</v>
      </c>
      <c r="AC5" s="100">
        <v>610745.03</v>
      </c>
      <c r="AD5" s="100">
        <v>610745.03</v>
      </c>
      <c r="AE5" s="100">
        <v>610745.03</v>
      </c>
      <c r="AF5" s="100">
        <v>610745.03</v>
      </c>
      <c r="AG5" s="100">
        <v>610745.03</v>
      </c>
      <c r="AH5" s="100">
        <v>610745.03</v>
      </c>
      <c r="AI5" s="100">
        <v>610745.03</v>
      </c>
      <c r="AJ5" s="100">
        <v>610745.03</v>
      </c>
      <c r="AK5" s="100">
        <v>610745.03</v>
      </c>
      <c r="AL5" s="100">
        <v>610745.03</v>
      </c>
      <c r="AM5" s="100">
        <v>610745.03</v>
      </c>
      <c r="AN5" s="100">
        <v>610745.03</v>
      </c>
      <c r="AO5" s="100">
        <v>610745.03</v>
      </c>
      <c r="AP5" s="100">
        <v>610745.03</v>
      </c>
      <c r="AQ5" s="100">
        <v>610745.03</v>
      </c>
      <c r="AR5" s="100">
        <v>610745.03</v>
      </c>
      <c r="AS5" s="100">
        <v>610745.03</v>
      </c>
      <c r="AT5" s="100">
        <v>610745.03</v>
      </c>
      <c r="AU5" s="100">
        <v>610745.03</v>
      </c>
      <c r="AV5" s="100">
        <v>610745.03</v>
      </c>
      <c r="AW5" s="100">
        <v>610745.03</v>
      </c>
      <c r="AX5" s="100">
        <v>610745.03</v>
      </c>
      <c r="AY5" s="100">
        <v>610745.03</v>
      </c>
      <c r="AZ5" s="100">
        <v>610745.03</v>
      </c>
      <c r="BA5" s="100">
        <v>610745.03</v>
      </c>
      <c r="BB5" s="100">
        <v>610745.03</v>
      </c>
      <c r="BC5" s="100">
        <v>610745.03</v>
      </c>
      <c r="BD5" s="100">
        <v>610745.03</v>
      </c>
      <c r="BE5" s="100">
        <v>610745.03</v>
      </c>
      <c r="BF5" s="100">
        <v>610745.03</v>
      </c>
      <c r="BG5" s="100">
        <v>610745.03</v>
      </c>
      <c r="BH5" s="100">
        <v>610745.03</v>
      </c>
      <c r="BI5" s="100">
        <v>610745.03</v>
      </c>
      <c r="BJ5" s="100">
        <v>610745.03</v>
      </c>
      <c r="BK5" s="100">
        <v>610745.03</v>
      </c>
      <c r="BL5" s="100">
        <v>610745.03</v>
      </c>
      <c r="BM5" s="100">
        <v>610745.03</v>
      </c>
      <c r="BN5" s="100">
        <v>610745.03</v>
      </c>
      <c r="BO5" s="100">
        <v>610745.03</v>
      </c>
      <c r="BP5" s="100">
        <v>610745.03</v>
      </c>
      <c r="BQ5" s="100">
        <v>610745.03</v>
      </c>
      <c r="BR5" s="100">
        <v>610745.03</v>
      </c>
      <c r="BS5" s="100">
        <v>610745.03</v>
      </c>
      <c r="BT5" s="100">
        <v>610745.03</v>
      </c>
      <c r="BU5" s="100">
        <v>610745.03</v>
      </c>
      <c r="BV5" s="100">
        <v>610745.03</v>
      </c>
      <c r="BW5" s="100">
        <v>610745.03</v>
      </c>
      <c r="BX5" s="100">
        <v>610745.03</v>
      </c>
      <c r="BY5" s="100">
        <v>610745.03</v>
      </c>
      <c r="BZ5" s="100">
        <v>610745.03</v>
      </c>
      <c r="CA5" s="100">
        <v>610745.03</v>
      </c>
      <c r="CB5" s="100">
        <v>610745.03</v>
      </c>
    </row>
    <row r="6" spans="1:80" s="100" customFormat="1" ht="10.199999999999999" x14ac:dyDescent="0.2">
      <c r="A6" s="101" t="s">
        <v>453</v>
      </c>
      <c r="B6" s="100">
        <v>490763.49</v>
      </c>
      <c r="C6" s="100">
        <v>489222.47</v>
      </c>
      <c r="D6" s="100">
        <v>487681.45</v>
      </c>
      <c r="E6" s="100">
        <v>486140.43</v>
      </c>
      <c r="F6" s="100">
        <v>484599.41</v>
      </c>
      <c r="G6" s="100">
        <v>483058.39</v>
      </c>
      <c r="H6" s="100">
        <v>481517.37</v>
      </c>
      <c r="I6" s="100">
        <v>479976.35</v>
      </c>
      <c r="J6" s="100">
        <v>478435.33</v>
      </c>
      <c r="K6" s="100">
        <v>476894.31</v>
      </c>
      <c r="L6" s="100">
        <v>475353.29</v>
      </c>
      <c r="M6" s="100">
        <v>473812.27</v>
      </c>
      <c r="N6" s="100">
        <v>472271.25</v>
      </c>
      <c r="O6" s="100">
        <v>472271.25</v>
      </c>
      <c r="P6" s="100">
        <v>472271.25</v>
      </c>
      <c r="Q6" s="100">
        <v>472271.25</v>
      </c>
      <c r="R6" s="100">
        <v>472271.25</v>
      </c>
      <c r="S6" s="100">
        <v>472271.25</v>
      </c>
      <c r="T6" s="100">
        <v>472271.25</v>
      </c>
      <c r="U6" s="100">
        <v>472271.25</v>
      </c>
      <c r="V6" s="100">
        <v>472271.25</v>
      </c>
      <c r="W6" s="100">
        <v>472271.25</v>
      </c>
      <c r="X6" s="100">
        <v>472271.25</v>
      </c>
      <c r="Y6" s="100">
        <v>472271.25</v>
      </c>
      <c r="Z6" s="100">
        <v>472271.25</v>
      </c>
      <c r="AA6" s="100">
        <v>472271.25</v>
      </c>
      <c r="AB6" s="100">
        <v>472271.25</v>
      </c>
      <c r="AC6" s="100">
        <v>472271.25</v>
      </c>
      <c r="AD6" s="100">
        <v>472271.25</v>
      </c>
      <c r="AE6" s="100">
        <v>472271.25</v>
      </c>
      <c r="AF6" s="100">
        <v>472271.25</v>
      </c>
      <c r="AG6" s="100">
        <v>472271.25</v>
      </c>
      <c r="AH6" s="100">
        <v>472271.25</v>
      </c>
      <c r="AI6" s="100">
        <v>472271.25</v>
      </c>
      <c r="AJ6" s="100">
        <v>472271.25</v>
      </c>
      <c r="AK6" s="100">
        <v>472271.25</v>
      </c>
      <c r="AL6" s="100">
        <v>472271.25</v>
      </c>
      <c r="AM6" s="100">
        <v>472271.25</v>
      </c>
      <c r="AN6" s="100">
        <v>472271.25</v>
      </c>
      <c r="AO6" s="100">
        <v>472271.25</v>
      </c>
      <c r="AP6" s="100">
        <v>472271.25</v>
      </c>
      <c r="AQ6" s="100">
        <v>472271.25</v>
      </c>
      <c r="AR6" s="100">
        <v>472271.25</v>
      </c>
      <c r="AS6" s="100">
        <v>472271.25</v>
      </c>
      <c r="AT6" s="100">
        <v>472271.25</v>
      </c>
      <c r="AU6" s="100">
        <v>472271.25</v>
      </c>
      <c r="AV6" s="100">
        <v>472271.25</v>
      </c>
      <c r="AW6" s="100">
        <v>472271.25</v>
      </c>
      <c r="AX6" s="100">
        <v>472271.25</v>
      </c>
      <c r="AY6" s="100">
        <v>472271.25</v>
      </c>
      <c r="AZ6" s="100">
        <v>472271.25</v>
      </c>
      <c r="BA6" s="100">
        <v>472271.25</v>
      </c>
      <c r="BB6" s="100">
        <v>472271.25</v>
      </c>
      <c r="BC6" s="100">
        <v>472271.25</v>
      </c>
      <c r="BD6" s="100">
        <v>472271.25</v>
      </c>
      <c r="BE6" s="100">
        <v>472271.25</v>
      </c>
      <c r="BF6" s="100">
        <v>472271.25</v>
      </c>
      <c r="BG6" s="100">
        <v>472271.25</v>
      </c>
      <c r="BH6" s="100">
        <v>472271.25</v>
      </c>
      <c r="BI6" s="100">
        <v>472271.25</v>
      </c>
      <c r="BJ6" s="100">
        <v>472271.25</v>
      </c>
      <c r="BK6" s="100">
        <v>472271.25</v>
      </c>
      <c r="BL6" s="100">
        <v>472271.25</v>
      </c>
      <c r="BM6" s="100">
        <v>472271.25</v>
      </c>
      <c r="BN6" s="100">
        <v>472271.25</v>
      </c>
      <c r="BO6" s="100">
        <v>472271.25</v>
      </c>
      <c r="BP6" s="100">
        <v>472271.25</v>
      </c>
      <c r="BQ6" s="100">
        <v>472271.25</v>
      </c>
      <c r="BR6" s="100">
        <v>472271.25</v>
      </c>
      <c r="BS6" s="100">
        <v>472271.25</v>
      </c>
      <c r="BT6" s="100">
        <v>472271.25</v>
      </c>
      <c r="BU6" s="100">
        <v>472271.25</v>
      </c>
      <c r="BV6" s="100">
        <v>472271.25</v>
      </c>
      <c r="BW6" s="100">
        <v>472271.25</v>
      </c>
      <c r="BX6" s="100">
        <v>472271.25</v>
      </c>
      <c r="BY6" s="100">
        <v>472271.25</v>
      </c>
      <c r="BZ6" s="100">
        <v>472271.25</v>
      </c>
      <c r="CA6" s="100">
        <v>472271.25</v>
      </c>
      <c r="CB6" s="100">
        <v>472271.25</v>
      </c>
    </row>
    <row r="7" spans="1:80" s="100" customFormat="1" ht="10.199999999999999" x14ac:dyDescent="0.2">
      <c r="A7" s="101" t="s">
        <v>454</v>
      </c>
      <c r="B7" s="100">
        <v>0</v>
      </c>
      <c r="C7" s="100">
        <v>0</v>
      </c>
      <c r="D7" s="100">
        <v>0</v>
      </c>
      <c r="E7" s="100">
        <v>0</v>
      </c>
      <c r="F7" s="100">
        <v>0</v>
      </c>
      <c r="G7" s="100">
        <v>0</v>
      </c>
      <c r="H7" s="100">
        <v>0</v>
      </c>
      <c r="I7" s="100">
        <v>0</v>
      </c>
      <c r="J7" s="100">
        <v>0</v>
      </c>
      <c r="K7" s="100">
        <v>0</v>
      </c>
      <c r="L7" s="100">
        <v>0</v>
      </c>
      <c r="M7" s="100">
        <v>3183800.09</v>
      </c>
      <c r="N7" s="100">
        <v>3174943.08</v>
      </c>
      <c r="O7" s="100">
        <v>3174943.08</v>
      </c>
      <c r="P7" s="100">
        <v>3174943.08</v>
      </c>
      <c r="Q7" s="100">
        <v>3174943.08</v>
      </c>
      <c r="R7" s="100">
        <v>3174943.08</v>
      </c>
      <c r="S7" s="100">
        <v>3174943.08</v>
      </c>
      <c r="T7" s="100">
        <v>3174943.08</v>
      </c>
      <c r="U7" s="100">
        <v>3174943.08</v>
      </c>
      <c r="V7" s="100">
        <v>3174943.08</v>
      </c>
      <c r="W7" s="100">
        <v>3174943.08</v>
      </c>
      <c r="X7" s="100">
        <v>3174943.08</v>
      </c>
      <c r="Y7" s="100">
        <v>3174943.08</v>
      </c>
      <c r="Z7" s="100">
        <v>3174943.08</v>
      </c>
      <c r="AA7" s="100">
        <v>3174943.08</v>
      </c>
      <c r="AB7" s="100">
        <v>3174943.08</v>
      </c>
      <c r="AC7" s="100">
        <v>3174943.08</v>
      </c>
      <c r="AD7" s="100">
        <v>3174943.08</v>
      </c>
      <c r="AE7" s="100">
        <v>3174943.08</v>
      </c>
      <c r="AF7" s="100">
        <v>3174943.08</v>
      </c>
      <c r="AG7" s="100">
        <v>3174943.08</v>
      </c>
      <c r="AH7" s="100">
        <v>3174943.08</v>
      </c>
      <c r="AI7" s="100">
        <v>3174943.08</v>
      </c>
      <c r="AJ7" s="100">
        <v>3174943.08</v>
      </c>
      <c r="AK7" s="100">
        <v>3174943.08</v>
      </c>
      <c r="AL7" s="100">
        <v>3174943.08</v>
      </c>
      <c r="AM7" s="100">
        <v>3174943.08</v>
      </c>
      <c r="AN7" s="100">
        <v>3174943.08</v>
      </c>
      <c r="AO7" s="100">
        <v>3174943.08</v>
      </c>
      <c r="AP7" s="100">
        <v>3174943.08</v>
      </c>
      <c r="AQ7" s="100">
        <v>3174943.08</v>
      </c>
      <c r="AR7" s="100">
        <v>3174943.08</v>
      </c>
      <c r="AS7" s="100">
        <v>3174943.08</v>
      </c>
      <c r="AT7" s="100">
        <v>3174943.08</v>
      </c>
      <c r="AU7" s="100">
        <v>3174943.08</v>
      </c>
      <c r="AV7" s="100">
        <v>3174943.08</v>
      </c>
      <c r="AW7" s="100">
        <v>3174943.08</v>
      </c>
      <c r="AX7" s="100">
        <v>3174943.08</v>
      </c>
      <c r="AY7" s="100">
        <v>3174943.08</v>
      </c>
      <c r="AZ7" s="100">
        <v>3174943.08</v>
      </c>
      <c r="BA7" s="100">
        <v>3174943.08</v>
      </c>
      <c r="BB7" s="100">
        <v>3174943.08</v>
      </c>
      <c r="BC7" s="100">
        <v>3174943.08</v>
      </c>
      <c r="BD7" s="100">
        <v>3174943.08</v>
      </c>
      <c r="BE7" s="100">
        <v>3174943.08</v>
      </c>
      <c r="BF7" s="100">
        <v>3174943.08</v>
      </c>
      <c r="BG7" s="100">
        <v>3174943.08</v>
      </c>
      <c r="BH7" s="100">
        <v>3174943.08</v>
      </c>
      <c r="BI7" s="100">
        <v>3174943.08</v>
      </c>
      <c r="BJ7" s="100">
        <v>3174943.08</v>
      </c>
      <c r="BK7" s="100">
        <v>3174943.08</v>
      </c>
      <c r="BL7" s="100">
        <v>3174943.08</v>
      </c>
      <c r="BM7" s="100">
        <v>3174943.08</v>
      </c>
      <c r="BN7" s="100">
        <v>3174943.08</v>
      </c>
      <c r="BO7" s="100">
        <v>3174943.08</v>
      </c>
      <c r="BP7" s="100">
        <v>3174943.08</v>
      </c>
      <c r="BQ7" s="100">
        <v>3174943.08</v>
      </c>
      <c r="BR7" s="100">
        <v>3174943.08</v>
      </c>
      <c r="BS7" s="100">
        <v>3174943.08</v>
      </c>
      <c r="BT7" s="100">
        <v>3174943.08</v>
      </c>
      <c r="BU7" s="100">
        <v>3174943.08</v>
      </c>
      <c r="BV7" s="100">
        <v>3174943.08</v>
      </c>
      <c r="BW7" s="100">
        <v>3174943.08</v>
      </c>
      <c r="BX7" s="100">
        <v>3174943.08</v>
      </c>
      <c r="BY7" s="100">
        <v>3174943.08</v>
      </c>
      <c r="BZ7" s="100">
        <v>3174943.08</v>
      </c>
      <c r="CA7" s="100">
        <v>3174943.08</v>
      </c>
      <c r="CB7" s="100">
        <v>3174943.08</v>
      </c>
    </row>
    <row r="8" spans="1:80" s="100" customFormat="1" ht="10.199999999999999" x14ac:dyDescent="0.2">
      <c r="A8" s="101" t="s">
        <v>455</v>
      </c>
      <c r="B8" s="100">
        <v>4394541.05</v>
      </c>
      <c r="C8" s="100">
        <v>572860.71</v>
      </c>
      <c r="D8" s="100">
        <v>567158.71</v>
      </c>
      <c r="E8" s="100">
        <v>561456.71</v>
      </c>
      <c r="F8" s="100">
        <v>555754.71</v>
      </c>
      <c r="G8" s="100">
        <v>550052.71</v>
      </c>
      <c r="H8" s="100">
        <v>544350.71</v>
      </c>
      <c r="I8" s="100">
        <v>538648.71</v>
      </c>
      <c r="J8" s="100">
        <v>532946.72</v>
      </c>
      <c r="K8" s="100">
        <v>527244.72</v>
      </c>
      <c r="L8" s="100">
        <v>521542.71999999898</v>
      </c>
      <c r="M8" s="100">
        <v>515840.71999999898</v>
      </c>
      <c r="N8" s="100">
        <v>510138.72</v>
      </c>
      <c r="O8" s="100">
        <v>510138.72</v>
      </c>
      <c r="P8" s="100">
        <v>510138.72</v>
      </c>
      <c r="Q8" s="100">
        <v>510138.72</v>
      </c>
      <c r="R8" s="100">
        <v>510138.72</v>
      </c>
      <c r="S8" s="100">
        <v>510138.72</v>
      </c>
      <c r="T8" s="100">
        <v>510138.72</v>
      </c>
      <c r="U8" s="100">
        <v>510138.72</v>
      </c>
      <c r="V8" s="100">
        <v>510138.72</v>
      </c>
      <c r="W8" s="100">
        <v>510138.72</v>
      </c>
      <c r="X8" s="100">
        <v>510138.72</v>
      </c>
      <c r="Y8" s="100">
        <v>510138.72</v>
      </c>
      <c r="Z8" s="100">
        <v>510138.72</v>
      </c>
      <c r="AA8" s="100">
        <v>510138.72</v>
      </c>
      <c r="AB8" s="100">
        <v>510138.72</v>
      </c>
      <c r="AC8" s="100">
        <v>510138.72</v>
      </c>
      <c r="AD8" s="100">
        <v>510138.72</v>
      </c>
      <c r="AE8" s="100">
        <v>510138.72</v>
      </c>
      <c r="AF8" s="100">
        <v>510138.72</v>
      </c>
      <c r="AG8" s="100">
        <v>510138.72</v>
      </c>
      <c r="AH8" s="100">
        <v>510138.72</v>
      </c>
      <c r="AI8" s="100">
        <v>510138.72</v>
      </c>
      <c r="AJ8" s="100">
        <v>510138.72</v>
      </c>
      <c r="AK8" s="100">
        <v>510138.72</v>
      </c>
      <c r="AL8" s="100">
        <v>510138.72</v>
      </c>
      <c r="AM8" s="100">
        <v>510138.72</v>
      </c>
      <c r="AN8" s="100">
        <v>510138.72</v>
      </c>
      <c r="AO8" s="100">
        <v>510138.72</v>
      </c>
      <c r="AP8" s="100">
        <v>510138.72</v>
      </c>
      <c r="AQ8" s="100">
        <v>510138.72</v>
      </c>
      <c r="AR8" s="100">
        <v>510138.72</v>
      </c>
      <c r="AS8" s="100">
        <v>510138.72</v>
      </c>
      <c r="AT8" s="100">
        <v>510138.72</v>
      </c>
      <c r="AU8" s="100">
        <v>510138.72</v>
      </c>
      <c r="AV8" s="100">
        <v>510138.72</v>
      </c>
      <c r="AW8" s="100">
        <v>510138.72</v>
      </c>
      <c r="AX8" s="100">
        <v>510138.72</v>
      </c>
      <c r="AY8" s="100">
        <v>510138.72</v>
      </c>
      <c r="AZ8" s="100">
        <v>510138.72</v>
      </c>
      <c r="BA8" s="100">
        <v>510138.72</v>
      </c>
      <c r="BB8" s="100">
        <v>510138.72</v>
      </c>
      <c r="BC8" s="100">
        <v>510138.72</v>
      </c>
      <c r="BD8" s="100">
        <v>510138.72</v>
      </c>
      <c r="BE8" s="100">
        <v>510138.72</v>
      </c>
      <c r="BF8" s="100">
        <v>510138.72</v>
      </c>
      <c r="BG8" s="100">
        <v>510138.72</v>
      </c>
      <c r="BH8" s="100">
        <v>510138.72</v>
      </c>
      <c r="BI8" s="100">
        <v>510138.72</v>
      </c>
      <c r="BJ8" s="100">
        <v>510138.72</v>
      </c>
      <c r="BK8" s="100">
        <v>510138.72</v>
      </c>
      <c r="BL8" s="100">
        <v>510138.72</v>
      </c>
      <c r="BM8" s="100">
        <v>510138.72</v>
      </c>
      <c r="BN8" s="100">
        <v>510138.72</v>
      </c>
      <c r="BO8" s="100">
        <v>510138.72</v>
      </c>
      <c r="BP8" s="100">
        <v>510138.72</v>
      </c>
      <c r="BQ8" s="100">
        <v>510138.72</v>
      </c>
      <c r="BR8" s="100">
        <v>510138.72</v>
      </c>
      <c r="BS8" s="100">
        <v>510138.72</v>
      </c>
      <c r="BT8" s="100">
        <v>510138.72</v>
      </c>
      <c r="BU8" s="100">
        <v>510138.72</v>
      </c>
      <c r="BV8" s="100">
        <v>510138.72</v>
      </c>
      <c r="BW8" s="100">
        <v>510138.72</v>
      </c>
      <c r="BX8" s="100">
        <v>510138.72</v>
      </c>
      <c r="BY8" s="100">
        <v>510138.72</v>
      </c>
      <c r="BZ8" s="100">
        <v>510138.72</v>
      </c>
      <c r="CA8" s="100">
        <v>510138.72</v>
      </c>
      <c r="CB8" s="100">
        <v>510138.72</v>
      </c>
    </row>
    <row r="9" spans="1:80" s="100" customFormat="1" ht="10.199999999999999" x14ac:dyDescent="0.2">
      <c r="A9" s="101" t="s">
        <v>456</v>
      </c>
      <c r="B9" s="100">
        <v>2776244.68</v>
      </c>
      <c r="C9" s="100">
        <v>2766897.06</v>
      </c>
      <c r="D9" s="100">
        <v>2757549.43</v>
      </c>
      <c r="E9" s="100">
        <v>2748201.81</v>
      </c>
      <c r="F9" s="100">
        <v>2738854.18</v>
      </c>
      <c r="G9" s="100">
        <v>2729506.55</v>
      </c>
      <c r="H9" s="100">
        <v>2720158.93</v>
      </c>
      <c r="I9" s="100">
        <v>2710811.3</v>
      </c>
      <c r="J9" s="100">
        <v>2701463.68</v>
      </c>
      <c r="K9" s="100">
        <v>2692116.05</v>
      </c>
      <c r="L9" s="100">
        <v>2682768.42</v>
      </c>
      <c r="M9" s="100">
        <v>2673420.7999999998</v>
      </c>
      <c r="N9" s="100">
        <v>2664073.17</v>
      </c>
      <c r="O9" s="100">
        <v>2664073.17</v>
      </c>
      <c r="P9" s="100">
        <v>2664073.17</v>
      </c>
      <c r="Q9" s="100">
        <v>2664073.17</v>
      </c>
      <c r="R9" s="100">
        <v>2664073.17</v>
      </c>
      <c r="S9" s="100">
        <v>2664073.17</v>
      </c>
      <c r="T9" s="100">
        <v>2664073.17</v>
      </c>
      <c r="U9" s="100">
        <v>2664073.17</v>
      </c>
      <c r="V9" s="100">
        <v>2664073.17</v>
      </c>
      <c r="W9" s="100">
        <v>2664073.17</v>
      </c>
      <c r="X9" s="100">
        <v>2664073.17</v>
      </c>
      <c r="Y9" s="100">
        <v>2664073.17</v>
      </c>
      <c r="Z9" s="100">
        <v>2664073.17</v>
      </c>
      <c r="AA9" s="100">
        <v>2664073.17</v>
      </c>
      <c r="AB9" s="100">
        <v>2664073.17</v>
      </c>
      <c r="AC9" s="100">
        <v>2664073.17</v>
      </c>
      <c r="AD9" s="100">
        <v>2664073.17</v>
      </c>
      <c r="AE9" s="100">
        <v>2664073.17</v>
      </c>
      <c r="AF9" s="100">
        <v>2664073.17</v>
      </c>
      <c r="AG9" s="100">
        <v>2664073.17</v>
      </c>
      <c r="AH9" s="100">
        <v>2664073.17</v>
      </c>
      <c r="AI9" s="100">
        <v>2664073.17</v>
      </c>
      <c r="AJ9" s="100">
        <v>2664073.17</v>
      </c>
      <c r="AK9" s="100">
        <v>2664073.17</v>
      </c>
      <c r="AL9" s="100">
        <v>2664073.17</v>
      </c>
      <c r="AM9" s="100">
        <v>2664073.17</v>
      </c>
      <c r="AN9" s="100">
        <v>2664073.17</v>
      </c>
      <c r="AO9" s="100">
        <v>2664073.17</v>
      </c>
      <c r="AP9" s="100">
        <v>2664073.17</v>
      </c>
      <c r="AQ9" s="100">
        <v>2664073.17</v>
      </c>
      <c r="AR9" s="100">
        <v>2664073.17</v>
      </c>
      <c r="AS9" s="100">
        <v>2664073.17</v>
      </c>
      <c r="AT9" s="100">
        <v>2664073.17</v>
      </c>
      <c r="AU9" s="100">
        <v>2664073.17</v>
      </c>
      <c r="AV9" s="100">
        <v>2664073.17</v>
      </c>
      <c r="AW9" s="100">
        <v>2664073.17</v>
      </c>
      <c r="AX9" s="100">
        <v>2664073.17</v>
      </c>
      <c r="AY9" s="100">
        <v>2664073.17</v>
      </c>
      <c r="AZ9" s="100">
        <v>2664073.17</v>
      </c>
      <c r="BA9" s="100">
        <v>2664073.17</v>
      </c>
      <c r="BB9" s="100">
        <v>2664073.17</v>
      </c>
      <c r="BC9" s="100">
        <v>2664073.17</v>
      </c>
      <c r="BD9" s="100">
        <v>2664073.17</v>
      </c>
      <c r="BE9" s="100">
        <v>2664073.17</v>
      </c>
      <c r="BF9" s="100">
        <v>2664073.17</v>
      </c>
      <c r="BG9" s="100">
        <v>2664073.17</v>
      </c>
      <c r="BH9" s="100">
        <v>2664073.17</v>
      </c>
      <c r="BI9" s="100">
        <v>2664073.17</v>
      </c>
      <c r="BJ9" s="100">
        <v>2664073.17</v>
      </c>
      <c r="BK9" s="100">
        <v>2664073.17</v>
      </c>
      <c r="BL9" s="100">
        <v>2664073.17</v>
      </c>
      <c r="BM9" s="100">
        <v>2664073.17</v>
      </c>
      <c r="BN9" s="100">
        <v>2664073.17</v>
      </c>
      <c r="BO9" s="100">
        <v>2664073.17</v>
      </c>
      <c r="BP9" s="100">
        <v>2664073.17</v>
      </c>
      <c r="BQ9" s="100">
        <v>2664073.17</v>
      </c>
      <c r="BR9" s="100">
        <v>2664073.17</v>
      </c>
      <c r="BS9" s="100">
        <v>2664073.17</v>
      </c>
      <c r="BT9" s="100">
        <v>2664073.17</v>
      </c>
      <c r="BU9" s="100">
        <v>2664073.17</v>
      </c>
      <c r="BV9" s="100">
        <v>2664073.17</v>
      </c>
      <c r="BW9" s="100">
        <v>2664073.17</v>
      </c>
      <c r="BX9" s="100">
        <v>2664073.17</v>
      </c>
      <c r="BY9" s="100">
        <v>2664073.17</v>
      </c>
      <c r="BZ9" s="100">
        <v>2664073.17</v>
      </c>
      <c r="CA9" s="100">
        <v>2664073.17</v>
      </c>
      <c r="CB9" s="100">
        <v>2664073.17</v>
      </c>
    </row>
    <row r="10" spans="1:80" s="100" customFormat="1" ht="10.199999999999999" x14ac:dyDescent="0.2">
      <c r="A10" s="101" t="s">
        <v>457</v>
      </c>
      <c r="B10" s="100">
        <v>196026.6</v>
      </c>
      <c r="C10" s="100">
        <v>192784.7</v>
      </c>
      <c r="D10" s="100">
        <v>189542.8</v>
      </c>
      <c r="E10" s="100">
        <v>186300.91</v>
      </c>
      <c r="F10" s="100">
        <v>183059.01</v>
      </c>
      <c r="G10" s="100">
        <v>179817.11</v>
      </c>
      <c r="H10" s="100">
        <v>176575.22</v>
      </c>
      <c r="I10" s="100">
        <v>173333.32</v>
      </c>
      <c r="J10" s="100">
        <v>170091.43</v>
      </c>
      <c r="K10" s="100">
        <v>166849.53</v>
      </c>
      <c r="L10" s="100">
        <v>163607.64000000001</v>
      </c>
      <c r="M10" s="100">
        <v>160365.74</v>
      </c>
      <c r="N10" s="100">
        <v>157123.85</v>
      </c>
      <c r="O10" s="100">
        <v>157123.85</v>
      </c>
      <c r="P10" s="100">
        <v>157123.85</v>
      </c>
      <c r="Q10" s="100">
        <v>157123.85</v>
      </c>
      <c r="R10" s="100">
        <v>157123.85</v>
      </c>
      <c r="S10" s="100">
        <v>157123.85</v>
      </c>
      <c r="T10" s="100">
        <v>157123.85</v>
      </c>
      <c r="U10" s="100">
        <v>157123.85</v>
      </c>
      <c r="V10" s="100">
        <v>157123.85</v>
      </c>
      <c r="W10" s="100">
        <v>157123.85</v>
      </c>
      <c r="X10" s="100">
        <v>157123.85</v>
      </c>
      <c r="Y10" s="100">
        <v>157123.85</v>
      </c>
      <c r="Z10" s="100">
        <v>157123.85</v>
      </c>
      <c r="AA10" s="100">
        <v>157123.85</v>
      </c>
      <c r="AB10" s="100">
        <v>157123.85</v>
      </c>
      <c r="AC10" s="100">
        <v>157123.85</v>
      </c>
      <c r="AD10" s="100">
        <v>157123.85</v>
      </c>
      <c r="AE10" s="100">
        <v>157123.85</v>
      </c>
      <c r="AF10" s="100">
        <v>157123.85</v>
      </c>
      <c r="AG10" s="100">
        <v>157123.85</v>
      </c>
      <c r="AH10" s="100">
        <v>157123.85</v>
      </c>
      <c r="AI10" s="100">
        <v>157123.85</v>
      </c>
      <c r="AJ10" s="100">
        <v>157123.85</v>
      </c>
      <c r="AK10" s="100">
        <v>157123.85</v>
      </c>
      <c r="AL10" s="100">
        <v>157123.85</v>
      </c>
      <c r="AM10" s="100">
        <v>157123.85</v>
      </c>
      <c r="AN10" s="100">
        <v>157123.85</v>
      </c>
      <c r="AO10" s="100">
        <v>157123.85</v>
      </c>
      <c r="AP10" s="100">
        <v>157123.85</v>
      </c>
      <c r="AQ10" s="100">
        <v>157123.85</v>
      </c>
      <c r="AR10" s="100">
        <v>157123.85</v>
      </c>
      <c r="AS10" s="100">
        <v>157123.85</v>
      </c>
      <c r="AT10" s="100">
        <v>157123.85</v>
      </c>
      <c r="AU10" s="100">
        <v>157123.85</v>
      </c>
      <c r="AV10" s="100">
        <v>157123.85</v>
      </c>
      <c r="AW10" s="100">
        <v>157123.85</v>
      </c>
      <c r="AX10" s="100">
        <v>157123.85</v>
      </c>
      <c r="AY10" s="100">
        <v>157123.85</v>
      </c>
      <c r="AZ10" s="100">
        <v>157123.85</v>
      </c>
      <c r="BA10" s="100">
        <v>157123.85</v>
      </c>
      <c r="BB10" s="100">
        <v>157123.85</v>
      </c>
      <c r="BC10" s="100">
        <v>157123.85</v>
      </c>
      <c r="BD10" s="100">
        <v>157123.85</v>
      </c>
      <c r="BE10" s="100">
        <v>157123.85</v>
      </c>
      <c r="BF10" s="100">
        <v>157123.85</v>
      </c>
      <c r="BG10" s="100">
        <v>157123.85</v>
      </c>
      <c r="BH10" s="100">
        <v>157123.85</v>
      </c>
      <c r="BI10" s="100">
        <v>157123.85</v>
      </c>
      <c r="BJ10" s="100">
        <v>157123.85</v>
      </c>
      <c r="BK10" s="100">
        <v>157123.85</v>
      </c>
      <c r="BL10" s="100">
        <v>157123.85</v>
      </c>
      <c r="BM10" s="100">
        <v>157123.85</v>
      </c>
      <c r="BN10" s="100">
        <v>157123.85</v>
      </c>
      <c r="BO10" s="100">
        <v>157123.85</v>
      </c>
      <c r="BP10" s="100">
        <v>157123.85</v>
      </c>
      <c r="BQ10" s="100">
        <v>157123.85</v>
      </c>
      <c r="BR10" s="100">
        <v>157123.85</v>
      </c>
      <c r="BS10" s="100">
        <v>157123.85</v>
      </c>
      <c r="BT10" s="100">
        <v>157123.85</v>
      </c>
      <c r="BU10" s="100">
        <v>157123.85</v>
      </c>
      <c r="BV10" s="100">
        <v>157123.85</v>
      </c>
      <c r="BW10" s="100">
        <v>157123.85</v>
      </c>
      <c r="BX10" s="100">
        <v>157123.85</v>
      </c>
      <c r="BY10" s="100">
        <v>157123.85</v>
      </c>
      <c r="BZ10" s="100">
        <v>157123.85</v>
      </c>
      <c r="CA10" s="100">
        <v>157123.85</v>
      </c>
      <c r="CB10" s="100">
        <v>157123.85</v>
      </c>
    </row>
    <row r="11" spans="1:80" s="100" customFormat="1" ht="10.199999999999999" x14ac:dyDescent="0.2">
      <c r="A11" s="101" t="s">
        <v>458</v>
      </c>
      <c r="B11" s="100">
        <v>293300.96999999997</v>
      </c>
      <c r="C11" s="100">
        <v>290213.59000000003</v>
      </c>
      <c r="D11" s="100">
        <v>287126.21000000002</v>
      </c>
      <c r="E11" s="100">
        <v>284038.83</v>
      </c>
      <c r="F11" s="100">
        <v>280951.45</v>
      </c>
      <c r="G11" s="100">
        <v>277864.07</v>
      </c>
      <c r="H11" s="100">
        <v>274776.69</v>
      </c>
      <c r="I11" s="100">
        <v>271689.31</v>
      </c>
      <c r="J11" s="100">
        <v>268601.93</v>
      </c>
      <c r="K11" s="100">
        <v>265514.55</v>
      </c>
      <c r="L11" s="100">
        <v>262427.17</v>
      </c>
      <c r="M11" s="100">
        <v>259339.799999999</v>
      </c>
      <c r="N11" s="100">
        <v>256252.42</v>
      </c>
      <c r="O11" s="100">
        <v>256252.42</v>
      </c>
      <c r="P11" s="100">
        <v>256252.42</v>
      </c>
      <c r="Q11" s="100">
        <v>256252.42</v>
      </c>
      <c r="R11" s="100">
        <v>256252.42</v>
      </c>
      <c r="S11" s="100">
        <v>256252.42</v>
      </c>
      <c r="T11" s="100">
        <v>256252.42</v>
      </c>
      <c r="U11" s="100">
        <v>256252.42</v>
      </c>
      <c r="V11" s="100">
        <v>256252.42</v>
      </c>
      <c r="W11" s="100">
        <v>256252.42</v>
      </c>
      <c r="X11" s="100">
        <v>256252.42</v>
      </c>
      <c r="Y11" s="100">
        <v>256252.42</v>
      </c>
      <c r="Z11" s="100">
        <v>256252.42</v>
      </c>
      <c r="AA11" s="100">
        <v>256252.42</v>
      </c>
      <c r="AB11" s="100">
        <v>256252.42</v>
      </c>
      <c r="AC11" s="100">
        <v>256252.42</v>
      </c>
      <c r="AD11" s="100">
        <v>256252.42</v>
      </c>
      <c r="AE11" s="100">
        <v>256252.42</v>
      </c>
      <c r="AF11" s="100">
        <v>256252.42</v>
      </c>
      <c r="AG11" s="100">
        <v>256252.42</v>
      </c>
      <c r="AH11" s="100">
        <v>256252.42</v>
      </c>
      <c r="AI11" s="100">
        <v>256252.42</v>
      </c>
      <c r="AJ11" s="100">
        <v>256252.42</v>
      </c>
      <c r="AK11" s="100">
        <v>256252.42</v>
      </c>
      <c r="AL11" s="100">
        <v>256252.42</v>
      </c>
      <c r="AM11" s="100">
        <v>256252.42</v>
      </c>
      <c r="AN11" s="100">
        <v>256252.42</v>
      </c>
      <c r="AO11" s="100">
        <v>256252.42</v>
      </c>
      <c r="AP11" s="100">
        <v>256252.42</v>
      </c>
      <c r="AQ11" s="100">
        <v>256252.42</v>
      </c>
      <c r="AR11" s="100">
        <v>256252.42</v>
      </c>
      <c r="AS11" s="100">
        <v>256252.42</v>
      </c>
      <c r="AT11" s="100">
        <v>256252.42</v>
      </c>
      <c r="AU11" s="100">
        <v>256252.42</v>
      </c>
      <c r="AV11" s="100">
        <v>256252.42</v>
      </c>
      <c r="AW11" s="100">
        <v>256252.42</v>
      </c>
      <c r="AX11" s="100">
        <v>256252.42</v>
      </c>
      <c r="AY11" s="100">
        <v>256252.42</v>
      </c>
      <c r="AZ11" s="100">
        <v>256252.42</v>
      </c>
      <c r="BA11" s="100">
        <v>256252.42</v>
      </c>
      <c r="BB11" s="100">
        <v>256252.42</v>
      </c>
      <c r="BC11" s="100">
        <v>256252.42</v>
      </c>
      <c r="BD11" s="100">
        <v>256252.42</v>
      </c>
      <c r="BE11" s="100">
        <v>256252.42</v>
      </c>
      <c r="BF11" s="100">
        <v>256252.42</v>
      </c>
      <c r="BG11" s="100">
        <v>256252.42</v>
      </c>
      <c r="BH11" s="100">
        <v>256252.42</v>
      </c>
      <c r="BI11" s="100">
        <v>256252.42</v>
      </c>
      <c r="BJ11" s="100">
        <v>256252.42</v>
      </c>
      <c r="BK11" s="100">
        <v>256252.42</v>
      </c>
      <c r="BL11" s="100">
        <v>256252.42</v>
      </c>
      <c r="BM11" s="100">
        <v>256252.42</v>
      </c>
      <c r="BN11" s="100">
        <v>256252.42</v>
      </c>
      <c r="BO11" s="100">
        <v>256252.42</v>
      </c>
      <c r="BP11" s="100">
        <v>256252.42</v>
      </c>
      <c r="BQ11" s="100">
        <v>256252.42</v>
      </c>
      <c r="BR11" s="100">
        <v>256252.42</v>
      </c>
      <c r="BS11" s="100">
        <v>256252.42</v>
      </c>
      <c r="BT11" s="100">
        <v>256252.42</v>
      </c>
      <c r="BU11" s="100">
        <v>256252.42</v>
      </c>
      <c r="BV11" s="100">
        <v>256252.42</v>
      </c>
      <c r="BW11" s="100">
        <v>256252.42</v>
      </c>
      <c r="BX11" s="100">
        <v>256252.42</v>
      </c>
      <c r="BY11" s="100">
        <v>256252.42</v>
      </c>
      <c r="BZ11" s="100">
        <v>256252.42</v>
      </c>
      <c r="CA11" s="100">
        <v>256252.42</v>
      </c>
      <c r="CB11" s="100">
        <v>256252.42</v>
      </c>
    </row>
    <row r="12" spans="1:80" s="100" customFormat="1" ht="10.199999999999999" x14ac:dyDescent="0.2">
      <c r="A12" s="101" t="s">
        <v>459</v>
      </c>
      <c r="B12" s="100">
        <v>88617.55</v>
      </c>
      <c r="C12" s="100">
        <v>87403.7</v>
      </c>
      <c r="D12" s="100">
        <v>86189.85</v>
      </c>
      <c r="E12" s="100">
        <v>84976</v>
      </c>
      <c r="F12" s="100">
        <v>83762.149999999994</v>
      </c>
      <c r="G12" s="100">
        <v>82548.3</v>
      </c>
      <c r="H12" s="100">
        <v>81334.45</v>
      </c>
      <c r="I12" s="100">
        <v>80120.61</v>
      </c>
      <c r="J12" s="100">
        <v>78906.759999999995</v>
      </c>
      <c r="K12" s="100">
        <v>77692.91</v>
      </c>
      <c r="L12" s="100">
        <v>76479.06</v>
      </c>
      <c r="M12" s="100">
        <v>75265.210000000006</v>
      </c>
      <c r="N12" s="100">
        <v>74051.360000000001</v>
      </c>
      <c r="O12" s="100">
        <v>74051.360000000001</v>
      </c>
      <c r="P12" s="100">
        <v>74051.360000000001</v>
      </c>
      <c r="Q12" s="100">
        <v>74051.360000000001</v>
      </c>
      <c r="R12" s="100">
        <v>74051.360000000001</v>
      </c>
      <c r="S12" s="100">
        <v>74051.360000000001</v>
      </c>
      <c r="T12" s="100">
        <v>74051.360000000001</v>
      </c>
      <c r="U12" s="100">
        <v>74051.360000000001</v>
      </c>
      <c r="V12" s="100">
        <v>74051.360000000001</v>
      </c>
      <c r="W12" s="100">
        <v>74051.360000000001</v>
      </c>
      <c r="X12" s="100">
        <v>74051.360000000001</v>
      </c>
      <c r="Y12" s="100">
        <v>74051.360000000001</v>
      </c>
      <c r="Z12" s="100">
        <v>74051.360000000001</v>
      </c>
      <c r="AA12" s="100">
        <v>74051.360000000001</v>
      </c>
      <c r="AB12" s="100">
        <v>74051.360000000001</v>
      </c>
      <c r="AC12" s="100">
        <v>74051.360000000001</v>
      </c>
      <c r="AD12" s="100">
        <v>74051.360000000001</v>
      </c>
      <c r="AE12" s="100">
        <v>74051.360000000001</v>
      </c>
      <c r="AF12" s="100">
        <v>74051.360000000001</v>
      </c>
      <c r="AG12" s="100">
        <v>74051.360000000001</v>
      </c>
      <c r="AH12" s="100">
        <v>74051.360000000001</v>
      </c>
      <c r="AI12" s="100">
        <v>74051.360000000001</v>
      </c>
      <c r="AJ12" s="100">
        <v>74051.360000000001</v>
      </c>
      <c r="AK12" s="100">
        <v>74051.360000000001</v>
      </c>
      <c r="AL12" s="100">
        <v>74051.360000000001</v>
      </c>
      <c r="AM12" s="100">
        <v>74051.360000000001</v>
      </c>
      <c r="AN12" s="100">
        <v>74051.360000000001</v>
      </c>
      <c r="AO12" s="100">
        <v>74051.360000000001</v>
      </c>
      <c r="AP12" s="100">
        <v>74051.360000000001</v>
      </c>
      <c r="AQ12" s="100">
        <v>74051.360000000001</v>
      </c>
      <c r="AR12" s="100">
        <v>74051.360000000001</v>
      </c>
      <c r="AS12" s="100">
        <v>74051.360000000001</v>
      </c>
      <c r="AT12" s="100">
        <v>74051.360000000001</v>
      </c>
      <c r="AU12" s="100">
        <v>74051.360000000001</v>
      </c>
      <c r="AV12" s="100">
        <v>74051.360000000001</v>
      </c>
      <c r="AW12" s="100">
        <v>74051.360000000001</v>
      </c>
      <c r="AX12" s="100">
        <v>74051.360000000001</v>
      </c>
      <c r="AY12" s="100">
        <v>74051.360000000001</v>
      </c>
      <c r="AZ12" s="100">
        <v>74051.360000000001</v>
      </c>
      <c r="BA12" s="100">
        <v>74051.360000000001</v>
      </c>
      <c r="BB12" s="100">
        <v>74051.360000000001</v>
      </c>
      <c r="BC12" s="100">
        <v>74051.360000000001</v>
      </c>
      <c r="BD12" s="100">
        <v>74051.360000000001</v>
      </c>
      <c r="BE12" s="100">
        <v>74051.360000000001</v>
      </c>
      <c r="BF12" s="100">
        <v>74051.360000000001</v>
      </c>
      <c r="BG12" s="100">
        <v>74051.360000000001</v>
      </c>
      <c r="BH12" s="100">
        <v>74051.360000000001</v>
      </c>
      <c r="BI12" s="100">
        <v>74051.360000000001</v>
      </c>
      <c r="BJ12" s="100">
        <v>74051.360000000001</v>
      </c>
      <c r="BK12" s="100">
        <v>74051.360000000001</v>
      </c>
      <c r="BL12" s="100">
        <v>74051.360000000001</v>
      </c>
      <c r="BM12" s="100">
        <v>74051.360000000001</v>
      </c>
      <c r="BN12" s="100">
        <v>74051.360000000001</v>
      </c>
      <c r="BO12" s="100">
        <v>74051.360000000001</v>
      </c>
      <c r="BP12" s="100">
        <v>74051.360000000001</v>
      </c>
      <c r="BQ12" s="100">
        <v>74051.360000000001</v>
      </c>
      <c r="BR12" s="100">
        <v>74051.360000000001</v>
      </c>
      <c r="BS12" s="100">
        <v>74051.360000000001</v>
      </c>
      <c r="BT12" s="100">
        <v>74051.360000000001</v>
      </c>
      <c r="BU12" s="100">
        <v>74051.360000000001</v>
      </c>
      <c r="BV12" s="100">
        <v>74051.360000000001</v>
      </c>
      <c r="BW12" s="100">
        <v>74051.360000000001</v>
      </c>
      <c r="BX12" s="100">
        <v>74051.360000000001</v>
      </c>
      <c r="BY12" s="100">
        <v>74051.360000000001</v>
      </c>
      <c r="BZ12" s="100">
        <v>74051.360000000001</v>
      </c>
      <c r="CA12" s="100">
        <v>74051.360000000001</v>
      </c>
      <c r="CB12" s="100">
        <v>74051.360000000001</v>
      </c>
    </row>
    <row r="13" spans="1:80" s="100" customFormat="1" ht="10.199999999999999" x14ac:dyDescent="0.2">
      <c r="A13" s="101" t="s">
        <v>460</v>
      </c>
      <c r="B13" s="100">
        <v>212143.68</v>
      </c>
      <c r="C13" s="100">
        <v>210560.57</v>
      </c>
      <c r="D13" s="100">
        <v>208977.47</v>
      </c>
      <c r="E13" s="100">
        <v>207394.37</v>
      </c>
      <c r="F13" s="100">
        <v>205811.27</v>
      </c>
      <c r="G13" s="100">
        <v>204228.17</v>
      </c>
      <c r="H13" s="100">
        <v>202645.07</v>
      </c>
      <c r="I13" s="100">
        <v>201061.97</v>
      </c>
      <c r="J13" s="100">
        <v>199478.86</v>
      </c>
      <c r="K13" s="100">
        <v>197895.76</v>
      </c>
      <c r="L13" s="100">
        <v>196312.66</v>
      </c>
      <c r="M13" s="100">
        <v>194729.56</v>
      </c>
      <c r="N13" s="100">
        <v>193146.45</v>
      </c>
      <c r="O13" s="100">
        <v>193146.45</v>
      </c>
      <c r="P13" s="100">
        <v>193146.45</v>
      </c>
      <c r="Q13" s="100">
        <v>193146.45</v>
      </c>
      <c r="R13" s="100">
        <v>193146.45</v>
      </c>
      <c r="S13" s="100">
        <v>193146.45</v>
      </c>
      <c r="T13" s="100">
        <v>193146.45</v>
      </c>
      <c r="U13" s="100">
        <v>193146.45</v>
      </c>
      <c r="V13" s="100">
        <v>193146.45</v>
      </c>
      <c r="W13" s="100">
        <v>193146.45</v>
      </c>
      <c r="X13" s="100">
        <v>193146.45</v>
      </c>
      <c r="Y13" s="100">
        <v>193146.45</v>
      </c>
      <c r="Z13" s="100">
        <v>193146.45</v>
      </c>
      <c r="AA13" s="100">
        <v>193146.45</v>
      </c>
      <c r="AB13" s="100">
        <v>193146.45</v>
      </c>
      <c r="AC13" s="100">
        <v>193146.45</v>
      </c>
      <c r="AD13" s="100">
        <v>193146.45</v>
      </c>
      <c r="AE13" s="100">
        <v>193146.45</v>
      </c>
      <c r="AF13" s="100">
        <v>193146.45</v>
      </c>
      <c r="AG13" s="100">
        <v>193146.45</v>
      </c>
      <c r="AH13" s="100">
        <v>193146.45</v>
      </c>
      <c r="AI13" s="100">
        <v>193146.45</v>
      </c>
      <c r="AJ13" s="100">
        <v>193146.45</v>
      </c>
      <c r="AK13" s="100">
        <v>193146.45</v>
      </c>
      <c r="AL13" s="100">
        <v>193146.45</v>
      </c>
      <c r="AM13" s="100">
        <v>193146.45</v>
      </c>
      <c r="AN13" s="100">
        <v>193146.45</v>
      </c>
      <c r="AO13" s="100">
        <v>193146.45</v>
      </c>
      <c r="AP13" s="100">
        <v>193146.45</v>
      </c>
      <c r="AQ13" s="100">
        <v>193146.45</v>
      </c>
      <c r="AR13" s="100">
        <v>193146.45</v>
      </c>
      <c r="AS13" s="100">
        <v>193146.45</v>
      </c>
      <c r="AT13" s="100">
        <v>193146.45</v>
      </c>
      <c r="AU13" s="100">
        <v>193146.45</v>
      </c>
      <c r="AV13" s="100">
        <v>193146.45</v>
      </c>
      <c r="AW13" s="100">
        <v>193146.45</v>
      </c>
      <c r="AX13" s="100">
        <v>193146.45</v>
      </c>
      <c r="AY13" s="100">
        <v>193146.45</v>
      </c>
      <c r="AZ13" s="100">
        <v>193146.45</v>
      </c>
      <c r="BA13" s="100">
        <v>193146.45</v>
      </c>
      <c r="BB13" s="100">
        <v>193146.45</v>
      </c>
      <c r="BC13" s="100">
        <v>193146.45</v>
      </c>
      <c r="BD13" s="100">
        <v>193146.45</v>
      </c>
      <c r="BE13" s="100">
        <v>193146.45</v>
      </c>
      <c r="BF13" s="100">
        <v>193146.45</v>
      </c>
      <c r="BG13" s="100">
        <v>193146.45</v>
      </c>
      <c r="BH13" s="100">
        <v>193146.45</v>
      </c>
      <c r="BI13" s="100">
        <v>193146.45</v>
      </c>
      <c r="BJ13" s="100">
        <v>193146.45</v>
      </c>
      <c r="BK13" s="100">
        <v>193146.45</v>
      </c>
      <c r="BL13" s="100">
        <v>193146.45</v>
      </c>
      <c r="BM13" s="100">
        <v>193146.45</v>
      </c>
      <c r="BN13" s="100">
        <v>193146.45</v>
      </c>
      <c r="BO13" s="100">
        <v>193146.45</v>
      </c>
      <c r="BP13" s="100">
        <v>193146.45</v>
      </c>
      <c r="BQ13" s="100">
        <v>193146.45</v>
      </c>
      <c r="BR13" s="100">
        <v>193146.45</v>
      </c>
      <c r="BS13" s="100">
        <v>193146.45</v>
      </c>
      <c r="BT13" s="100">
        <v>193146.45</v>
      </c>
      <c r="BU13" s="100">
        <v>193146.45</v>
      </c>
      <c r="BV13" s="100">
        <v>193146.45</v>
      </c>
      <c r="BW13" s="100">
        <v>193146.45</v>
      </c>
      <c r="BX13" s="100">
        <v>193146.45</v>
      </c>
      <c r="BY13" s="100">
        <v>193146.45</v>
      </c>
      <c r="BZ13" s="100">
        <v>193146.45</v>
      </c>
      <c r="CA13" s="100">
        <v>193146.45</v>
      </c>
      <c r="CB13" s="100">
        <v>193146.45</v>
      </c>
    </row>
    <row r="14" spans="1:80" s="100" customFormat="1" ht="10.199999999999999" x14ac:dyDescent="0.2">
      <c r="A14" s="101" t="s">
        <v>461</v>
      </c>
      <c r="B14" s="100">
        <v>345588.57</v>
      </c>
      <c r="C14" s="100">
        <v>343754.73</v>
      </c>
      <c r="D14" s="100">
        <v>341920.88</v>
      </c>
      <c r="E14" s="100">
        <v>340087.03999999998</v>
      </c>
      <c r="F14" s="100">
        <v>338253.2</v>
      </c>
      <c r="G14" s="100">
        <v>336419.35</v>
      </c>
      <c r="H14" s="100">
        <v>334585.51</v>
      </c>
      <c r="I14" s="100">
        <v>332751.67</v>
      </c>
      <c r="J14" s="100">
        <v>330917.83</v>
      </c>
      <c r="K14" s="100">
        <v>329083.98</v>
      </c>
      <c r="L14" s="100">
        <v>327250.14</v>
      </c>
      <c r="M14" s="100">
        <v>325416.3</v>
      </c>
      <c r="N14" s="100">
        <v>323582.45</v>
      </c>
      <c r="O14" s="100">
        <v>323582.45</v>
      </c>
      <c r="P14" s="100">
        <v>323582.45</v>
      </c>
      <c r="Q14" s="100">
        <v>323582.45</v>
      </c>
      <c r="R14" s="100">
        <v>323582.45</v>
      </c>
      <c r="S14" s="100">
        <v>323582.45</v>
      </c>
      <c r="T14" s="100">
        <v>323582.45</v>
      </c>
      <c r="U14" s="100">
        <v>323582.45</v>
      </c>
      <c r="V14" s="100">
        <v>323582.45</v>
      </c>
      <c r="W14" s="100">
        <v>323582.45</v>
      </c>
      <c r="X14" s="100">
        <v>323582.45</v>
      </c>
      <c r="Y14" s="100">
        <v>323582.45</v>
      </c>
      <c r="Z14" s="100">
        <v>323582.45</v>
      </c>
      <c r="AA14" s="100">
        <v>323582.45</v>
      </c>
      <c r="AB14" s="100">
        <v>323582.45</v>
      </c>
      <c r="AC14" s="100">
        <v>323582.45</v>
      </c>
      <c r="AD14" s="100">
        <v>323582.45</v>
      </c>
      <c r="AE14" s="100">
        <v>323582.45</v>
      </c>
      <c r="AF14" s="100">
        <v>323582.45</v>
      </c>
      <c r="AG14" s="100">
        <v>323582.45</v>
      </c>
      <c r="AH14" s="100">
        <v>323582.45</v>
      </c>
      <c r="AI14" s="100">
        <v>323582.45</v>
      </c>
      <c r="AJ14" s="100">
        <v>323582.45</v>
      </c>
      <c r="AK14" s="100">
        <v>323582.45</v>
      </c>
      <c r="AL14" s="100">
        <v>323582.45</v>
      </c>
      <c r="AM14" s="100">
        <v>323582.45</v>
      </c>
      <c r="AN14" s="100">
        <v>323582.45</v>
      </c>
      <c r="AO14" s="100">
        <v>323582.45</v>
      </c>
      <c r="AP14" s="100">
        <v>323582.45</v>
      </c>
      <c r="AQ14" s="100">
        <v>323582.45</v>
      </c>
      <c r="AR14" s="100">
        <v>323582.45</v>
      </c>
      <c r="AS14" s="100">
        <v>323582.45</v>
      </c>
      <c r="AT14" s="100">
        <v>323582.45</v>
      </c>
      <c r="AU14" s="100">
        <v>323582.45</v>
      </c>
      <c r="AV14" s="100">
        <v>323582.45</v>
      </c>
      <c r="AW14" s="100">
        <v>323582.45</v>
      </c>
      <c r="AX14" s="100">
        <v>323582.45</v>
      </c>
      <c r="AY14" s="100">
        <v>323582.45</v>
      </c>
      <c r="AZ14" s="100">
        <v>323582.45</v>
      </c>
      <c r="BA14" s="100">
        <v>323582.45</v>
      </c>
      <c r="BB14" s="100">
        <v>323582.45</v>
      </c>
      <c r="BC14" s="100">
        <v>323582.45</v>
      </c>
      <c r="BD14" s="100">
        <v>323582.45</v>
      </c>
      <c r="BE14" s="100">
        <v>323582.45</v>
      </c>
      <c r="BF14" s="100">
        <v>323582.45</v>
      </c>
      <c r="BG14" s="100">
        <v>323582.45</v>
      </c>
      <c r="BH14" s="100">
        <v>323582.45</v>
      </c>
      <c r="BI14" s="100">
        <v>323582.45</v>
      </c>
      <c r="BJ14" s="100">
        <v>323582.45</v>
      </c>
      <c r="BK14" s="100">
        <v>323582.45</v>
      </c>
      <c r="BL14" s="100">
        <v>323582.45</v>
      </c>
      <c r="BM14" s="100">
        <v>323582.45</v>
      </c>
      <c r="BN14" s="100">
        <v>323582.45</v>
      </c>
      <c r="BO14" s="100">
        <v>323582.45</v>
      </c>
      <c r="BP14" s="100">
        <v>323582.45</v>
      </c>
      <c r="BQ14" s="100">
        <v>323582.45</v>
      </c>
      <c r="BR14" s="100">
        <v>323582.45</v>
      </c>
      <c r="BS14" s="100">
        <v>323582.45</v>
      </c>
      <c r="BT14" s="100">
        <v>323582.45</v>
      </c>
      <c r="BU14" s="100">
        <v>323582.45</v>
      </c>
      <c r="BV14" s="100">
        <v>323582.45</v>
      </c>
      <c r="BW14" s="100">
        <v>323582.45</v>
      </c>
      <c r="BX14" s="100">
        <v>323582.45</v>
      </c>
      <c r="BY14" s="100">
        <v>323582.45</v>
      </c>
      <c r="BZ14" s="100">
        <v>323582.45</v>
      </c>
      <c r="CA14" s="100">
        <v>323582.45</v>
      </c>
      <c r="CB14" s="100">
        <v>323582.45</v>
      </c>
    </row>
    <row r="15" spans="1:80" s="100" customFormat="1" ht="10.199999999999999" x14ac:dyDescent="0.2">
      <c r="A15" s="101" t="s">
        <v>462</v>
      </c>
      <c r="B15" s="100">
        <v>887349.27</v>
      </c>
      <c r="C15" s="100">
        <v>883297.36</v>
      </c>
      <c r="D15" s="100">
        <v>879245.44</v>
      </c>
      <c r="E15" s="100">
        <v>875193.53</v>
      </c>
      <c r="F15" s="100">
        <v>871141.61</v>
      </c>
      <c r="G15" s="100">
        <v>867089.7</v>
      </c>
      <c r="H15" s="100">
        <v>863037.78</v>
      </c>
      <c r="I15" s="100">
        <v>858985.87</v>
      </c>
      <c r="J15" s="100">
        <v>854933.95</v>
      </c>
      <c r="K15" s="100">
        <v>850882.04</v>
      </c>
      <c r="L15" s="100">
        <v>846830.12</v>
      </c>
      <c r="M15" s="100">
        <v>842778.21</v>
      </c>
      <c r="N15" s="100">
        <v>838726.29</v>
      </c>
      <c r="O15" s="100">
        <v>838726.29</v>
      </c>
      <c r="P15" s="100">
        <v>838726.29</v>
      </c>
      <c r="Q15" s="100">
        <v>838726.29</v>
      </c>
      <c r="R15" s="100">
        <v>838726.29</v>
      </c>
      <c r="S15" s="100">
        <v>838726.29</v>
      </c>
      <c r="T15" s="100">
        <v>838726.29</v>
      </c>
      <c r="U15" s="100">
        <v>838726.29</v>
      </c>
      <c r="V15" s="100">
        <v>838726.29</v>
      </c>
      <c r="W15" s="100">
        <v>838726.29</v>
      </c>
      <c r="X15" s="100">
        <v>838726.29</v>
      </c>
      <c r="Y15" s="100">
        <v>838726.29</v>
      </c>
      <c r="Z15" s="100">
        <v>838726.29</v>
      </c>
      <c r="AA15" s="100">
        <v>838726.29</v>
      </c>
      <c r="AB15" s="100">
        <v>838726.29</v>
      </c>
      <c r="AC15" s="100">
        <v>838726.29</v>
      </c>
      <c r="AD15" s="100">
        <v>838726.29</v>
      </c>
      <c r="AE15" s="100">
        <v>838726.29</v>
      </c>
      <c r="AF15" s="100">
        <v>838726.29</v>
      </c>
      <c r="AG15" s="100">
        <v>838726.29</v>
      </c>
      <c r="AH15" s="100">
        <v>838726.29</v>
      </c>
      <c r="AI15" s="100">
        <v>838726.29</v>
      </c>
      <c r="AJ15" s="100">
        <v>838726.29</v>
      </c>
      <c r="AK15" s="100">
        <v>838726.29</v>
      </c>
      <c r="AL15" s="100">
        <v>838726.29</v>
      </c>
      <c r="AM15" s="100">
        <v>838726.29</v>
      </c>
      <c r="AN15" s="100">
        <v>838726.29</v>
      </c>
      <c r="AO15" s="100">
        <v>838726.29</v>
      </c>
      <c r="AP15" s="100">
        <v>838726.29</v>
      </c>
      <c r="AQ15" s="100">
        <v>838726.29</v>
      </c>
      <c r="AR15" s="100">
        <v>838726.29</v>
      </c>
      <c r="AS15" s="100">
        <v>838726.29</v>
      </c>
      <c r="AT15" s="100">
        <v>838726.29</v>
      </c>
      <c r="AU15" s="100">
        <v>838726.29</v>
      </c>
      <c r="AV15" s="100">
        <v>838726.29</v>
      </c>
      <c r="AW15" s="100">
        <v>838726.29</v>
      </c>
      <c r="AX15" s="100">
        <v>838726.29</v>
      </c>
      <c r="AY15" s="100">
        <v>838726.29</v>
      </c>
      <c r="AZ15" s="100">
        <v>838726.29</v>
      </c>
      <c r="BA15" s="100">
        <v>838726.29</v>
      </c>
      <c r="BB15" s="100">
        <v>838726.29</v>
      </c>
      <c r="BC15" s="100">
        <v>838726.29</v>
      </c>
      <c r="BD15" s="100">
        <v>838726.29</v>
      </c>
      <c r="BE15" s="100">
        <v>838726.29</v>
      </c>
      <c r="BF15" s="100">
        <v>838726.29</v>
      </c>
      <c r="BG15" s="100">
        <v>838726.29</v>
      </c>
      <c r="BH15" s="100">
        <v>838726.29</v>
      </c>
      <c r="BI15" s="100">
        <v>838726.29</v>
      </c>
      <c r="BJ15" s="100">
        <v>838726.29</v>
      </c>
      <c r="BK15" s="100">
        <v>838726.29</v>
      </c>
      <c r="BL15" s="100">
        <v>838726.29</v>
      </c>
      <c r="BM15" s="100">
        <v>838726.29</v>
      </c>
      <c r="BN15" s="100">
        <v>838726.29</v>
      </c>
      <c r="BO15" s="100">
        <v>838726.29</v>
      </c>
      <c r="BP15" s="100">
        <v>838726.29</v>
      </c>
      <c r="BQ15" s="100">
        <v>838726.29</v>
      </c>
      <c r="BR15" s="100">
        <v>838726.29</v>
      </c>
      <c r="BS15" s="100">
        <v>838726.29</v>
      </c>
      <c r="BT15" s="100">
        <v>838726.29</v>
      </c>
      <c r="BU15" s="100">
        <v>838726.29</v>
      </c>
      <c r="BV15" s="100">
        <v>838726.29</v>
      </c>
      <c r="BW15" s="100">
        <v>838726.29</v>
      </c>
      <c r="BX15" s="100">
        <v>838726.29</v>
      </c>
      <c r="BY15" s="100">
        <v>838726.29</v>
      </c>
      <c r="BZ15" s="100">
        <v>838726.29</v>
      </c>
      <c r="CA15" s="100">
        <v>838726.29</v>
      </c>
      <c r="CB15" s="100">
        <v>838726.29</v>
      </c>
    </row>
    <row r="16" spans="1:80" s="100" customFormat="1" ht="10.199999999999999" x14ac:dyDescent="0.2">
      <c r="A16" s="101" t="s">
        <v>463</v>
      </c>
      <c r="B16" s="100">
        <v>2315357.66</v>
      </c>
      <c r="C16" s="100">
        <v>2303632.1800000002</v>
      </c>
      <c r="D16" s="100">
        <v>2291906.7000000002</v>
      </c>
      <c r="E16" s="100">
        <v>2280181.2200000002</v>
      </c>
      <c r="F16" s="100">
        <v>2268455.7400000002</v>
      </c>
      <c r="G16" s="100">
        <v>2256730.2599999998</v>
      </c>
      <c r="H16" s="100">
        <v>2245004.7799999998</v>
      </c>
      <c r="I16" s="100">
        <v>2233279.2999999998</v>
      </c>
      <c r="J16" s="100">
        <v>2221553.8199999998</v>
      </c>
      <c r="K16" s="100">
        <v>2209828.34</v>
      </c>
      <c r="L16" s="100">
        <v>2198102.86</v>
      </c>
      <c r="M16" s="100">
        <v>2186377.38</v>
      </c>
      <c r="N16" s="100">
        <v>2174651.9</v>
      </c>
      <c r="O16" s="100">
        <v>2174651.9</v>
      </c>
      <c r="P16" s="100">
        <v>2174651.9</v>
      </c>
      <c r="Q16" s="100">
        <v>2174651.9</v>
      </c>
      <c r="R16" s="100">
        <v>2174651.9</v>
      </c>
      <c r="S16" s="100">
        <v>2174651.9</v>
      </c>
      <c r="T16" s="100">
        <v>2174651.9</v>
      </c>
      <c r="U16" s="100">
        <v>2174651.9</v>
      </c>
      <c r="V16" s="100">
        <v>2174651.9</v>
      </c>
      <c r="W16" s="100">
        <v>2174651.9</v>
      </c>
      <c r="X16" s="100">
        <v>2174651.9</v>
      </c>
      <c r="Y16" s="100">
        <v>2174651.9</v>
      </c>
      <c r="Z16" s="100">
        <v>2174651.9</v>
      </c>
      <c r="AA16" s="100">
        <v>2174651.9</v>
      </c>
      <c r="AB16" s="100">
        <v>2174651.9</v>
      </c>
      <c r="AC16" s="100">
        <v>2174651.9</v>
      </c>
      <c r="AD16" s="100">
        <v>2174651.9</v>
      </c>
      <c r="AE16" s="100">
        <v>2174651.9</v>
      </c>
      <c r="AF16" s="100">
        <v>2174651.9</v>
      </c>
      <c r="AG16" s="100">
        <v>2174651.9</v>
      </c>
      <c r="AH16" s="100">
        <v>2174651.9</v>
      </c>
      <c r="AI16" s="100">
        <v>2174651.9</v>
      </c>
      <c r="AJ16" s="100">
        <v>2174651.9</v>
      </c>
      <c r="AK16" s="100">
        <v>2174651.9</v>
      </c>
      <c r="AL16" s="100">
        <v>2174651.9</v>
      </c>
      <c r="AM16" s="100">
        <v>2174651.9</v>
      </c>
      <c r="AN16" s="100">
        <v>2174651.9</v>
      </c>
      <c r="AO16" s="100">
        <v>2174651.9</v>
      </c>
      <c r="AP16" s="100">
        <v>2174651.9</v>
      </c>
      <c r="AQ16" s="100">
        <v>2174651.9</v>
      </c>
      <c r="AR16" s="100">
        <v>2174651.9</v>
      </c>
      <c r="AS16" s="100">
        <v>2174651.9</v>
      </c>
      <c r="AT16" s="100">
        <v>2174651.9</v>
      </c>
      <c r="AU16" s="100">
        <v>2174651.9</v>
      </c>
      <c r="AV16" s="100">
        <v>2174651.9</v>
      </c>
      <c r="AW16" s="100">
        <v>2174651.9</v>
      </c>
      <c r="AX16" s="100">
        <v>2174651.9</v>
      </c>
      <c r="AY16" s="100">
        <v>2174651.9</v>
      </c>
      <c r="AZ16" s="100">
        <v>2174651.9</v>
      </c>
      <c r="BA16" s="100">
        <v>2174651.9</v>
      </c>
      <c r="BB16" s="100">
        <v>2174651.9</v>
      </c>
      <c r="BC16" s="100">
        <v>2174651.9</v>
      </c>
      <c r="BD16" s="100">
        <v>2174651.9</v>
      </c>
      <c r="BE16" s="100">
        <v>2174651.9</v>
      </c>
      <c r="BF16" s="100">
        <v>2174651.9</v>
      </c>
      <c r="BG16" s="100">
        <v>2174651.9</v>
      </c>
      <c r="BH16" s="100">
        <v>2174651.9</v>
      </c>
      <c r="BI16" s="100">
        <v>2174651.9</v>
      </c>
      <c r="BJ16" s="100">
        <v>2174651.9</v>
      </c>
      <c r="BK16" s="100">
        <v>2174651.9</v>
      </c>
      <c r="BL16" s="100">
        <v>2174651.9</v>
      </c>
      <c r="BM16" s="100">
        <v>2174651.9</v>
      </c>
      <c r="BN16" s="100">
        <v>2174651.9</v>
      </c>
      <c r="BO16" s="100">
        <v>2174651.9</v>
      </c>
      <c r="BP16" s="100">
        <v>2174651.9</v>
      </c>
      <c r="BQ16" s="100">
        <v>2174651.9</v>
      </c>
      <c r="BR16" s="100">
        <v>2174651.9</v>
      </c>
      <c r="BS16" s="100">
        <v>2174651.9</v>
      </c>
      <c r="BT16" s="100">
        <v>2174651.9</v>
      </c>
      <c r="BU16" s="100">
        <v>2174651.9</v>
      </c>
      <c r="BV16" s="100">
        <v>2174651.9</v>
      </c>
      <c r="BW16" s="100">
        <v>2174651.9</v>
      </c>
      <c r="BX16" s="100">
        <v>2174651.9</v>
      </c>
      <c r="BY16" s="100">
        <v>2174651.9</v>
      </c>
      <c r="BZ16" s="100">
        <v>2174651.9</v>
      </c>
      <c r="CA16" s="100">
        <v>2174651.9</v>
      </c>
      <c r="CB16" s="100">
        <v>2174651.9</v>
      </c>
    </row>
    <row r="17" spans="1:80" s="100" customFormat="1" ht="10.199999999999999" x14ac:dyDescent="0.2">
      <c r="A17" s="101" t="s">
        <v>464</v>
      </c>
      <c r="B17" s="100">
        <v>882608.63</v>
      </c>
      <c r="C17" s="100">
        <v>879084.77</v>
      </c>
      <c r="D17" s="100">
        <v>875560.92</v>
      </c>
      <c r="E17" s="100">
        <v>872037.07</v>
      </c>
      <c r="F17" s="100">
        <v>868513.21</v>
      </c>
      <c r="G17" s="100">
        <v>864989.36</v>
      </c>
      <c r="H17" s="100">
        <v>861465.5</v>
      </c>
      <c r="I17" s="100">
        <v>857941.65</v>
      </c>
      <c r="J17" s="100">
        <v>854417.79</v>
      </c>
      <c r="K17" s="100">
        <v>850893.94</v>
      </c>
      <c r="L17" s="100">
        <v>847370.09</v>
      </c>
      <c r="M17" s="100">
        <v>843846.23</v>
      </c>
      <c r="N17" s="100">
        <v>840322.38</v>
      </c>
      <c r="O17" s="100">
        <v>840322.38</v>
      </c>
      <c r="P17" s="100">
        <v>840322.38</v>
      </c>
      <c r="Q17" s="100">
        <v>840322.38</v>
      </c>
      <c r="R17" s="100">
        <v>840322.38</v>
      </c>
      <c r="S17" s="100">
        <v>840322.38</v>
      </c>
      <c r="T17" s="100">
        <v>840322.38</v>
      </c>
      <c r="U17" s="100">
        <v>840322.38</v>
      </c>
      <c r="V17" s="100">
        <v>840322.38</v>
      </c>
      <c r="W17" s="100">
        <v>840322.38</v>
      </c>
      <c r="X17" s="100">
        <v>840322.38</v>
      </c>
      <c r="Y17" s="100">
        <v>840322.38</v>
      </c>
      <c r="Z17" s="100">
        <v>840322.38</v>
      </c>
      <c r="AA17" s="100">
        <v>840322.38</v>
      </c>
      <c r="AB17" s="100">
        <v>840322.38</v>
      </c>
      <c r="AC17" s="100">
        <v>840322.38</v>
      </c>
      <c r="AD17" s="100">
        <v>840322.38</v>
      </c>
      <c r="AE17" s="100">
        <v>840322.38</v>
      </c>
      <c r="AF17" s="100">
        <v>840322.38</v>
      </c>
      <c r="AG17" s="100">
        <v>840322.38</v>
      </c>
      <c r="AH17" s="100">
        <v>840322.38</v>
      </c>
      <c r="AI17" s="100">
        <v>840322.38</v>
      </c>
      <c r="AJ17" s="100">
        <v>840322.38</v>
      </c>
      <c r="AK17" s="100">
        <v>840322.38</v>
      </c>
      <c r="AL17" s="100">
        <v>840322.38</v>
      </c>
      <c r="AM17" s="100">
        <v>840322.38</v>
      </c>
      <c r="AN17" s="100">
        <v>840322.38</v>
      </c>
      <c r="AO17" s="100">
        <v>840322.38</v>
      </c>
      <c r="AP17" s="100">
        <v>840322.38</v>
      </c>
      <c r="AQ17" s="100">
        <v>840322.38</v>
      </c>
      <c r="AR17" s="100">
        <v>840322.38</v>
      </c>
      <c r="AS17" s="100">
        <v>840322.38</v>
      </c>
      <c r="AT17" s="100">
        <v>840322.38</v>
      </c>
      <c r="AU17" s="100">
        <v>840322.38</v>
      </c>
      <c r="AV17" s="100">
        <v>840322.38</v>
      </c>
      <c r="AW17" s="100">
        <v>840322.38</v>
      </c>
      <c r="AX17" s="100">
        <v>840322.38</v>
      </c>
      <c r="AY17" s="100">
        <v>840322.38</v>
      </c>
      <c r="AZ17" s="100">
        <v>840322.38</v>
      </c>
      <c r="BA17" s="100">
        <v>840322.38</v>
      </c>
      <c r="BB17" s="100">
        <v>840322.38</v>
      </c>
      <c r="BC17" s="100">
        <v>840322.38</v>
      </c>
      <c r="BD17" s="100">
        <v>840322.38</v>
      </c>
      <c r="BE17" s="100">
        <v>840322.38</v>
      </c>
      <c r="BF17" s="100">
        <v>840322.38</v>
      </c>
      <c r="BG17" s="100">
        <v>840322.38</v>
      </c>
      <c r="BH17" s="100">
        <v>840322.38</v>
      </c>
      <c r="BI17" s="100">
        <v>840322.38</v>
      </c>
      <c r="BJ17" s="100">
        <v>840322.38</v>
      </c>
      <c r="BK17" s="100">
        <v>840322.38</v>
      </c>
      <c r="BL17" s="100">
        <v>840322.38</v>
      </c>
      <c r="BM17" s="100">
        <v>840322.38</v>
      </c>
      <c r="BN17" s="100">
        <v>840322.38</v>
      </c>
      <c r="BO17" s="100">
        <v>840322.38</v>
      </c>
      <c r="BP17" s="100">
        <v>840322.38</v>
      </c>
      <c r="BQ17" s="100">
        <v>840322.38</v>
      </c>
      <c r="BR17" s="100">
        <v>840322.38</v>
      </c>
      <c r="BS17" s="100">
        <v>840322.38</v>
      </c>
      <c r="BT17" s="100">
        <v>840322.38</v>
      </c>
      <c r="BU17" s="100">
        <v>840322.38</v>
      </c>
      <c r="BV17" s="100">
        <v>840322.38</v>
      </c>
      <c r="BW17" s="100">
        <v>840322.38</v>
      </c>
      <c r="BX17" s="100">
        <v>840322.38</v>
      </c>
      <c r="BY17" s="100">
        <v>840322.38</v>
      </c>
      <c r="BZ17" s="100">
        <v>840322.38</v>
      </c>
      <c r="CA17" s="100">
        <v>840322.38</v>
      </c>
      <c r="CB17" s="100">
        <v>840322.38</v>
      </c>
    </row>
    <row r="18" spans="1:80" s="100" customFormat="1" ht="10.199999999999999" x14ac:dyDescent="0.2">
      <c r="A18" s="101" t="s">
        <v>465</v>
      </c>
      <c r="B18" s="100">
        <v>0</v>
      </c>
      <c r="C18" s="100">
        <v>0</v>
      </c>
      <c r="D18" s="100">
        <v>0</v>
      </c>
      <c r="E18" s="100">
        <v>0</v>
      </c>
      <c r="F18" s="100">
        <v>0</v>
      </c>
      <c r="G18" s="100">
        <v>0</v>
      </c>
      <c r="H18" s="100">
        <v>0</v>
      </c>
      <c r="I18" s="100">
        <v>0</v>
      </c>
      <c r="J18" s="100">
        <v>0</v>
      </c>
      <c r="K18" s="100">
        <v>0</v>
      </c>
      <c r="L18" s="100">
        <v>0</v>
      </c>
      <c r="M18" s="100">
        <v>0</v>
      </c>
      <c r="N18" s="100">
        <v>0</v>
      </c>
      <c r="O18" s="100">
        <v>0</v>
      </c>
      <c r="P18" s="100">
        <v>-482284.32970253902</v>
      </c>
      <c r="Q18" s="100">
        <v>-964568.65940507804</v>
      </c>
      <c r="R18" s="100">
        <v>-1446852.98910761</v>
      </c>
      <c r="S18" s="100">
        <v>-1929137.31881015</v>
      </c>
      <c r="T18" s="100">
        <v>-2411421.6485126899</v>
      </c>
      <c r="U18" s="100">
        <v>-2893705.9782152302</v>
      </c>
      <c r="V18" s="100">
        <v>-3375990.30791777</v>
      </c>
      <c r="W18" s="100">
        <v>-3858274.6376203098</v>
      </c>
      <c r="X18" s="100">
        <v>-4340558.9673228497</v>
      </c>
      <c r="Y18" s="100">
        <v>-4822843.29702539</v>
      </c>
      <c r="Z18" s="100">
        <v>-5305127.6267279303</v>
      </c>
      <c r="AA18" s="100">
        <v>-5787411.9564304696</v>
      </c>
      <c r="AB18" s="100">
        <v>-5787411.9564304696</v>
      </c>
      <c r="AC18" s="100">
        <v>-6269696.2861330099</v>
      </c>
      <c r="AD18" s="100">
        <v>-6751980.61583554</v>
      </c>
      <c r="AE18" s="100">
        <v>-7234264.9455380803</v>
      </c>
      <c r="AF18" s="100">
        <v>-7716549.2752406197</v>
      </c>
      <c r="AG18" s="100">
        <v>-8198833.60494316</v>
      </c>
      <c r="AH18" s="100">
        <v>-8681117.9346456993</v>
      </c>
      <c r="AI18" s="100">
        <v>-9163402.2643482406</v>
      </c>
      <c r="AJ18" s="100">
        <v>-9645686.5940507799</v>
      </c>
      <c r="AK18" s="100">
        <v>-10127970.923753301</v>
      </c>
      <c r="AL18" s="100">
        <v>-10610255.253455799</v>
      </c>
      <c r="AM18" s="100">
        <v>-11092539.5831584</v>
      </c>
      <c r="AN18" s="100">
        <v>-11574823.9128609</v>
      </c>
      <c r="AO18" s="100">
        <v>-11574823.9128609</v>
      </c>
      <c r="AP18" s="100">
        <v>-12057108.2425634</v>
      </c>
      <c r="AQ18" s="100">
        <v>-12539392.572265999</v>
      </c>
      <c r="AR18" s="100">
        <v>-13021676.9019685</v>
      </c>
      <c r="AS18" s="100">
        <v>-13503961.231671</v>
      </c>
      <c r="AT18" s="100">
        <v>-13986245.561373601</v>
      </c>
      <c r="AU18" s="100">
        <v>-14468529.891076099</v>
      </c>
      <c r="AV18" s="100">
        <v>-14950814.2207787</v>
      </c>
      <c r="AW18" s="100">
        <v>-15433098.5504812</v>
      </c>
      <c r="AX18" s="100">
        <v>-15915382.8801837</v>
      </c>
      <c r="AY18" s="100">
        <v>-16397667.209886299</v>
      </c>
      <c r="AZ18" s="100">
        <v>-16879951.539588802</v>
      </c>
      <c r="BA18" s="100">
        <v>-17362235.869291399</v>
      </c>
      <c r="BB18" s="100">
        <v>-17362235.869291399</v>
      </c>
      <c r="BC18" s="100">
        <v>-17842900.003117599</v>
      </c>
      <c r="BD18" s="100">
        <v>-18321943.941067599</v>
      </c>
      <c r="BE18" s="100">
        <v>-18800987.879017498</v>
      </c>
      <c r="BF18" s="100">
        <v>-19280031.816967499</v>
      </c>
      <c r="BG18" s="100">
        <v>-19759075.754917499</v>
      </c>
      <c r="BH18" s="100">
        <v>-20238119.692867398</v>
      </c>
      <c r="BI18" s="100">
        <v>-20717163.630817398</v>
      </c>
      <c r="BJ18" s="100">
        <v>-21196207.568767399</v>
      </c>
      <c r="BK18" s="100">
        <v>-21675251.506717298</v>
      </c>
      <c r="BL18" s="100">
        <v>-22154295.444667298</v>
      </c>
      <c r="BM18" s="100">
        <v>-22633339.382617202</v>
      </c>
      <c r="BN18" s="100">
        <v>-23112383.320567202</v>
      </c>
      <c r="BO18" s="100">
        <v>-23112383.320567202</v>
      </c>
      <c r="BP18" s="100">
        <v>-23566727.5677955</v>
      </c>
      <c r="BQ18" s="100">
        <v>-23995158.189875901</v>
      </c>
      <c r="BR18" s="100">
        <v>-24423588.811956398</v>
      </c>
      <c r="BS18" s="100">
        <v>-24852019.434036799</v>
      </c>
      <c r="BT18" s="100">
        <v>-25280450.056117199</v>
      </c>
      <c r="BU18" s="100">
        <v>-25708880.678197701</v>
      </c>
      <c r="BV18" s="100">
        <v>-26132718.653661601</v>
      </c>
      <c r="BW18" s="100">
        <v>-26551963.982508902</v>
      </c>
      <c r="BX18" s="100">
        <v>-26971209.311356299</v>
      </c>
      <c r="BY18" s="100">
        <v>-27390454.640203599</v>
      </c>
      <c r="BZ18" s="100">
        <v>-27809699.969051</v>
      </c>
      <c r="CA18" s="100">
        <v>-28228945.2978983</v>
      </c>
      <c r="CB18" s="100">
        <v>-28228945.2978983</v>
      </c>
    </row>
    <row r="20" spans="1:80" s="100" customFormat="1" ht="10.199999999999999" x14ac:dyDescent="0.2">
      <c r="A20" s="99" t="s">
        <v>174</v>
      </c>
    </row>
    <row r="21" spans="1:80" s="100" customFormat="1" ht="10.199999999999999" x14ac:dyDescent="0.2">
      <c r="A21" s="101" t="s">
        <v>175</v>
      </c>
      <c r="B21" s="100">
        <v>0</v>
      </c>
      <c r="C21" s="100">
        <v>5784352.1699999999</v>
      </c>
      <c r="D21" s="100">
        <v>5735525.3399999999</v>
      </c>
      <c r="E21" s="100">
        <v>5686698.5</v>
      </c>
      <c r="F21" s="100">
        <v>5637871.6699999999</v>
      </c>
      <c r="G21" s="100">
        <v>5589044.8300000001</v>
      </c>
      <c r="H21" s="100">
        <v>5540218</v>
      </c>
      <c r="I21" s="100">
        <v>5491391.1699999999</v>
      </c>
      <c r="J21" s="100">
        <v>5442564.3300000001</v>
      </c>
      <c r="K21" s="100">
        <v>5393737.5</v>
      </c>
      <c r="L21" s="100">
        <v>5344910.67</v>
      </c>
      <c r="M21" s="100">
        <v>5296083.84</v>
      </c>
      <c r="N21" s="100">
        <v>5247257</v>
      </c>
      <c r="O21" s="100">
        <v>5247257</v>
      </c>
      <c r="P21" s="100">
        <v>5247257</v>
      </c>
      <c r="Q21" s="100">
        <v>5247257</v>
      </c>
      <c r="R21" s="100">
        <v>5247257</v>
      </c>
      <c r="S21" s="100">
        <v>5247257</v>
      </c>
      <c r="T21" s="100">
        <v>5247257</v>
      </c>
      <c r="U21" s="100">
        <v>5247257</v>
      </c>
      <c r="V21" s="100">
        <v>5247257</v>
      </c>
      <c r="W21" s="100">
        <v>5247257</v>
      </c>
      <c r="X21" s="100">
        <v>5247257</v>
      </c>
      <c r="Y21" s="100">
        <v>5247257</v>
      </c>
      <c r="Z21" s="100">
        <v>5247257</v>
      </c>
      <c r="AA21" s="100">
        <v>5247257</v>
      </c>
      <c r="AB21" s="100">
        <v>5247257</v>
      </c>
      <c r="AC21" s="100">
        <v>5247257</v>
      </c>
      <c r="AD21" s="100">
        <v>5247257</v>
      </c>
      <c r="AE21" s="100">
        <v>5247257</v>
      </c>
      <c r="AF21" s="100">
        <v>5247257</v>
      </c>
      <c r="AG21" s="100">
        <v>5247257</v>
      </c>
      <c r="AH21" s="100">
        <v>5247257</v>
      </c>
      <c r="AI21" s="100">
        <v>5247257</v>
      </c>
      <c r="AJ21" s="100">
        <v>5247257</v>
      </c>
      <c r="AK21" s="100">
        <v>5247257</v>
      </c>
      <c r="AL21" s="100">
        <v>5247257</v>
      </c>
      <c r="AM21" s="100">
        <v>5247257</v>
      </c>
      <c r="AN21" s="100">
        <v>5247257</v>
      </c>
      <c r="AO21" s="100">
        <v>5247257</v>
      </c>
      <c r="AP21" s="100">
        <v>5247257</v>
      </c>
      <c r="AQ21" s="100">
        <v>5247257</v>
      </c>
      <c r="AR21" s="100">
        <v>5247257</v>
      </c>
      <c r="AS21" s="100">
        <v>5247257</v>
      </c>
      <c r="AT21" s="100">
        <v>5247257</v>
      </c>
      <c r="AU21" s="100">
        <v>5247257</v>
      </c>
      <c r="AV21" s="100">
        <v>5247257</v>
      </c>
      <c r="AW21" s="100">
        <v>5247257</v>
      </c>
      <c r="AX21" s="100">
        <v>5247257</v>
      </c>
      <c r="AY21" s="100">
        <v>5247257</v>
      </c>
      <c r="AZ21" s="100">
        <v>5247257</v>
      </c>
      <c r="BA21" s="100">
        <v>5247257</v>
      </c>
      <c r="BB21" s="100">
        <v>5247257</v>
      </c>
      <c r="BC21" s="100">
        <v>5247257</v>
      </c>
      <c r="BD21" s="100">
        <v>5247257</v>
      </c>
      <c r="BE21" s="100">
        <v>5247257</v>
      </c>
      <c r="BF21" s="100">
        <v>5247257</v>
      </c>
      <c r="BG21" s="100">
        <v>5247257</v>
      </c>
      <c r="BH21" s="100">
        <v>5247257</v>
      </c>
      <c r="BI21" s="100">
        <v>5247257</v>
      </c>
      <c r="BJ21" s="100">
        <v>5247257</v>
      </c>
      <c r="BK21" s="100">
        <v>5247257</v>
      </c>
      <c r="BL21" s="100">
        <v>5247257</v>
      </c>
      <c r="BM21" s="100">
        <v>5247257</v>
      </c>
      <c r="BN21" s="100">
        <v>5247257</v>
      </c>
      <c r="BO21" s="100">
        <v>5247257</v>
      </c>
      <c r="BP21" s="100">
        <v>5247257</v>
      </c>
      <c r="BQ21" s="100">
        <v>5247257</v>
      </c>
      <c r="BR21" s="100">
        <v>5247257</v>
      </c>
      <c r="BS21" s="100">
        <v>5247257</v>
      </c>
      <c r="BT21" s="100">
        <v>5247257</v>
      </c>
      <c r="BU21" s="100">
        <v>5247257</v>
      </c>
      <c r="BV21" s="100">
        <v>5247257</v>
      </c>
      <c r="BW21" s="100">
        <v>5247257</v>
      </c>
      <c r="BX21" s="100">
        <v>5247257</v>
      </c>
      <c r="BY21" s="100">
        <v>5247257</v>
      </c>
      <c r="BZ21" s="100">
        <v>5247257</v>
      </c>
      <c r="CA21" s="100">
        <v>5247257</v>
      </c>
      <c r="CB21" s="100">
        <v>5247257</v>
      </c>
    </row>
    <row r="22" spans="1:80" s="100" customFormat="1" ht="10.199999999999999" x14ac:dyDescent="0.2">
      <c r="A22" s="101" t="s">
        <v>176</v>
      </c>
      <c r="B22" s="100">
        <v>0</v>
      </c>
      <c r="C22" s="100">
        <v>5970405.5999999996</v>
      </c>
      <c r="D22" s="100">
        <v>5953750.2000000002</v>
      </c>
      <c r="E22" s="100">
        <v>5937094.7999999998</v>
      </c>
      <c r="F22" s="100">
        <v>5920439.4000000004</v>
      </c>
      <c r="G22" s="100">
        <v>5903784</v>
      </c>
      <c r="H22" s="100">
        <v>5887128.5999999996</v>
      </c>
      <c r="I22" s="100">
        <v>5870473.2000000002</v>
      </c>
      <c r="J22" s="100">
        <v>5853817.7999999998</v>
      </c>
      <c r="K22" s="100">
        <v>5837162.4000000004</v>
      </c>
      <c r="L22" s="100">
        <v>5820507</v>
      </c>
      <c r="M22" s="100">
        <v>5803851.5999999996</v>
      </c>
      <c r="N22" s="100">
        <v>5787196.2000000002</v>
      </c>
      <c r="O22" s="100">
        <v>5787196.2000000002</v>
      </c>
      <c r="P22" s="100">
        <v>5787196.2000000002</v>
      </c>
      <c r="Q22" s="100">
        <v>5787196.2000000002</v>
      </c>
      <c r="R22" s="100">
        <v>5787196.2000000002</v>
      </c>
      <c r="S22" s="100">
        <v>5787196.2000000002</v>
      </c>
      <c r="T22" s="100">
        <v>5787196.2000000002</v>
      </c>
      <c r="U22" s="100">
        <v>5787196.2000000002</v>
      </c>
      <c r="V22" s="100">
        <v>5787196.2000000002</v>
      </c>
      <c r="W22" s="100">
        <v>5787196.2000000002</v>
      </c>
      <c r="X22" s="100">
        <v>5787196.2000000002</v>
      </c>
      <c r="Y22" s="100">
        <v>5787196.2000000002</v>
      </c>
      <c r="Z22" s="100">
        <v>5787196.2000000002</v>
      </c>
      <c r="AA22" s="100">
        <v>5787196.2000000002</v>
      </c>
      <c r="AB22" s="100">
        <v>5787196.2000000002</v>
      </c>
      <c r="AC22" s="100">
        <v>5787196.2000000002</v>
      </c>
      <c r="AD22" s="100">
        <v>5787196.2000000002</v>
      </c>
      <c r="AE22" s="100">
        <v>5787196.2000000002</v>
      </c>
      <c r="AF22" s="100">
        <v>5787196.2000000002</v>
      </c>
      <c r="AG22" s="100">
        <v>5787196.2000000002</v>
      </c>
      <c r="AH22" s="100">
        <v>5787196.2000000002</v>
      </c>
      <c r="AI22" s="100">
        <v>5787196.2000000002</v>
      </c>
      <c r="AJ22" s="100">
        <v>5787196.2000000002</v>
      </c>
      <c r="AK22" s="100">
        <v>5787196.2000000002</v>
      </c>
      <c r="AL22" s="100">
        <v>5787196.2000000002</v>
      </c>
      <c r="AM22" s="100">
        <v>5787196.2000000002</v>
      </c>
      <c r="AN22" s="100">
        <v>5787196.2000000002</v>
      </c>
      <c r="AO22" s="100">
        <v>5787196.2000000002</v>
      </c>
      <c r="AP22" s="100">
        <v>5787196.2000000002</v>
      </c>
      <c r="AQ22" s="100">
        <v>5787196.2000000002</v>
      </c>
      <c r="AR22" s="100">
        <v>5787196.2000000002</v>
      </c>
      <c r="AS22" s="100">
        <v>5787196.2000000002</v>
      </c>
      <c r="AT22" s="100">
        <v>5787196.2000000002</v>
      </c>
      <c r="AU22" s="100">
        <v>5787196.2000000002</v>
      </c>
      <c r="AV22" s="100">
        <v>5787196.2000000002</v>
      </c>
      <c r="AW22" s="100">
        <v>5787196.2000000002</v>
      </c>
      <c r="AX22" s="100">
        <v>5787196.2000000002</v>
      </c>
      <c r="AY22" s="100">
        <v>5787196.2000000002</v>
      </c>
      <c r="AZ22" s="100">
        <v>5787196.2000000002</v>
      </c>
      <c r="BA22" s="100">
        <v>5787196.2000000002</v>
      </c>
      <c r="BB22" s="100">
        <v>5787196.2000000002</v>
      </c>
      <c r="BC22" s="100">
        <v>5787196.2000000002</v>
      </c>
      <c r="BD22" s="100">
        <v>5787196.2000000002</v>
      </c>
      <c r="BE22" s="100">
        <v>5787196.2000000002</v>
      </c>
      <c r="BF22" s="100">
        <v>5787196.2000000002</v>
      </c>
      <c r="BG22" s="100">
        <v>5787196.2000000002</v>
      </c>
      <c r="BH22" s="100">
        <v>5787196.2000000002</v>
      </c>
      <c r="BI22" s="100">
        <v>5787196.2000000002</v>
      </c>
      <c r="BJ22" s="100">
        <v>5787196.2000000002</v>
      </c>
      <c r="BK22" s="100">
        <v>5787196.2000000002</v>
      </c>
      <c r="BL22" s="100">
        <v>5787196.2000000002</v>
      </c>
      <c r="BM22" s="100">
        <v>5787196.2000000002</v>
      </c>
      <c r="BN22" s="100">
        <v>5787196.2000000002</v>
      </c>
      <c r="BO22" s="100">
        <v>5787196.2000000002</v>
      </c>
      <c r="BP22" s="100">
        <v>5787196.2000000002</v>
      </c>
      <c r="BQ22" s="100">
        <v>5787196.2000000002</v>
      </c>
      <c r="BR22" s="100">
        <v>5787196.2000000002</v>
      </c>
      <c r="BS22" s="100">
        <v>5787196.2000000002</v>
      </c>
      <c r="BT22" s="100">
        <v>5787196.2000000002</v>
      </c>
      <c r="BU22" s="100">
        <v>5787196.2000000002</v>
      </c>
      <c r="BV22" s="100">
        <v>5787196.2000000002</v>
      </c>
      <c r="BW22" s="100">
        <v>5787196.2000000002</v>
      </c>
      <c r="BX22" s="100">
        <v>5787196.2000000002</v>
      </c>
      <c r="BY22" s="100">
        <v>5787196.2000000002</v>
      </c>
      <c r="BZ22" s="100">
        <v>5787196.2000000002</v>
      </c>
      <c r="CA22" s="100">
        <v>5787196.2000000002</v>
      </c>
      <c r="CB22" s="100">
        <v>5787196.2000000002</v>
      </c>
    </row>
    <row r="23" spans="1:80" s="100" customFormat="1" ht="10.199999999999999" x14ac:dyDescent="0.2">
      <c r="A23" s="101" t="s">
        <v>177</v>
      </c>
      <c r="B23" s="100">
        <v>11873394.859999999</v>
      </c>
      <c r="C23" s="100">
        <v>53101.64</v>
      </c>
      <c r="D23" s="100">
        <v>53101.64</v>
      </c>
      <c r="E23" s="100">
        <v>81525.03</v>
      </c>
      <c r="F23" s="100">
        <v>81525.03</v>
      </c>
      <c r="G23" s="100">
        <v>87963.39</v>
      </c>
      <c r="H23" s="100">
        <v>87963.39</v>
      </c>
      <c r="I23" s="100">
        <v>87963.39</v>
      </c>
      <c r="J23" s="100">
        <v>87963.39</v>
      </c>
      <c r="K23" s="100">
        <v>87963.39</v>
      </c>
      <c r="L23" s="100">
        <v>165475.62</v>
      </c>
      <c r="M23" s="100">
        <v>-320536.61</v>
      </c>
      <c r="N23" s="100">
        <v>61098.38</v>
      </c>
      <c r="O23" s="100">
        <v>61098.38</v>
      </c>
      <c r="P23" s="100">
        <v>61098.38</v>
      </c>
      <c r="Q23" s="100">
        <v>61098.38</v>
      </c>
      <c r="R23" s="100">
        <v>61098.38</v>
      </c>
      <c r="S23" s="100">
        <v>61098.38</v>
      </c>
      <c r="T23" s="100">
        <v>61098.38</v>
      </c>
      <c r="U23" s="100">
        <v>61098.38</v>
      </c>
      <c r="V23" s="100">
        <v>61098.38</v>
      </c>
      <c r="W23" s="100">
        <v>61098.38</v>
      </c>
      <c r="X23" s="100">
        <v>61098.38</v>
      </c>
      <c r="Y23" s="100">
        <v>61098.38</v>
      </c>
      <c r="Z23" s="100">
        <v>61098.38</v>
      </c>
      <c r="AA23" s="100">
        <v>61098.38</v>
      </c>
      <c r="AB23" s="100">
        <v>61098.38</v>
      </c>
      <c r="AC23" s="100">
        <v>61098.38</v>
      </c>
      <c r="AD23" s="100">
        <v>61098.38</v>
      </c>
      <c r="AE23" s="100">
        <v>61098.38</v>
      </c>
      <c r="AF23" s="100">
        <v>61098.38</v>
      </c>
      <c r="AG23" s="100">
        <v>61098.38</v>
      </c>
      <c r="AH23" s="100">
        <v>61098.38</v>
      </c>
      <c r="AI23" s="100">
        <v>61098.38</v>
      </c>
      <c r="AJ23" s="100">
        <v>61098.38</v>
      </c>
      <c r="AK23" s="100">
        <v>61098.38</v>
      </c>
      <c r="AL23" s="100">
        <v>61098.38</v>
      </c>
      <c r="AM23" s="100">
        <v>61098.38</v>
      </c>
      <c r="AN23" s="100">
        <v>61098.38</v>
      </c>
      <c r="AO23" s="100">
        <v>61098.38</v>
      </c>
      <c r="AP23" s="100">
        <v>61098.38</v>
      </c>
      <c r="AQ23" s="100">
        <v>61098.38</v>
      </c>
      <c r="AR23" s="100">
        <v>61098.38</v>
      </c>
      <c r="AS23" s="100">
        <v>61098.38</v>
      </c>
      <c r="AT23" s="100">
        <v>61098.38</v>
      </c>
      <c r="AU23" s="100">
        <v>61098.38</v>
      </c>
      <c r="AV23" s="100">
        <v>61098.38</v>
      </c>
      <c r="AW23" s="100">
        <v>61098.38</v>
      </c>
      <c r="AX23" s="100">
        <v>61098.38</v>
      </c>
      <c r="AY23" s="100">
        <v>61098.38</v>
      </c>
      <c r="AZ23" s="100">
        <v>61098.38</v>
      </c>
      <c r="BA23" s="100">
        <v>61098.38</v>
      </c>
      <c r="BB23" s="100">
        <v>61098.38</v>
      </c>
      <c r="BC23" s="100">
        <v>61098.38</v>
      </c>
      <c r="BD23" s="100">
        <v>61098.38</v>
      </c>
      <c r="BE23" s="100">
        <v>61098.38</v>
      </c>
      <c r="BF23" s="100">
        <v>61098.38</v>
      </c>
      <c r="BG23" s="100">
        <v>61098.38</v>
      </c>
      <c r="BH23" s="100">
        <v>61098.38</v>
      </c>
      <c r="BI23" s="100">
        <v>61098.38</v>
      </c>
      <c r="BJ23" s="100">
        <v>61098.38</v>
      </c>
      <c r="BK23" s="100">
        <v>61098.38</v>
      </c>
      <c r="BL23" s="100">
        <v>61098.38</v>
      </c>
      <c r="BM23" s="100">
        <v>61098.38</v>
      </c>
      <c r="BN23" s="100">
        <v>61098.38</v>
      </c>
      <c r="BO23" s="100">
        <v>61098.38</v>
      </c>
      <c r="BP23" s="100">
        <v>61098.38</v>
      </c>
      <c r="BQ23" s="100">
        <v>61098.38</v>
      </c>
      <c r="BR23" s="100">
        <v>61098.38</v>
      </c>
      <c r="BS23" s="100">
        <v>61098.38</v>
      </c>
      <c r="BT23" s="100">
        <v>61098.38</v>
      </c>
      <c r="BU23" s="100">
        <v>61098.38</v>
      </c>
      <c r="BV23" s="100">
        <v>61098.38</v>
      </c>
      <c r="BW23" s="100">
        <v>61098.38</v>
      </c>
      <c r="BX23" s="100">
        <v>61098.38</v>
      </c>
      <c r="BY23" s="100">
        <v>61098.38</v>
      </c>
      <c r="BZ23" s="100">
        <v>61098.38</v>
      </c>
      <c r="CA23" s="100">
        <v>61098.38</v>
      </c>
      <c r="CB23" s="100">
        <v>61098.38</v>
      </c>
    </row>
    <row r="24" spans="1:80" s="100" customFormat="1" ht="10.199999999999999" x14ac:dyDescent="0.2">
      <c r="A24" s="101" t="s">
        <v>178</v>
      </c>
      <c r="B24" s="100">
        <v>-272099.5</v>
      </c>
      <c r="C24" s="100">
        <v>-283082.59000000003</v>
      </c>
      <c r="D24" s="100">
        <v>-294065.68</v>
      </c>
      <c r="E24" s="100">
        <v>142414.04999999999</v>
      </c>
      <c r="F24" s="100">
        <v>133025.56</v>
      </c>
      <c r="G24" s="100">
        <v>122573.48</v>
      </c>
      <c r="H24" s="100">
        <v>111590.39</v>
      </c>
      <c r="I24" s="100">
        <v>100394.03</v>
      </c>
      <c r="J24" s="100">
        <v>89197.67</v>
      </c>
      <c r="K24" s="100">
        <v>78001.31</v>
      </c>
      <c r="L24" s="100">
        <v>66976.52</v>
      </c>
      <c r="M24" s="100">
        <v>55780.160000000003</v>
      </c>
      <c r="N24" s="100">
        <v>45370.39</v>
      </c>
      <c r="O24" s="100">
        <v>45370.39</v>
      </c>
      <c r="P24" s="100">
        <v>34174.39</v>
      </c>
      <c r="Q24" s="100">
        <v>22978.39</v>
      </c>
      <c r="R24" s="100">
        <v>11782.39</v>
      </c>
      <c r="S24" s="100">
        <v>338086.39</v>
      </c>
      <c r="T24" s="100">
        <v>326890.38999999902</v>
      </c>
      <c r="U24" s="100">
        <v>315694.38999999902</v>
      </c>
      <c r="V24" s="100">
        <v>304498.38999999902</v>
      </c>
      <c r="W24" s="100">
        <v>293302.38999999902</v>
      </c>
      <c r="X24" s="100">
        <v>282106.38999999902</v>
      </c>
      <c r="Y24" s="100">
        <v>270910.38999999902</v>
      </c>
      <c r="Z24" s="100">
        <v>259714.389999999</v>
      </c>
      <c r="AA24" s="100">
        <v>248518.389999999</v>
      </c>
      <c r="AB24" s="100">
        <v>248518.389999999</v>
      </c>
      <c r="AC24" s="100">
        <v>237322.389999999</v>
      </c>
      <c r="AD24" s="100">
        <v>226126.389999999</v>
      </c>
      <c r="AE24" s="100">
        <v>214930.389999999</v>
      </c>
      <c r="AF24" s="100">
        <v>203734.389999999</v>
      </c>
      <c r="AG24" s="100">
        <v>192538.389999999</v>
      </c>
      <c r="AH24" s="100">
        <v>181342.389999999</v>
      </c>
      <c r="AI24" s="100">
        <v>170146.389999999</v>
      </c>
      <c r="AJ24" s="100">
        <v>158950.389999999</v>
      </c>
      <c r="AK24" s="100">
        <v>147754.389999999</v>
      </c>
      <c r="AL24" s="100">
        <v>136558.389999999</v>
      </c>
      <c r="AM24" s="100">
        <v>125362.389999999</v>
      </c>
      <c r="AN24" s="100">
        <v>114166.389999999</v>
      </c>
      <c r="AO24" s="100">
        <v>114166.389999999</v>
      </c>
      <c r="AP24" s="100">
        <v>102970.389999999</v>
      </c>
      <c r="AQ24" s="100">
        <v>91774.389999999796</v>
      </c>
      <c r="AR24" s="100">
        <v>80578.389999999796</v>
      </c>
      <c r="AS24" s="100">
        <v>69382.389999999796</v>
      </c>
      <c r="AT24" s="100">
        <v>58186.389999999803</v>
      </c>
      <c r="AU24" s="100">
        <v>46990.389999999803</v>
      </c>
      <c r="AV24" s="100">
        <v>35794.389999999803</v>
      </c>
      <c r="AW24" s="100">
        <v>24598.389999999799</v>
      </c>
      <c r="AX24" s="100">
        <v>13402.389999999799</v>
      </c>
      <c r="AY24" s="100">
        <v>2206.3899999998498</v>
      </c>
      <c r="AZ24" s="100">
        <v>-8989.6100000001406</v>
      </c>
      <c r="BA24" s="100">
        <v>-20185.610000000099</v>
      </c>
      <c r="BB24" s="100">
        <v>-20185.610000000099</v>
      </c>
      <c r="BC24" s="100">
        <v>-31381.610000000099</v>
      </c>
      <c r="BD24" s="100">
        <v>-42577.610000000102</v>
      </c>
      <c r="BE24" s="100">
        <v>-53773.610000000102</v>
      </c>
      <c r="BF24" s="100">
        <v>272530.38999999902</v>
      </c>
      <c r="BG24" s="100">
        <v>261334.389999999</v>
      </c>
      <c r="BH24" s="100">
        <v>250138.389999999</v>
      </c>
      <c r="BI24" s="100">
        <v>238942.389999999</v>
      </c>
      <c r="BJ24" s="100">
        <v>227746.389999999</v>
      </c>
      <c r="BK24" s="100">
        <v>216550.389999999</v>
      </c>
      <c r="BL24" s="100">
        <v>205354.389999999</v>
      </c>
      <c r="BM24" s="100">
        <v>194158.389999999</v>
      </c>
      <c r="BN24" s="100">
        <v>182962.389999999</v>
      </c>
      <c r="BO24" s="100">
        <v>182962.389999999</v>
      </c>
      <c r="BP24" s="100">
        <v>171766.389999999</v>
      </c>
      <c r="BQ24" s="100">
        <v>160570.389999999</v>
      </c>
      <c r="BR24" s="100">
        <v>149374.389999999</v>
      </c>
      <c r="BS24" s="100">
        <v>138178.389999999</v>
      </c>
      <c r="BT24" s="100">
        <v>126982.389999999</v>
      </c>
      <c r="BU24" s="100">
        <v>115786.389999999</v>
      </c>
      <c r="BV24" s="100">
        <v>104590.389999999</v>
      </c>
      <c r="BW24" s="100">
        <v>93394.389999999796</v>
      </c>
      <c r="BX24" s="100">
        <v>82198.389999999796</v>
      </c>
      <c r="BY24" s="100">
        <v>71002.389999999796</v>
      </c>
      <c r="BZ24" s="100">
        <v>59806.389999999803</v>
      </c>
      <c r="CA24" s="100">
        <v>48610.389999999803</v>
      </c>
      <c r="CB24" s="100">
        <v>48610.389999999803</v>
      </c>
    </row>
    <row r="25" spans="1:80" s="100" customFormat="1" ht="10.199999999999999" x14ac:dyDescent="0.2">
      <c r="A25" s="101" t="s">
        <v>179</v>
      </c>
      <c r="B25" s="100">
        <v>3531662.55</v>
      </c>
      <c r="C25" s="100">
        <v>3486654.11</v>
      </c>
      <c r="D25" s="100">
        <v>3441645.67</v>
      </c>
      <c r="E25" s="100">
        <v>3396637.22</v>
      </c>
      <c r="F25" s="100">
        <v>3351628.78</v>
      </c>
      <c r="G25" s="100">
        <v>3306620.33</v>
      </c>
      <c r="H25" s="100">
        <v>3261611.89</v>
      </c>
      <c r="I25" s="100">
        <v>3216603.44</v>
      </c>
      <c r="J25" s="100">
        <v>3171595</v>
      </c>
      <c r="K25" s="100">
        <v>3126586.56</v>
      </c>
      <c r="L25" s="100">
        <v>3081578.11</v>
      </c>
      <c r="M25" s="100">
        <v>3036569.67</v>
      </c>
      <c r="N25" s="100">
        <v>2991561.23</v>
      </c>
      <c r="O25" s="100">
        <v>2991561.23</v>
      </c>
      <c r="P25" s="100">
        <v>2991561.23</v>
      </c>
      <c r="Q25" s="100">
        <v>2991561.23</v>
      </c>
      <c r="R25" s="100">
        <v>2991561.23</v>
      </c>
      <c r="S25" s="100">
        <v>2991561.23</v>
      </c>
      <c r="T25" s="100">
        <v>2991561.23</v>
      </c>
      <c r="U25" s="100">
        <v>2991561.23</v>
      </c>
      <c r="V25" s="100">
        <v>2991561.23</v>
      </c>
      <c r="W25" s="100">
        <v>2991561.23</v>
      </c>
      <c r="X25" s="100">
        <v>2991561.23</v>
      </c>
      <c r="Y25" s="100">
        <v>2991561.23</v>
      </c>
      <c r="Z25" s="100">
        <v>2991561.23</v>
      </c>
      <c r="AA25" s="100">
        <v>2991561.23</v>
      </c>
      <c r="AB25" s="100">
        <v>2991561.23</v>
      </c>
      <c r="AC25" s="100">
        <v>2991561.23</v>
      </c>
      <c r="AD25" s="100">
        <v>2991561.23</v>
      </c>
      <c r="AE25" s="100">
        <v>2991561.23</v>
      </c>
      <c r="AF25" s="100">
        <v>2991561.23</v>
      </c>
      <c r="AG25" s="100">
        <v>2991561.23</v>
      </c>
      <c r="AH25" s="100">
        <v>2991561.23</v>
      </c>
      <c r="AI25" s="100">
        <v>2991561.23</v>
      </c>
      <c r="AJ25" s="100">
        <v>2991561.23</v>
      </c>
      <c r="AK25" s="100">
        <v>2991561.23</v>
      </c>
      <c r="AL25" s="100">
        <v>2991561.23</v>
      </c>
      <c r="AM25" s="100">
        <v>2991561.23</v>
      </c>
      <c r="AN25" s="100">
        <v>2991561.23</v>
      </c>
      <c r="AO25" s="100">
        <v>2991561.23</v>
      </c>
      <c r="AP25" s="100">
        <v>2991561.23</v>
      </c>
      <c r="AQ25" s="100">
        <v>2991561.23</v>
      </c>
      <c r="AR25" s="100">
        <v>2991561.23</v>
      </c>
      <c r="AS25" s="100">
        <v>2991561.23</v>
      </c>
      <c r="AT25" s="100">
        <v>2991561.23</v>
      </c>
      <c r="AU25" s="100">
        <v>2991561.23</v>
      </c>
      <c r="AV25" s="100">
        <v>2991561.23</v>
      </c>
      <c r="AW25" s="100">
        <v>2991561.23</v>
      </c>
      <c r="AX25" s="100">
        <v>2991561.23</v>
      </c>
      <c r="AY25" s="100">
        <v>2991561.23</v>
      </c>
      <c r="AZ25" s="100">
        <v>2991561.23</v>
      </c>
      <c r="BA25" s="100">
        <v>2991561.23</v>
      </c>
      <c r="BB25" s="100">
        <v>2991561.23</v>
      </c>
      <c r="BC25" s="100">
        <v>2991561.23</v>
      </c>
      <c r="BD25" s="100">
        <v>2991561.23</v>
      </c>
      <c r="BE25" s="100">
        <v>2991561.23</v>
      </c>
      <c r="BF25" s="100">
        <v>2991561.23</v>
      </c>
      <c r="BG25" s="100">
        <v>2991561.23</v>
      </c>
      <c r="BH25" s="100">
        <v>2991561.23</v>
      </c>
      <c r="BI25" s="100">
        <v>2991561.23</v>
      </c>
      <c r="BJ25" s="100">
        <v>2991561.23</v>
      </c>
      <c r="BK25" s="100">
        <v>2991561.23</v>
      </c>
      <c r="BL25" s="100">
        <v>2991561.23</v>
      </c>
      <c r="BM25" s="100">
        <v>2991561.23</v>
      </c>
      <c r="BN25" s="100">
        <v>2991561.23</v>
      </c>
      <c r="BO25" s="100">
        <v>2991561.23</v>
      </c>
      <c r="BP25" s="100">
        <v>2991561.23</v>
      </c>
      <c r="BQ25" s="100">
        <v>2991561.23</v>
      </c>
      <c r="BR25" s="100">
        <v>2991561.23</v>
      </c>
      <c r="BS25" s="100">
        <v>2991561.23</v>
      </c>
      <c r="BT25" s="100">
        <v>2991561.23</v>
      </c>
      <c r="BU25" s="100">
        <v>2991561.23</v>
      </c>
      <c r="BV25" s="100">
        <v>2991561.23</v>
      </c>
      <c r="BW25" s="100">
        <v>2991561.23</v>
      </c>
      <c r="BX25" s="100">
        <v>2991561.23</v>
      </c>
      <c r="BY25" s="100">
        <v>2991561.23</v>
      </c>
      <c r="BZ25" s="100">
        <v>2991561.23</v>
      </c>
      <c r="CA25" s="100">
        <v>2991561.23</v>
      </c>
      <c r="CB25" s="100">
        <v>2991561.23</v>
      </c>
    </row>
    <row r="26" spans="1:80" s="100" customFormat="1" ht="10.199999999999999" x14ac:dyDescent="0.2">
      <c r="A26" s="101" t="s">
        <v>180</v>
      </c>
      <c r="B26" s="100">
        <v>4258591.3499999996</v>
      </c>
      <c r="C26" s="100">
        <v>4245219.18</v>
      </c>
      <c r="D26" s="100">
        <v>4231847</v>
      </c>
      <c r="E26" s="100">
        <v>4218474.83</v>
      </c>
      <c r="F26" s="100">
        <v>4205102.66</v>
      </c>
      <c r="G26" s="100">
        <v>4191730.48999999</v>
      </c>
      <c r="H26" s="100">
        <v>4178358.3099999898</v>
      </c>
      <c r="I26" s="100">
        <v>4164986.14</v>
      </c>
      <c r="J26" s="100">
        <v>4151613.97</v>
      </c>
      <c r="K26" s="100">
        <v>4138241.79</v>
      </c>
      <c r="L26" s="100">
        <v>4124869.62</v>
      </c>
      <c r="M26" s="100">
        <v>4111497.4499999899</v>
      </c>
      <c r="N26" s="100">
        <v>4098125.27</v>
      </c>
      <c r="O26" s="100">
        <v>4098125.27</v>
      </c>
      <c r="P26" s="100">
        <v>4098125.27</v>
      </c>
      <c r="Q26" s="100">
        <v>4098125.27</v>
      </c>
      <c r="R26" s="100">
        <v>4098125.27</v>
      </c>
      <c r="S26" s="100">
        <v>4098125.27</v>
      </c>
      <c r="T26" s="100">
        <v>4098125.27</v>
      </c>
      <c r="U26" s="100">
        <v>4098125.27</v>
      </c>
      <c r="V26" s="100">
        <v>4098125.27</v>
      </c>
      <c r="W26" s="100">
        <v>4098125.27</v>
      </c>
      <c r="X26" s="100">
        <v>4098125.27</v>
      </c>
      <c r="Y26" s="100">
        <v>4098125.27</v>
      </c>
      <c r="Z26" s="100">
        <v>4098125.27</v>
      </c>
      <c r="AA26" s="100">
        <v>4098125.27</v>
      </c>
      <c r="AB26" s="100">
        <v>4098125.27</v>
      </c>
      <c r="AC26" s="100">
        <v>4098125.27</v>
      </c>
      <c r="AD26" s="100">
        <v>4098125.27</v>
      </c>
      <c r="AE26" s="100">
        <v>4098125.27</v>
      </c>
      <c r="AF26" s="100">
        <v>4098125.27</v>
      </c>
      <c r="AG26" s="100">
        <v>4098125.27</v>
      </c>
      <c r="AH26" s="100">
        <v>4098125.27</v>
      </c>
      <c r="AI26" s="100">
        <v>4098125.27</v>
      </c>
      <c r="AJ26" s="100">
        <v>4098125.27</v>
      </c>
      <c r="AK26" s="100">
        <v>4098125.27</v>
      </c>
      <c r="AL26" s="100">
        <v>4098125.27</v>
      </c>
      <c r="AM26" s="100">
        <v>4098125.27</v>
      </c>
      <c r="AN26" s="100">
        <v>4098125.27</v>
      </c>
      <c r="AO26" s="100">
        <v>4098125.27</v>
      </c>
      <c r="AP26" s="100">
        <v>4098125.27</v>
      </c>
      <c r="AQ26" s="100">
        <v>4098125.27</v>
      </c>
      <c r="AR26" s="100">
        <v>4098125.27</v>
      </c>
      <c r="AS26" s="100">
        <v>4098125.27</v>
      </c>
      <c r="AT26" s="100">
        <v>4098125.27</v>
      </c>
      <c r="AU26" s="100">
        <v>4098125.27</v>
      </c>
      <c r="AV26" s="100">
        <v>4098125.27</v>
      </c>
      <c r="AW26" s="100">
        <v>4098125.27</v>
      </c>
      <c r="AX26" s="100">
        <v>4098125.27</v>
      </c>
      <c r="AY26" s="100">
        <v>4098125.27</v>
      </c>
      <c r="AZ26" s="100">
        <v>4098125.27</v>
      </c>
      <c r="BA26" s="100">
        <v>4098125.27</v>
      </c>
      <c r="BB26" s="100">
        <v>4098125.27</v>
      </c>
      <c r="BC26" s="100">
        <v>4098125.27</v>
      </c>
      <c r="BD26" s="100">
        <v>4098125.27</v>
      </c>
      <c r="BE26" s="100">
        <v>4098125.27</v>
      </c>
      <c r="BF26" s="100">
        <v>4098125.27</v>
      </c>
      <c r="BG26" s="100">
        <v>4098125.27</v>
      </c>
      <c r="BH26" s="100">
        <v>4098125.27</v>
      </c>
      <c r="BI26" s="100">
        <v>4098125.27</v>
      </c>
      <c r="BJ26" s="100">
        <v>4098125.27</v>
      </c>
      <c r="BK26" s="100">
        <v>4098125.27</v>
      </c>
      <c r="BL26" s="100">
        <v>4098125.27</v>
      </c>
      <c r="BM26" s="100">
        <v>4098125.27</v>
      </c>
      <c r="BN26" s="100">
        <v>4098125.27</v>
      </c>
      <c r="BO26" s="100">
        <v>4098125.27</v>
      </c>
      <c r="BP26" s="100">
        <v>4098125.27</v>
      </c>
      <c r="BQ26" s="100">
        <v>4098125.27</v>
      </c>
      <c r="BR26" s="100">
        <v>4098125.27</v>
      </c>
      <c r="BS26" s="100">
        <v>4098125.27</v>
      </c>
      <c r="BT26" s="100">
        <v>4098125.27</v>
      </c>
      <c r="BU26" s="100">
        <v>4098125.27</v>
      </c>
      <c r="BV26" s="100">
        <v>4098125.27</v>
      </c>
      <c r="BW26" s="100">
        <v>4098125.27</v>
      </c>
      <c r="BX26" s="100">
        <v>4098125.27</v>
      </c>
      <c r="BY26" s="100">
        <v>4098125.27</v>
      </c>
      <c r="BZ26" s="100">
        <v>4098125.27</v>
      </c>
      <c r="CA26" s="100">
        <v>4098125.27</v>
      </c>
      <c r="CB26" s="100">
        <v>4098125.27</v>
      </c>
    </row>
    <row r="27" spans="1:80" s="100" customFormat="1" ht="10.199999999999999" x14ac:dyDescent="0.2">
      <c r="A27" s="101" t="s">
        <v>182</v>
      </c>
      <c r="B27" s="100">
        <v>0</v>
      </c>
      <c r="C27" s="100">
        <v>0</v>
      </c>
      <c r="D27" s="100">
        <v>0</v>
      </c>
      <c r="E27" s="100">
        <v>0</v>
      </c>
      <c r="F27" s="100">
        <v>0</v>
      </c>
      <c r="G27" s="100">
        <v>0</v>
      </c>
      <c r="H27" s="100">
        <v>0</v>
      </c>
      <c r="I27" s="100">
        <v>0</v>
      </c>
      <c r="J27" s="100">
        <v>0</v>
      </c>
      <c r="K27" s="100">
        <v>0</v>
      </c>
      <c r="L27" s="100">
        <v>0</v>
      </c>
      <c r="M27" s="100">
        <v>4205060.3600000003</v>
      </c>
      <c r="N27" s="100">
        <v>6020686.2999999998</v>
      </c>
      <c r="O27" s="100">
        <v>6020686.2999999998</v>
      </c>
      <c r="P27" s="100">
        <v>6020686.2999999998</v>
      </c>
      <c r="Q27" s="100">
        <v>6020686.2999999998</v>
      </c>
      <c r="R27" s="100">
        <v>6020686.2999999998</v>
      </c>
      <c r="S27" s="100">
        <v>6020686.2999999998</v>
      </c>
      <c r="T27" s="100">
        <v>6020686.2999999998</v>
      </c>
      <c r="U27" s="100">
        <v>6020686.2999999998</v>
      </c>
      <c r="V27" s="100">
        <v>6020686.2999999998</v>
      </c>
      <c r="W27" s="100">
        <v>6020686.2999999998</v>
      </c>
      <c r="X27" s="100">
        <v>6020686.2999999998</v>
      </c>
      <c r="Y27" s="100">
        <v>6020686.2999999998</v>
      </c>
      <c r="Z27" s="100">
        <v>6020686.2999999998</v>
      </c>
      <c r="AA27" s="100">
        <v>6020686.2999999998</v>
      </c>
      <c r="AB27" s="100">
        <v>6020686.2999999998</v>
      </c>
      <c r="AC27" s="100">
        <v>6020686.2999999998</v>
      </c>
      <c r="AD27" s="100">
        <v>6020686.2999999998</v>
      </c>
      <c r="AE27" s="100">
        <v>6020686.2999999998</v>
      </c>
      <c r="AF27" s="100">
        <v>6020686.2999999998</v>
      </c>
      <c r="AG27" s="100">
        <v>6020686.2999999998</v>
      </c>
      <c r="AH27" s="100">
        <v>6020686.2999999998</v>
      </c>
      <c r="AI27" s="100">
        <v>6020686.2999999998</v>
      </c>
      <c r="AJ27" s="100">
        <v>6020686.2999999998</v>
      </c>
      <c r="AK27" s="100">
        <v>6020686.2999999998</v>
      </c>
      <c r="AL27" s="100">
        <v>6020686.2999999998</v>
      </c>
      <c r="AM27" s="100">
        <v>6020686.2999999998</v>
      </c>
      <c r="AN27" s="100">
        <v>6020686.2999999998</v>
      </c>
      <c r="AO27" s="100">
        <v>6020686.2999999998</v>
      </c>
      <c r="AP27" s="100">
        <v>6020686.2999999998</v>
      </c>
      <c r="AQ27" s="100">
        <v>6020686.2999999998</v>
      </c>
      <c r="AR27" s="100">
        <v>6020686.2999999998</v>
      </c>
      <c r="AS27" s="100">
        <v>6020686.2999999998</v>
      </c>
      <c r="AT27" s="100">
        <v>6020686.2999999998</v>
      </c>
      <c r="AU27" s="100">
        <v>6020686.2999999998</v>
      </c>
      <c r="AV27" s="100">
        <v>6020686.2999999998</v>
      </c>
      <c r="AW27" s="100">
        <v>6020686.2999999998</v>
      </c>
      <c r="AX27" s="100">
        <v>6020686.2999999998</v>
      </c>
      <c r="AY27" s="100">
        <v>6020686.2999999998</v>
      </c>
      <c r="AZ27" s="100">
        <v>6020686.2999999998</v>
      </c>
      <c r="BA27" s="100">
        <v>6020686.2999999998</v>
      </c>
      <c r="BB27" s="100">
        <v>6020686.2999999998</v>
      </c>
      <c r="BC27" s="100">
        <v>6020686.2999999998</v>
      </c>
      <c r="BD27" s="100">
        <v>6020686.2999999998</v>
      </c>
      <c r="BE27" s="100">
        <v>6020686.2999999998</v>
      </c>
      <c r="BF27" s="100">
        <v>6020686.2999999998</v>
      </c>
      <c r="BG27" s="100">
        <v>6020686.2999999998</v>
      </c>
      <c r="BH27" s="100">
        <v>6020686.2999999998</v>
      </c>
      <c r="BI27" s="100">
        <v>6020686.2999999998</v>
      </c>
      <c r="BJ27" s="100">
        <v>6020686.2999999998</v>
      </c>
      <c r="BK27" s="100">
        <v>6020686.2999999998</v>
      </c>
      <c r="BL27" s="100">
        <v>6020686.2999999998</v>
      </c>
      <c r="BM27" s="100">
        <v>6020686.2999999998</v>
      </c>
      <c r="BN27" s="100">
        <v>6020686.2999999998</v>
      </c>
      <c r="BO27" s="100">
        <v>6020686.2999999998</v>
      </c>
      <c r="BP27" s="100">
        <v>6020686.2999999998</v>
      </c>
      <c r="BQ27" s="100">
        <v>6020686.2999999998</v>
      </c>
      <c r="BR27" s="100">
        <v>6020686.2999999998</v>
      </c>
      <c r="BS27" s="100">
        <v>6020686.2999999998</v>
      </c>
      <c r="BT27" s="100">
        <v>6020686.2999999998</v>
      </c>
      <c r="BU27" s="100">
        <v>6020686.2999999998</v>
      </c>
      <c r="BV27" s="100">
        <v>6020686.2999999998</v>
      </c>
      <c r="BW27" s="100">
        <v>6020686.2999999998</v>
      </c>
      <c r="BX27" s="100">
        <v>6020686.2999999998</v>
      </c>
      <c r="BY27" s="100">
        <v>6020686.2999999998</v>
      </c>
      <c r="BZ27" s="100">
        <v>6020686.2999999998</v>
      </c>
      <c r="CA27" s="100">
        <v>6020686.2999999998</v>
      </c>
      <c r="CB27" s="100">
        <v>6020686.2999999998</v>
      </c>
    </row>
    <row r="28" spans="1:80" s="100" customFormat="1" ht="10.199999999999999" x14ac:dyDescent="0.2">
      <c r="A28" s="101" t="s">
        <v>183</v>
      </c>
      <c r="B28" s="100">
        <v>3957961.84</v>
      </c>
      <c r="C28" s="100">
        <v>3918954.33</v>
      </c>
      <c r="D28" s="100">
        <v>3879946.83</v>
      </c>
      <c r="E28" s="100">
        <v>3840939.32</v>
      </c>
      <c r="F28" s="100">
        <v>3801931.81</v>
      </c>
      <c r="G28" s="100">
        <v>3762924.3</v>
      </c>
      <c r="H28" s="100">
        <v>3723916.79</v>
      </c>
      <c r="I28" s="100">
        <v>3684909.28</v>
      </c>
      <c r="J28" s="100">
        <v>3645901.77</v>
      </c>
      <c r="K28" s="100">
        <v>3606894.27</v>
      </c>
      <c r="L28" s="100">
        <v>3567886.76</v>
      </c>
      <c r="M28" s="100">
        <v>3528879.25</v>
      </c>
      <c r="N28" s="100">
        <v>3489871.74</v>
      </c>
      <c r="O28" s="100">
        <v>3489871.74</v>
      </c>
      <c r="P28" s="100">
        <v>3489871.74</v>
      </c>
      <c r="Q28" s="100">
        <v>3489871.74</v>
      </c>
      <c r="R28" s="100">
        <v>3489871.74</v>
      </c>
      <c r="S28" s="100">
        <v>3489871.74</v>
      </c>
      <c r="T28" s="100">
        <v>3489871.74</v>
      </c>
      <c r="U28" s="100">
        <v>3489871.74</v>
      </c>
      <c r="V28" s="100">
        <v>3489871.74</v>
      </c>
      <c r="W28" s="100">
        <v>3489871.74</v>
      </c>
      <c r="X28" s="100">
        <v>3489871.74</v>
      </c>
      <c r="Y28" s="100">
        <v>3489871.74</v>
      </c>
      <c r="Z28" s="100">
        <v>3489871.74</v>
      </c>
      <c r="AA28" s="100">
        <v>3489871.74</v>
      </c>
      <c r="AB28" s="100">
        <v>3489871.74</v>
      </c>
      <c r="AC28" s="100">
        <v>3489871.74</v>
      </c>
      <c r="AD28" s="100">
        <v>3489871.74</v>
      </c>
      <c r="AE28" s="100">
        <v>3489871.74</v>
      </c>
      <c r="AF28" s="100">
        <v>3489871.74</v>
      </c>
      <c r="AG28" s="100">
        <v>3489871.74</v>
      </c>
      <c r="AH28" s="100">
        <v>3489871.74</v>
      </c>
      <c r="AI28" s="100">
        <v>3489871.74</v>
      </c>
      <c r="AJ28" s="100">
        <v>3489871.74</v>
      </c>
      <c r="AK28" s="100">
        <v>3489871.74</v>
      </c>
      <c r="AL28" s="100">
        <v>3489871.74</v>
      </c>
      <c r="AM28" s="100">
        <v>3489871.74</v>
      </c>
      <c r="AN28" s="100">
        <v>3489871.74</v>
      </c>
      <c r="AO28" s="100">
        <v>3489871.74</v>
      </c>
      <c r="AP28" s="100">
        <v>3489871.74</v>
      </c>
      <c r="AQ28" s="100">
        <v>3489871.74</v>
      </c>
      <c r="AR28" s="100">
        <v>3489871.74</v>
      </c>
      <c r="AS28" s="100">
        <v>3489871.74</v>
      </c>
      <c r="AT28" s="100">
        <v>3489871.74</v>
      </c>
      <c r="AU28" s="100">
        <v>3489871.74</v>
      </c>
      <c r="AV28" s="100">
        <v>3489871.74</v>
      </c>
      <c r="AW28" s="100">
        <v>3489871.74</v>
      </c>
      <c r="AX28" s="100">
        <v>3489871.74</v>
      </c>
      <c r="AY28" s="100">
        <v>3489871.74</v>
      </c>
      <c r="AZ28" s="100">
        <v>3489871.74</v>
      </c>
      <c r="BA28" s="100">
        <v>3489871.74</v>
      </c>
      <c r="BB28" s="100">
        <v>3489871.74</v>
      </c>
      <c r="BC28" s="100">
        <v>3489871.74</v>
      </c>
      <c r="BD28" s="100">
        <v>3489871.74</v>
      </c>
      <c r="BE28" s="100">
        <v>3489871.74</v>
      </c>
      <c r="BF28" s="100">
        <v>3489871.74</v>
      </c>
      <c r="BG28" s="100">
        <v>3489871.74</v>
      </c>
      <c r="BH28" s="100">
        <v>3489871.74</v>
      </c>
      <c r="BI28" s="100">
        <v>3489871.74</v>
      </c>
      <c r="BJ28" s="100">
        <v>3489871.74</v>
      </c>
      <c r="BK28" s="100">
        <v>3489871.74</v>
      </c>
      <c r="BL28" s="100">
        <v>3489871.74</v>
      </c>
      <c r="BM28" s="100">
        <v>3489871.74</v>
      </c>
      <c r="BN28" s="100">
        <v>3489871.74</v>
      </c>
      <c r="BO28" s="100">
        <v>3489871.74</v>
      </c>
      <c r="BP28" s="100">
        <v>3489871.74</v>
      </c>
      <c r="BQ28" s="100">
        <v>3489871.74</v>
      </c>
      <c r="BR28" s="100">
        <v>3489871.74</v>
      </c>
      <c r="BS28" s="100">
        <v>3489871.74</v>
      </c>
      <c r="BT28" s="100">
        <v>3489871.74</v>
      </c>
      <c r="BU28" s="100">
        <v>3489871.74</v>
      </c>
      <c r="BV28" s="100">
        <v>3489871.74</v>
      </c>
      <c r="BW28" s="100">
        <v>3489871.74</v>
      </c>
      <c r="BX28" s="100">
        <v>3489871.74</v>
      </c>
      <c r="BY28" s="100">
        <v>3489871.74</v>
      </c>
      <c r="BZ28" s="100">
        <v>3489871.74</v>
      </c>
      <c r="CA28" s="100">
        <v>3489871.74</v>
      </c>
      <c r="CB28" s="100">
        <v>3489871.74</v>
      </c>
    </row>
    <row r="29" spans="1:80" s="100" customFormat="1" ht="10.199999999999999" x14ac:dyDescent="0.2">
      <c r="A29" s="101" t="s">
        <v>184</v>
      </c>
      <c r="B29" s="100">
        <v>5984247.4699999997</v>
      </c>
      <c r="C29" s="100">
        <v>5964098.4900000002</v>
      </c>
      <c r="D29" s="100">
        <v>5943949.5099999998</v>
      </c>
      <c r="E29" s="100">
        <v>5923800.5199999996</v>
      </c>
      <c r="F29" s="100">
        <v>5903651.54</v>
      </c>
      <c r="G29" s="100">
        <v>5883502.5599999996</v>
      </c>
      <c r="H29" s="100">
        <v>5863353.5800000001</v>
      </c>
      <c r="I29" s="100">
        <v>5843204.5999999996</v>
      </c>
      <c r="J29" s="100">
        <v>5823055.6200000001</v>
      </c>
      <c r="K29" s="100">
        <v>5802906.6399999997</v>
      </c>
      <c r="L29" s="100">
        <v>5782757.6600000001</v>
      </c>
      <c r="M29" s="100">
        <v>5762608.6699999999</v>
      </c>
      <c r="N29" s="100">
        <v>5742459.6900000004</v>
      </c>
      <c r="O29" s="100">
        <v>5742459.6900000004</v>
      </c>
      <c r="P29" s="100">
        <v>5742459.6900000004</v>
      </c>
      <c r="Q29" s="100">
        <v>5742459.6900000004</v>
      </c>
      <c r="R29" s="100">
        <v>5742459.6900000004</v>
      </c>
      <c r="S29" s="100">
        <v>5742459.6900000004</v>
      </c>
      <c r="T29" s="100">
        <v>5742459.6900000004</v>
      </c>
      <c r="U29" s="100">
        <v>5742459.6900000004</v>
      </c>
      <c r="V29" s="100">
        <v>5742459.6900000004</v>
      </c>
      <c r="W29" s="100">
        <v>5742459.6900000004</v>
      </c>
      <c r="X29" s="100">
        <v>5742459.6900000004</v>
      </c>
      <c r="Y29" s="100">
        <v>5742459.6900000004</v>
      </c>
      <c r="Z29" s="100">
        <v>5742459.6900000004</v>
      </c>
      <c r="AA29" s="100">
        <v>5742459.6900000004</v>
      </c>
      <c r="AB29" s="100">
        <v>5742459.6900000004</v>
      </c>
      <c r="AC29" s="100">
        <v>5742459.6900000004</v>
      </c>
      <c r="AD29" s="100">
        <v>5742459.6900000004</v>
      </c>
      <c r="AE29" s="100">
        <v>5742459.6900000004</v>
      </c>
      <c r="AF29" s="100">
        <v>5742459.6900000004</v>
      </c>
      <c r="AG29" s="100">
        <v>5742459.6900000004</v>
      </c>
      <c r="AH29" s="100">
        <v>5742459.6900000004</v>
      </c>
      <c r="AI29" s="100">
        <v>5742459.6900000004</v>
      </c>
      <c r="AJ29" s="100">
        <v>5742459.6900000004</v>
      </c>
      <c r="AK29" s="100">
        <v>5742459.6900000004</v>
      </c>
      <c r="AL29" s="100">
        <v>5742459.6900000004</v>
      </c>
      <c r="AM29" s="100">
        <v>5742459.6900000004</v>
      </c>
      <c r="AN29" s="100">
        <v>5742459.6900000004</v>
      </c>
      <c r="AO29" s="100">
        <v>5742459.6900000004</v>
      </c>
      <c r="AP29" s="100">
        <v>5742459.6900000004</v>
      </c>
      <c r="AQ29" s="100">
        <v>5742459.6900000004</v>
      </c>
      <c r="AR29" s="100">
        <v>5742459.6900000004</v>
      </c>
      <c r="AS29" s="100">
        <v>5742459.6900000004</v>
      </c>
      <c r="AT29" s="100">
        <v>5742459.6900000004</v>
      </c>
      <c r="AU29" s="100">
        <v>5742459.6900000004</v>
      </c>
      <c r="AV29" s="100">
        <v>5742459.6900000004</v>
      </c>
      <c r="AW29" s="100">
        <v>5742459.6900000004</v>
      </c>
      <c r="AX29" s="100">
        <v>5742459.6900000004</v>
      </c>
      <c r="AY29" s="100">
        <v>5742459.6900000004</v>
      </c>
      <c r="AZ29" s="100">
        <v>5742459.6900000004</v>
      </c>
      <c r="BA29" s="100">
        <v>5742459.6900000004</v>
      </c>
      <c r="BB29" s="100">
        <v>5742459.6900000004</v>
      </c>
      <c r="BC29" s="100">
        <v>5742459.6900000004</v>
      </c>
      <c r="BD29" s="100">
        <v>5742459.6900000004</v>
      </c>
      <c r="BE29" s="100">
        <v>5742459.6900000004</v>
      </c>
      <c r="BF29" s="100">
        <v>5742459.6900000004</v>
      </c>
      <c r="BG29" s="100">
        <v>5742459.6900000004</v>
      </c>
      <c r="BH29" s="100">
        <v>5742459.6900000004</v>
      </c>
      <c r="BI29" s="100">
        <v>5742459.6900000004</v>
      </c>
      <c r="BJ29" s="100">
        <v>5742459.6900000004</v>
      </c>
      <c r="BK29" s="100">
        <v>5742459.6900000004</v>
      </c>
      <c r="BL29" s="100">
        <v>5742459.6900000004</v>
      </c>
      <c r="BM29" s="100">
        <v>5742459.6900000004</v>
      </c>
      <c r="BN29" s="100">
        <v>5742459.6900000004</v>
      </c>
      <c r="BO29" s="100">
        <v>5742459.6900000004</v>
      </c>
      <c r="BP29" s="100">
        <v>5742459.6900000004</v>
      </c>
      <c r="BQ29" s="100">
        <v>5742459.6900000004</v>
      </c>
      <c r="BR29" s="100">
        <v>5742459.6900000004</v>
      </c>
      <c r="BS29" s="100">
        <v>5742459.6900000004</v>
      </c>
      <c r="BT29" s="100">
        <v>5742459.6900000004</v>
      </c>
      <c r="BU29" s="100">
        <v>5742459.6900000004</v>
      </c>
      <c r="BV29" s="100">
        <v>5742459.6900000004</v>
      </c>
      <c r="BW29" s="100">
        <v>5742459.6900000004</v>
      </c>
      <c r="BX29" s="100">
        <v>5742459.6900000004</v>
      </c>
      <c r="BY29" s="100">
        <v>5742459.6900000004</v>
      </c>
      <c r="BZ29" s="100">
        <v>5742459.6900000004</v>
      </c>
      <c r="CA29" s="100">
        <v>5742459.6900000004</v>
      </c>
      <c r="CB29" s="100">
        <v>5742459.6900000004</v>
      </c>
    </row>
    <row r="30" spans="1:80" s="100" customFormat="1" ht="10.199999999999999" x14ac:dyDescent="0.2">
      <c r="A30" s="101" t="s">
        <v>186</v>
      </c>
      <c r="B30" s="100">
        <v>2988388.87</v>
      </c>
      <c r="C30" s="100">
        <v>2938966.78</v>
      </c>
      <c r="D30" s="100">
        <v>2889544.69</v>
      </c>
      <c r="E30" s="100">
        <v>2840122.6</v>
      </c>
      <c r="F30" s="100">
        <v>2790700.52</v>
      </c>
      <c r="G30" s="100">
        <v>2741278.43</v>
      </c>
      <c r="H30" s="100">
        <v>2691856.35</v>
      </c>
      <c r="I30" s="100">
        <v>2642434.2599999998</v>
      </c>
      <c r="J30" s="100">
        <v>2593012.17</v>
      </c>
      <c r="K30" s="100">
        <v>2543590.09</v>
      </c>
      <c r="L30" s="100">
        <v>2494168</v>
      </c>
      <c r="M30" s="100">
        <v>2444745.91</v>
      </c>
      <c r="N30" s="100">
        <v>2395323.8199999998</v>
      </c>
      <c r="O30" s="100">
        <v>2395323.8199999998</v>
      </c>
      <c r="P30" s="100">
        <v>2395323.8199999998</v>
      </c>
      <c r="Q30" s="100">
        <v>2395323.8199999998</v>
      </c>
      <c r="R30" s="100">
        <v>2395323.8199999998</v>
      </c>
      <c r="S30" s="100">
        <v>2395323.8199999998</v>
      </c>
      <c r="T30" s="100">
        <v>2395323.8199999998</v>
      </c>
      <c r="U30" s="100">
        <v>2395323.8199999998</v>
      </c>
      <c r="V30" s="100">
        <v>2395323.8199999998</v>
      </c>
      <c r="W30" s="100">
        <v>2395323.8199999998</v>
      </c>
      <c r="X30" s="100">
        <v>2395323.8199999998</v>
      </c>
      <c r="Y30" s="100">
        <v>2395323.8199999998</v>
      </c>
      <c r="Z30" s="100">
        <v>2395323.8199999998</v>
      </c>
      <c r="AA30" s="100">
        <v>2395323.8199999998</v>
      </c>
      <c r="AB30" s="100">
        <v>2395323.8199999998</v>
      </c>
      <c r="AC30" s="100">
        <v>2395323.8199999998</v>
      </c>
      <c r="AD30" s="100">
        <v>2395323.8199999998</v>
      </c>
      <c r="AE30" s="100">
        <v>2395323.8199999998</v>
      </c>
      <c r="AF30" s="100">
        <v>2395323.8199999998</v>
      </c>
      <c r="AG30" s="100">
        <v>2395323.8199999998</v>
      </c>
      <c r="AH30" s="100">
        <v>2395323.8199999998</v>
      </c>
      <c r="AI30" s="100">
        <v>2395323.8199999998</v>
      </c>
      <c r="AJ30" s="100">
        <v>2395323.8199999998</v>
      </c>
      <c r="AK30" s="100">
        <v>2395323.8199999998</v>
      </c>
      <c r="AL30" s="100">
        <v>2395323.8199999998</v>
      </c>
      <c r="AM30" s="100">
        <v>2395323.8199999998</v>
      </c>
      <c r="AN30" s="100">
        <v>2395323.8199999998</v>
      </c>
      <c r="AO30" s="100">
        <v>2395323.8199999998</v>
      </c>
      <c r="AP30" s="100">
        <v>2395323.8199999998</v>
      </c>
      <c r="AQ30" s="100">
        <v>2395323.8199999998</v>
      </c>
      <c r="AR30" s="100">
        <v>2395323.8199999998</v>
      </c>
      <c r="AS30" s="100">
        <v>2395323.8199999998</v>
      </c>
      <c r="AT30" s="100">
        <v>2395323.8199999998</v>
      </c>
      <c r="AU30" s="100">
        <v>2395323.8199999998</v>
      </c>
      <c r="AV30" s="100">
        <v>2395323.8199999998</v>
      </c>
      <c r="AW30" s="100">
        <v>2395323.8199999998</v>
      </c>
      <c r="AX30" s="100">
        <v>2395323.8199999998</v>
      </c>
      <c r="AY30" s="100">
        <v>2395323.8199999998</v>
      </c>
      <c r="AZ30" s="100">
        <v>2395323.8199999998</v>
      </c>
      <c r="BA30" s="100">
        <v>2395323.8199999998</v>
      </c>
      <c r="BB30" s="100">
        <v>2395323.8199999998</v>
      </c>
      <c r="BC30" s="100">
        <v>2395323.8199999998</v>
      </c>
      <c r="BD30" s="100">
        <v>2395323.8199999998</v>
      </c>
      <c r="BE30" s="100">
        <v>2395323.8199999998</v>
      </c>
      <c r="BF30" s="100">
        <v>2395323.8199999998</v>
      </c>
      <c r="BG30" s="100">
        <v>2395323.8199999998</v>
      </c>
      <c r="BH30" s="100">
        <v>2395323.8199999998</v>
      </c>
      <c r="BI30" s="100">
        <v>2395323.8199999998</v>
      </c>
      <c r="BJ30" s="100">
        <v>2395323.8199999998</v>
      </c>
      <c r="BK30" s="100">
        <v>2395323.8199999998</v>
      </c>
      <c r="BL30" s="100">
        <v>2395323.8199999998</v>
      </c>
      <c r="BM30" s="100">
        <v>2395323.8199999998</v>
      </c>
      <c r="BN30" s="100">
        <v>2395323.8199999998</v>
      </c>
      <c r="BO30" s="100">
        <v>2395323.8199999998</v>
      </c>
      <c r="BP30" s="100">
        <v>2395323.8199999998</v>
      </c>
      <c r="BQ30" s="100">
        <v>2395323.8199999998</v>
      </c>
      <c r="BR30" s="100">
        <v>2395323.8199999998</v>
      </c>
      <c r="BS30" s="100">
        <v>2395323.8199999998</v>
      </c>
      <c r="BT30" s="100">
        <v>2395323.8199999998</v>
      </c>
      <c r="BU30" s="100">
        <v>2395323.8199999998</v>
      </c>
      <c r="BV30" s="100">
        <v>2395323.8199999998</v>
      </c>
      <c r="BW30" s="100">
        <v>2395323.8199999998</v>
      </c>
      <c r="BX30" s="100">
        <v>2395323.8199999998</v>
      </c>
      <c r="BY30" s="100">
        <v>2395323.8199999998</v>
      </c>
      <c r="BZ30" s="100">
        <v>2395323.8199999998</v>
      </c>
      <c r="CA30" s="100">
        <v>2395323.8199999998</v>
      </c>
      <c r="CB30" s="100">
        <v>2395323.8199999998</v>
      </c>
    </row>
    <row r="31" spans="1:80" s="100" customFormat="1" ht="10.199999999999999" x14ac:dyDescent="0.2">
      <c r="A31" s="101" t="s">
        <v>188</v>
      </c>
      <c r="B31" s="100">
        <v>4954938.0599999996</v>
      </c>
      <c r="C31" s="100">
        <v>4902780.82</v>
      </c>
      <c r="D31" s="100">
        <v>4850623.58</v>
      </c>
      <c r="E31" s="100">
        <v>4798466.33</v>
      </c>
      <c r="F31" s="100">
        <v>4746309.09</v>
      </c>
      <c r="G31" s="100">
        <v>4694151.8499999996</v>
      </c>
      <c r="H31" s="100">
        <v>4641994.5999999996</v>
      </c>
      <c r="I31" s="100">
        <v>4589837.3600000003</v>
      </c>
      <c r="J31" s="100">
        <v>4537680.12</v>
      </c>
      <c r="K31" s="100">
        <v>4485522.88</v>
      </c>
      <c r="L31" s="100">
        <v>4433365.63</v>
      </c>
      <c r="M31" s="100">
        <v>4381208.3899999997</v>
      </c>
      <c r="N31" s="100">
        <v>4329051.1500000004</v>
      </c>
      <c r="O31" s="100">
        <v>4329051.1500000004</v>
      </c>
      <c r="P31" s="100">
        <v>4329051.1500000004</v>
      </c>
      <c r="Q31" s="100">
        <v>4329051.1500000004</v>
      </c>
      <c r="R31" s="100">
        <v>4329051.1500000004</v>
      </c>
      <c r="S31" s="100">
        <v>4329051.1500000004</v>
      </c>
      <c r="T31" s="100">
        <v>4329051.1500000004</v>
      </c>
      <c r="U31" s="100">
        <v>4329051.1500000004</v>
      </c>
      <c r="V31" s="100">
        <v>4329051.1500000004</v>
      </c>
      <c r="W31" s="100">
        <v>4329051.1500000004</v>
      </c>
      <c r="X31" s="100">
        <v>4329051.1500000004</v>
      </c>
      <c r="Y31" s="100">
        <v>4329051.1500000004</v>
      </c>
      <c r="Z31" s="100">
        <v>4329051.1500000004</v>
      </c>
      <c r="AA31" s="100">
        <v>4329051.1500000004</v>
      </c>
      <c r="AB31" s="100">
        <v>4329051.1500000004</v>
      </c>
      <c r="AC31" s="100">
        <v>4329051.1500000004</v>
      </c>
      <c r="AD31" s="100">
        <v>4329051.1500000004</v>
      </c>
      <c r="AE31" s="100">
        <v>4329051.1500000004</v>
      </c>
      <c r="AF31" s="100">
        <v>4329051.1500000004</v>
      </c>
      <c r="AG31" s="100">
        <v>4329051.1500000004</v>
      </c>
      <c r="AH31" s="100">
        <v>4329051.1500000004</v>
      </c>
      <c r="AI31" s="100">
        <v>4329051.1500000004</v>
      </c>
      <c r="AJ31" s="100">
        <v>4329051.1500000004</v>
      </c>
      <c r="AK31" s="100">
        <v>4329051.1500000004</v>
      </c>
      <c r="AL31" s="100">
        <v>4329051.1500000004</v>
      </c>
      <c r="AM31" s="100">
        <v>4329051.1500000004</v>
      </c>
      <c r="AN31" s="100">
        <v>4329051.1500000004</v>
      </c>
      <c r="AO31" s="100">
        <v>4329051.1500000004</v>
      </c>
      <c r="AP31" s="100">
        <v>4329051.1500000004</v>
      </c>
      <c r="AQ31" s="100">
        <v>4329051.1500000004</v>
      </c>
      <c r="AR31" s="100">
        <v>4329051.1500000004</v>
      </c>
      <c r="AS31" s="100">
        <v>4329051.1500000004</v>
      </c>
      <c r="AT31" s="100">
        <v>4329051.1500000004</v>
      </c>
      <c r="AU31" s="100">
        <v>4329051.1500000004</v>
      </c>
      <c r="AV31" s="100">
        <v>4329051.1500000004</v>
      </c>
      <c r="AW31" s="100">
        <v>4329051.1500000004</v>
      </c>
      <c r="AX31" s="100">
        <v>4329051.1500000004</v>
      </c>
      <c r="AY31" s="100">
        <v>4329051.1500000004</v>
      </c>
      <c r="AZ31" s="100">
        <v>4329051.1500000004</v>
      </c>
      <c r="BA31" s="100">
        <v>4329051.1500000004</v>
      </c>
      <c r="BB31" s="100">
        <v>4329051.1500000004</v>
      </c>
      <c r="BC31" s="100">
        <v>4329051.1500000004</v>
      </c>
      <c r="BD31" s="100">
        <v>4329051.1500000004</v>
      </c>
      <c r="BE31" s="100">
        <v>4329051.1500000004</v>
      </c>
      <c r="BF31" s="100">
        <v>4329051.1500000004</v>
      </c>
      <c r="BG31" s="100">
        <v>4329051.1500000004</v>
      </c>
      <c r="BH31" s="100">
        <v>4329051.1500000004</v>
      </c>
      <c r="BI31" s="100">
        <v>4329051.1500000004</v>
      </c>
      <c r="BJ31" s="100">
        <v>4329051.1500000004</v>
      </c>
      <c r="BK31" s="100">
        <v>4329051.1500000004</v>
      </c>
      <c r="BL31" s="100">
        <v>4329051.1500000004</v>
      </c>
      <c r="BM31" s="100">
        <v>4329051.1500000004</v>
      </c>
      <c r="BN31" s="100">
        <v>4329051.1500000004</v>
      </c>
      <c r="BO31" s="100">
        <v>4329051.1500000004</v>
      </c>
      <c r="BP31" s="100">
        <v>4329051.1500000004</v>
      </c>
      <c r="BQ31" s="100">
        <v>4329051.1500000004</v>
      </c>
      <c r="BR31" s="100">
        <v>4329051.1500000004</v>
      </c>
      <c r="BS31" s="100">
        <v>4329051.1500000004</v>
      </c>
      <c r="BT31" s="100">
        <v>4329051.1500000004</v>
      </c>
      <c r="BU31" s="100">
        <v>4329051.1500000004</v>
      </c>
      <c r="BV31" s="100">
        <v>4329051.1500000004</v>
      </c>
      <c r="BW31" s="100">
        <v>4329051.1500000004</v>
      </c>
      <c r="BX31" s="100">
        <v>4329051.1500000004</v>
      </c>
      <c r="BY31" s="100">
        <v>4329051.1500000004</v>
      </c>
      <c r="BZ31" s="100">
        <v>4329051.1500000004</v>
      </c>
      <c r="CA31" s="100">
        <v>4329051.1500000004</v>
      </c>
      <c r="CB31" s="100">
        <v>4329051.1500000004</v>
      </c>
    </row>
    <row r="32" spans="1:80" s="100" customFormat="1" ht="10.199999999999999" x14ac:dyDescent="0.2">
      <c r="A32" s="101" t="s">
        <v>190</v>
      </c>
      <c r="B32" s="100">
        <v>0</v>
      </c>
      <c r="C32" s="100">
        <v>0</v>
      </c>
      <c r="D32" s="100">
        <v>0</v>
      </c>
      <c r="E32" s="100">
        <v>0</v>
      </c>
      <c r="F32" s="100">
        <v>0</v>
      </c>
      <c r="G32" s="100">
        <v>0</v>
      </c>
      <c r="H32" s="100">
        <v>0</v>
      </c>
      <c r="I32" s="100">
        <v>0</v>
      </c>
      <c r="J32" s="100">
        <v>0</v>
      </c>
      <c r="K32" s="100">
        <v>0</v>
      </c>
      <c r="L32" s="100">
        <v>0</v>
      </c>
      <c r="M32" s="100">
        <v>73181.929999999993</v>
      </c>
      <c r="N32" s="100">
        <v>68707.3</v>
      </c>
      <c r="O32" s="100">
        <v>68707.3</v>
      </c>
      <c r="P32" s="100">
        <v>68707.3</v>
      </c>
      <c r="Q32" s="100">
        <v>68707.3</v>
      </c>
      <c r="R32" s="100">
        <v>68707.3</v>
      </c>
      <c r="S32" s="100">
        <v>68707.3</v>
      </c>
      <c r="T32" s="100">
        <v>68707.3</v>
      </c>
      <c r="U32" s="100">
        <v>68707.3</v>
      </c>
      <c r="V32" s="100">
        <v>68707.3</v>
      </c>
      <c r="W32" s="100">
        <v>68707.3</v>
      </c>
      <c r="X32" s="100">
        <v>68707.3</v>
      </c>
      <c r="Y32" s="100">
        <v>68707.3</v>
      </c>
      <c r="Z32" s="100">
        <v>68707.3</v>
      </c>
      <c r="AA32" s="100">
        <v>68707.3</v>
      </c>
      <c r="AB32" s="100">
        <v>68707.3</v>
      </c>
      <c r="AC32" s="100">
        <v>68707.3</v>
      </c>
      <c r="AD32" s="100">
        <v>68707.3</v>
      </c>
      <c r="AE32" s="100">
        <v>68707.3</v>
      </c>
      <c r="AF32" s="100">
        <v>68707.3</v>
      </c>
      <c r="AG32" s="100">
        <v>68707.3</v>
      </c>
      <c r="AH32" s="100">
        <v>68707.3</v>
      </c>
      <c r="AI32" s="100">
        <v>68707.3</v>
      </c>
      <c r="AJ32" s="100">
        <v>68707.3</v>
      </c>
      <c r="AK32" s="100">
        <v>68707.3</v>
      </c>
      <c r="AL32" s="100">
        <v>68707.3</v>
      </c>
      <c r="AM32" s="100">
        <v>68707.3</v>
      </c>
      <c r="AN32" s="100">
        <v>68707.3</v>
      </c>
      <c r="AO32" s="100">
        <v>68707.3</v>
      </c>
      <c r="AP32" s="100">
        <v>68707.3</v>
      </c>
      <c r="AQ32" s="100">
        <v>68707.3</v>
      </c>
      <c r="AR32" s="100">
        <v>68707.3</v>
      </c>
      <c r="AS32" s="100">
        <v>68707.3</v>
      </c>
      <c r="AT32" s="100">
        <v>68707.3</v>
      </c>
      <c r="AU32" s="100">
        <v>68707.3</v>
      </c>
      <c r="AV32" s="100">
        <v>68707.3</v>
      </c>
      <c r="AW32" s="100">
        <v>68707.3</v>
      </c>
      <c r="AX32" s="100">
        <v>68707.3</v>
      </c>
      <c r="AY32" s="100">
        <v>68707.3</v>
      </c>
      <c r="AZ32" s="100">
        <v>68707.3</v>
      </c>
      <c r="BA32" s="100">
        <v>68707.3</v>
      </c>
      <c r="BB32" s="100">
        <v>68707.3</v>
      </c>
      <c r="BC32" s="100">
        <v>68707.3</v>
      </c>
      <c r="BD32" s="100">
        <v>68707.3</v>
      </c>
      <c r="BE32" s="100">
        <v>68707.3</v>
      </c>
      <c r="BF32" s="100">
        <v>68707.3</v>
      </c>
      <c r="BG32" s="100">
        <v>68707.3</v>
      </c>
      <c r="BH32" s="100">
        <v>68707.3</v>
      </c>
      <c r="BI32" s="100">
        <v>68707.3</v>
      </c>
      <c r="BJ32" s="100">
        <v>68707.3</v>
      </c>
      <c r="BK32" s="100">
        <v>68707.3</v>
      </c>
      <c r="BL32" s="100">
        <v>68707.3</v>
      </c>
      <c r="BM32" s="100">
        <v>68707.3</v>
      </c>
      <c r="BN32" s="100">
        <v>68707.3</v>
      </c>
      <c r="BO32" s="100">
        <v>68707.3</v>
      </c>
      <c r="BP32" s="100">
        <v>68707.3</v>
      </c>
      <c r="BQ32" s="100">
        <v>68707.3</v>
      </c>
      <c r="BR32" s="100">
        <v>68707.3</v>
      </c>
      <c r="BS32" s="100">
        <v>68707.3</v>
      </c>
      <c r="BT32" s="100">
        <v>68707.3</v>
      </c>
      <c r="BU32" s="100">
        <v>68707.3</v>
      </c>
      <c r="BV32" s="100">
        <v>68707.3</v>
      </c>
      <c r="BW32" s="100">
        <v>68707.3</v>
      </c>
      <c r="BX32" s="100">
        <v>68707.3</v>
      </c>
      <c r="BY32" s="100">
        <v>68707.3</v>
      </c>
      <c r="BZ32" s="100">
        <v>68707.3</v>
      </c>
      <c r="CA32" s="100">
        <v>68707.3</v>
      </c>
      <c r="CB32" s="100">
        <v>68707.3</v>
      </c>
    </row>
    <row r="33" spans="1:80" s="100" customFormat="1" ht="10.199999999999999" x14ac:dyDescent="0.2">
      <c r="A33" s="101" t="s">
        <v>192</v>
      </c>
      <c r="B33" s="100">
        <v>2202132.2799999998</v>
      </c>
      <c r="C33" s="100">
        <v>2158525.7200000002</v>
      </c>
      <c r="D33" s="100">
        <v>2114919.16</v>
      </c>
      <c r="E33" s="100">
        <v>2818030.33</v>
      </c>
      <c r="F33" s="100">
        <v>2770721.5</v>
      </c>
      <c r="G33" s="100">
        <v>2723412.68</v>
      </c>
      <c r="H33" s="100">
        <v>2676103.85</v>
      </c>
      <c r="I33" s="100">
        <v>2628795.02</v>
      </c>
      <c r="J33" s="100">
        <v>2581486.19</v>
      </c>
      <c r="K33" s="100">
        <v>2534177.37</v>
      </c>
      <c r="L33" s="100">
        <v>2486868.54</v>
      </c>
      <c r="M33" s="100">
        <v>2439559.71</v>
      </c>
      <c r="N33" s="100">
        <v>2392250.88</v>
      </c>
      <c r="O33" s="100">
        <v>2392250.88</v>
      </c>
      <c r="P33" s="100">
        <v>2345250.88</v>
      </c>
      <c r="Q33" s="100">
        <v>2298250.88</v>
      </c>
      <c r="R33" s="100">
        <v>2890139.76888888</v>
      </c>
      <c r="S33" s="100">
        <v>2832491.6207407401</v>
      </c>
      <c r="T33" s="100">
        <v>2774843.4725925899</v>
      </c>
      <c r="U33" s="100">
        <v>2717195.3244444402</v>
      </c>
      <c r="V33" s="100">
        <v>2659547.17629629</v>
      </c>
      <c r="W33" s="100">
        <v>2601899.0281481398</v>
      </c>
      <c r="X33" s="100">
        <v>2544250.8799999901</v>
      </c>
      <c r="Y33" s="100">
        <v>2486602.7318518502</v>
      </c>
      <c r="Z33" s="100">
        <v>2428954.5837037</v>
      </c>
      <c r="AA33" s="100">
        <v>2371306.4355555498</v>
      </c>
      <c r="AB33" s="100">
        <v>2371306.4355555498</v>
      </c>
      <c r="AC33" s="100">
        <v>2313658.2874074001</v>
      </c>
      <c r="AD33" s="100">
        <v>2256010.1392592499</v>
      </c>
      <c r="AE33" s="100">
        <v>2837250.8799999901</v>
      </c>
      <c r="AF33" s="100">
        <v>2768954.5837037</v>
      </c>
      <c r="AG33" s="100">
        <v>2700658.2874074001</v>
      </c>
      <c r="AH33" s="100">
        <v>2632361.99111111</v>
      </c>
      <c r="AI33" s="100">
        <v>2564065.6948148101</v>
      </c>
      <c r="AJ33" s="100">
        <v>2495769.3985185102</v>
      </c>
      <c r="AK33" s="100">
        <v>2427473.10222222</v>
      </c>
      <c r="AL33" s="100">
        <v>2359176.8059259201</v>
      </c>
      <c r="AM33" s="100">
        <v>2290880.5096296198</v>
      </c>
      <c r="AN33" s="100">
        <v>2222584.2133333301</v>
      </c>
      <c r="AO33" s="100">
        <v>2222584.2133333301</v>
      </c>
      <c r="AP33" s="100">
        <v>2154287.9170370302</v>
      </c>
      <c r="AQ33" s="100">
        <v>2085991.6207407301</v>
      </c>
      <c r="AR33" s="100">
        <v>2656584.2133333301</v>
      </c>
      <c r="AS33" s="100">
        <v>2577639.76888888</v>
      </c>
      <c r="AT33" s="100">
        <v>2498695.3244444402</v>
      </c>
      <c r="AU33" s="100">
        <v>2419750.8799999901</v>
      </c>
      <c r="AV33" s="100">
        <v>2340806.4355555498</v>
      </c>
      <c r="AW33" s="100">
        <v>2261861.9911111002</v>
      </c>
      <c r="AX33" s="100">
        <v>2182917.5466666599</v>
      </c>
      <c r="AY33" s="100">
        <v>2103973.10222222</v>
      </c>
      <c r="AZ33" s="100">
        <v>2025028.65777777</v>
      </c>
      <c r="BA33" s="100">
        <v>1946084.2133333299</v>
      </c>
      <c r="BB33" s="100">
        <v>1946084.2133333299</v>
      </c>
      <c r="BC33" s="100">
        <v>1867139.76888888</v>
      </c>
      <c r="BD33" s="100">
        <v>1788195.32444444</v>
      </c>
      <c r="BE33" s="100">
        <v>2348139.76888888</v>
      </c>
      <c r="BF33" s="100">
        <v>2258547.17629629</v>
      </c>
      <c r="BG33" s="100">
        <v>2168954.5837037</v>
      </c>
      <c r="BH33" s="100">
        <v>2079361.9911111</v>
      </c>
      <c r="BI33" s="100">
        <v>1989769.3985185099</v>
      </c>
      <c r="BJ33" s="100">
        <v>1900176.8059259199</v>
      </c>
      <c r="BK33" s="100">
        <v>1810584.2133333299</v>
      </c>
      <c r="BL33" s="100">
        <v>1720991.6207407301</v>
      </c>
      <c r="BM33" s="100">
        <v>1631399.0281481401</v>
      </c>
      <c r="BN33" s="100">
        <v>1541806.43555555</v>
      </c>
      <c r="BO33" s="100">
        <v>1541806.43555555</v>
      </c>
      <c r="BP33" s="100">
        <v>1452213.84296296</v>
      </c>
      <c r="BQ33" s="100">
        <v>1362621.25037036</v>
      </c>
      <c r="BR33" s="100">
        <v>1911917.5466666601</v>
      </c>
      <c r="BS33" s="100">
        <v>1811676.8059259199</v>
      </c>
      <c r="BT33" s="100">
        <v>1711436.0651851799</v>
      </c>
      <c r="BU33" s="100">
        <v>1611195.32444444</v>
      </c>
      <c r="BV33" s="100">
        <v>1557954.5837037</v>
      </c>
      <c r="BW33" s="100">
        <v>1504713.84296296</v>
      </c>
      <c r="BX33" s="100">
        <v>1451473.10222222</v>
      </c>
      <c r="BY33" s="100">
        <v>1398232.3614814701</v>
      </c>
      <c r="BZ33" s="100">
        <v>1344991.6207407301</v>
      </c>
      <c r="CA33" s="100">
        <v>1291750.8799999901</v>
      </c>
      <c r="CB33" s="100">
        <v>1291750.8799999901</v>
      </c>
    </row>
    <row r="34" spans="1:80" s="100" customFormat="1" ht="10.199999999999999" x14ac:dyDescent="0.2">
      <c r="A34" s="101" t="s">
        <v>193</v>
      </c>
      <c r="B34" s="100">
        <v>1120660.69</v>
      </c>
      <c r="C34" s="100">
        <v>1105309.18</v>
      </c>
      <c r="D34" s="100">
        <v>1089957.6599999999</v>
      </c>
      <c r="E34" s="100">
        <v>1074606.1499999999</v>
      </c>
      <c r="F34" s="100">
        <v>1059254.6299999999</v>
      </c>
      <c r="G34" s="100">
        <v>1043903.12</v>
      </c>
      <c r="H34" s="100">
        <v>1028551.6</v>
      </c>
      <c r="I34" s="100">
        <v>1013200.09</v>
      </c>
      <c r="J34" s="100">
        <v>997848.57</v>
      </c>
      <c r="K34" s="100">
        <v>982497.05</v>
      </c>
      <c r="L34" s="100">
        <v>967145.54</v>
      </c>
      <c r="M34" s="100">
        <v>951794.02</v>
      </c>
      <c r="N34" s="100">
        <v>936442.5</v>
      </c>
      <c r="O34" s="100">
        <v>936442.5</v>
      </c>
      <c r="P34" s="100">
        <v>936442.5</v>
      </c>
      <c r="Q34" s="100">
        <v>936442.5</v>
      </c>
      <c r="R34" s="100">
        <v>936442.5</v>
      </c>
      <c r="S34" s="100">
        <v>936442.5</v>
      </c>
      <c r="T34" s="100">
        <v>936442.5</v>
      </c>
      <c r="U34" s="100">
        <v>936442.5</v>
      </c>
      <c r="V34" s="100">
        <v>936442.5</v>
      </c>
      <c r="W34" s="100">
        <v>936442.5</v>
      </c>
      <c r="X34" s="100">
        <v>936442.5</v>
      </c>
      <c r="Y34" s="100">
        <v>936442.5</v>
      </c>
      <c r="Z34" s="100">
        <v>936442.5</v>
      </c>
      <c r="AA34" s="100">
        <v>936442.5</v>
      </c>
      <c r="AB34" s="100">
        <v>936442.5</v>
      </c>
      <c r="AC34" s="100">
        <v>936442.5</v>
      </c>
      <c r="AD34" s="100">
        <v>936442.5</v>
      </c>
      <c r="AE34" s="100">
        <v>936442.5</v>
      </c>
      <c r="AF34" s="100">
        <v>936442.5</v>
      </c>
      <c r="AG34" s="100">
        <v>936442.5</v>
      </c>
      <c r="AH34" s="100">
        <v>936442.5</v>
      </c>
      <c r="AI34" s="100">
        <v>936442.5</v>
      </c>
      <c r="AJ34" s="100">
        <v>936442.5</v>
      </c>
      <c r="AK34" s="100">
        <v>936442.5</v>
      </c>
      <c r="AL34" s="100">
        <v>936442.5</v>
      </c>
      <c r="AM34" s="100">
        <v>936442.5</v>
      </c>
      <c r="AN34" s="100">
        <v>936442.5</v>
      </c>
      <c r="AO34" s="100">
        <v>936442.5</v>
      </c>
      <c r="AP34" s="100">
        <v>936442.5</v>
      </c>
      <c r="AQ34" s="100">
        <v>936442.5</v>
      </c>
      <c r="AR34" s="100">
        <v>936442.5</v>
      </c>
      <c r="AS34" s="100">
        <v>936442.5</v>
      </c>
      <c r="AT34" s="100">
        <v>936442.5</v>
      </c>
      <c r="AU34" s="100">
        <v>936442.5</v>
      </c>
      <c r="AV34" s="100">
        <v>936442.5</v>
      </c>
      <c r="AW34" s="100">
        <v>936442.5</v>
      </c>
      <c r="AX34" s="100">
        <v>936442.5</v>
      </c>
      <c r="AY34" s="100">
        <v>936442.5</v>
      </c>
      <c r="AZ34" s="100">
        <v>936442.5</v>
      </c>
      <c r="BA34" s="100">
        <v>936442.5</v>
      </c>
      <c r="BB34" s="100">
        <v>936442.5</v>
      </c>
      <c r="BC34" s="100">
        <v>936442.5</v>
      </c>
      <c r="BD34" s="100">
        <v>936442.5</v>
      </c>
      <c r="BE34" s="100">
        <v>936442.5</v>
      </c>
      <c r="BF34" s="100">
        <v>936442.5</v>
      </c>
      <c r="BG34" s="100">
        <v>936442.5</v>
      </c>
      <c r="BH34" s="100">
        <v>936442.5</v>
      </c>
      <c r="BI34" s="100">
        <v>936442.5</v>
      </c>
      <c r="BJ34" s="100">
        <v>936442.5</v>
      </c>
      <c r="BK34" s="100">
        <v>936442.5</v>
      </c>
      <c r="BL34" s="100">
        <v>936442.5</v>
      </c>
      <c r="BM34" s="100">
        <v>936442.5</v>
      </c>
      <c r="BN34" s="100">
        <v>936442.5</v>
      </c>
      <c r="BO34" s="100">
        <v>936442.5</v>
      </c>
      <c r="BP34" s="100">
        <v>936442.5</v>
      </c>
      <c r="BQ34" s="100">
        <v>936442.5</v>
      </c>
      <c r="BR34" s="100">
        <v>936442.5</v>
      </c>
      <c r="BS34" s="100">
        <v>936442.5</v>
      </c>
      <c r="BT34" s="100">
        <v>936442.5</v>
      </c>
      <c r="BU34" s="100">
        <v>936442.5</v>
      </c>
      <c r="BV34" s="100">
        <v>936442.5</v>
      </c>
      <c r="BW34" s="100">
        <v>936442.5</v>
      </c>
      <c r="BX34" s="100">
        <v>936442.5</v>
      </c>
      <c r="BY34" s="100">
        <v>936442.5</v>
      </c>
      <c r="BZ34" s="100">
        <v>936442.5</v>
      </c>
      <c r="CA34" s="100">
        <v>936442.5</v>
      </c>
      <c r="CB34" s="100">
        <v>936442.5</v>
      </c>
    </row>
    <row r="35" spans="1:80" s="100" customFormat="1" ht="10.199999999999999" x14ac:dyDescent="0.2">
      <c r="A35" s="101" t="s">
        <v>194</v>
      </c>
      <c r="B35" s="100">
        <v>1113554.04</v>
      </c>
      <c r="C35" s="100">
        <v>1105243.93</v>
      </c>
      <c r="D35" s="100">
        <v>1096933.83</v>
      </c>
      <c r="E35" s="100">
        <v>1088623.72</v>
      </c>
      <c r="F35" s="100">
        <v>1080313.6200000001</v>
      </c>
      <c r="G35" s="100">
        <v>1072003.52</v>
      </c>
      <c r="H35" s="100">
        <v>1063693.4099999999</v>
      </c>
      <c r="I35" s="100">
        <v>1055383.31</v>
      </c>
      <c r="J35" s="100">
        <v>1047073.2</v>
      </c>
      <c r="K35" s="100">
        <v>1038763.09999999</v>
      </c>
      <c r="L35" s="100">
        <v>1030452.99</v>
      </c>
      <c r="M35" s="100">
        <v>1022142.89</v>
      </c>
      <c r="N35" s="100">
        <v>1013832.78</v>
      </c>
      <c r="O35" s="100">
        <v>1013832.78</v>
      </c>
      <c r="P35" s="100">
        <v>1013832.78</v>
      </c>
      <c r="Q35" s="100">
        <v>1013832.78</v>
      </c>
      <c r="R35" s="100">
        <v>1013832.78</v>
      </c>
      <c r="S35" s="100">
        <v>1013832.78</v>
      </c>
      <c r="T35" s="100">
        <v>1013832.78</v>
      </c>
      <c r="U35" s="100">
        <v>1013832.78</v>
      </c>
      <c r="V35" s="100">
        <v>1013832.78</v>
      </c>
      <c r="W35" s="100">
        <v>1013832.78</v>
      </c>
      <c r="X35" s="100">
        <v>1013832.78</v>
      </c>
      <c r="Y35" s="100">
        <v>1013832.78</v>
      </c>
      <c r="Z35" s="100">
        <v>1013832.78</v>
      </c>
      <c r="AA35" s="100">
        <v>1013832.78</v>
      </c>
      <c r="AB35" s="100">
        <v>1013832.78</v>
      </c>
      <c r="AC35" s="100">
        <v>1013832.78</v>
      </c>
      <c r="AD35" s="100">
        <v>1013832.78</v>
      </c>
      <c r="AE35" s="100">
        <v>1013832.78</v>
      </c>
      <c r="AF35" s="100">
        <v>1013832.78</v>
      </c>
      <c r="AG35" s="100">
        <v>1013832.78</v>
      </c>
      <c r="AH35" s="100">
        <v>1013832.78</v>
      </c>
      <c r="AI35" s="100">
        <v>1013832.78</v>
      </c>
      <c r="AJ35" s="100">
        <v>1013832.78</v>
      </c>
      <c r="AK35" s="100">
        <v>1013832.78</v>
      </c>
      <c r="AL35" s="100">
        <v>1013832.78</v>
      </c>
      <c r="AM35" s="100">
        <v>1013832.78</v>
      </c>
      <c r="AN35" s="100">
        <v>1013832.78</v>
      </c>
      <c r="AO35" s="100">
        <v>1013832.78</v>
      </c>
      <c r="AP35" s="100">
        <v>1013832.78</v>
      </c>
      <c r="AQ35" s="100">
        <v>1013832.78</v>
      </c>
      <c r="AR35" s="100">
        <v>1013832.78</v>
      </c>
      <c r="AS35" s="100">
        <v>1013832.78</v>
      </c>
      <c r="AT35" s="100">
        <v>1013832.78</v>
      </c>
      <c r="AU35" s="100">
        <v>1013832.78</v>
      </c>
      <c r="AV35" s="100">
        <v>1013832.78</v>
      </c>
      <c r="AW35" s="100">
        <v>1013832.78</v>
      </c>
      <c r="AX35" s="100">
        <v>1013832.78</v>
      </c>
      <c r="AY35" s="100">
        <v>1013832.78</v>
      </c>
      <c r="AZ35" s="100">
        <v>1013832.78</v>
      </c>
      <c r="BA35" s="100">
        <v>1013832.78</v>
      </c>
      <c r="BB35" s="100">
        <v>1013832.78</v>
      </c>
      <c r="BC35" s="100">
        <v>1013832.78</v>
      </c>
      <c r="BD35" s="100">
        <v>1013832.78</v>
      </c>
      <c r="BE35" s="100">
        <v>1013832.78</v>
      </c>
      <c r="BF35" s="100">
        <v>1013832.78</v>
      </c>
      <c r="BG35" s="100">
        <v>1013832.78</v>
      </c>
      <c r="BH35" s="100">
        <v>1013832.78</v>
      </c>
      <c r="BI35" s="100">
        <v>1013832.78</v>
      </c>
      <c r="BJ35" s="100">
        <v>1013832.78</v>
      </c>
      <c r="BK35" s="100">
        <v>1013832.78</v>
      </c>
      <c r="BL35" s="100">
        <v>1013832.78</v>
      </c>
      <c r="BM35" s="100">
        <v>1013832.78</v>
      </c>
      <c r="BN35" s="100">
        <v>1013832.78</v>
      </c>
      <c r="BO35" s="100">
        <v>1013832.78</v>
      </c>
      <c r="BP35" s="100">
        <v>1013832.78</v>
      </c>
      <c r="BQ35" s="100">
        <v>1013832.78</v>
      </c>
      <c r="BR35" s="100">
        <v>1013832.78</v>
      </c>
      <c r="BS35" s="100">
        <v>1013832.78</v>
      </c>
      <c r="BT35" s="100">
        <v>1013832.78</v>
      </c>
      <c r="BU35" s="100">
        <v>1013832.78</v>
      </c>
      <c r="BV35" s="100">
        <v>1013832.78</v>
      </c>
      <c r="BW35" s="100">
        <v>1013832.78</v>
      </c>
      <c r="BX35" s="100">
        <v>1013832.78</v>
      </c>
      <c r="BY35" s="100">
        <v>1013832.78</v>
      </c>
      <c r="BZ35" s="100">
        <v>1013832.78</v>
      </c>
      <c r="CA35" s="100">
        <v>1013832.78</v>
      </c>
      <c r="CB35" s="100">
        <v>1013832.78</v>
      </c>
    </row>
    <row r="36" spans="1:80" s="100" customFormat="1" ht="10.199999999999999" x14ac:dyDescent="0.2">
      <c r="A36" s="101" t="s">
        <v>196</v>
      </c>
      <c r="B36" s="100">
        <v>3512228.97</v>
      </c>
      <c r="C36" s="100">
        <v>3493593.16</v>
      </c>
      <c r="D36" s="100">
        <v>3474957.35</v>
      </c>
      <c r="E36" s="100">
        <v>3456321.54</v>
      </c>
      <c r="F36" s="100">
        <v>3437685.73</v>
      </c>
      <c r="G36" s="100">
        <v>3419049.92</v>
      </c>
      <c r="H36" s="100">
        <v>3400414.11</v>
      </c>
      <c r="I36" s="100">
        <v>3381778.3</v>
      </c>
      <c r="J36" s="100">
        <v>3363142.49</v>
      </c>
      <c r="K36" s="100">
        <v>3344506.68</v>
      </c>
      <c r="L36" s="100">
        <v>3325870.87</v>
      </c>
      <c r="M36" s="100">
        <v>3307235.06</v>
      </c>
      <c r="N36" s="100">
        <v>3288599.25</v>
      </c>
      <c r="O36" s="100">
        <v>3288599.25</v>
      </c>
      <c r="P36" s="100">
        <v>3288599.25</v>
      </c>
      <c r="Q36" s="100">
        <v>3288599.25</v>
      </c>
      <c r="R36" s="100">
        <v>3288599.25</v>
      </c>
      <c r="S36" s="100">
        <v>3288599.25</v>
      </c>
      <c r="T36" s="100">
        <v>3288599.25</v>
      </c>
      <c r="U36" s="100">
        <v>3288599.25</v>
      </c>
      <c r="V36" s="100">
        <v>3288599.25</v>
      </c>
      <c r="W36" s="100">
        <v>3288599.25</v>
      </c>
      <c r="X36" s="100">
        <v>3288599.25</v>
      </c>
      <c r="Y36" s="100">
        <v>3288599.25</v>
      </c>
      <c r="Z36" s="100">
        <v>3288599.25</v>
      </c>
      <c r="AA36" s="100">
        <v>3288599.25</v>
      </c>
      <c r="AB36" s="100">
        <v>3288599.25</v>
      </c>
      <c r="AC36" s="100">
        <v>3288599.25</v>
      </c>
      <c r="AD36" s="100">
        <v>3288599.25</v>
      </c>
      <c r="AE36" s="100">
        <v>3288599.25</v>
      </c>
      <c r="AF36" s="100">
        <v>3288599.25</v>
      </c>
      <c r="AG36" s="100">
        <v>3288599.25</v>
      </c>
      <c r="AH36" s="100">
        <v>3288599.25</v>
      </c>
      <c r="AI36" s="100">
        <v>3288599.25</v>
      </c>
      <c r="AJ36" s="100">
        <v>3288599.25</v>
      </c>
      <c r="AK36" s="100">
        <v>3288599.25</v>
      </c>
      <c r="AL36" s="100">
        <v>3288599.25</v>
      </c>
      <c r="AM36" s="100">
        <v>3288599.25</v>
      </c>
      <c r="AN36" s="100">
        <v>3288599.25</v>
      </c>
      <c r="AO36" s="100">
        <v>3288599.25</v>
      </c>
      <c r="AP36" s="100">
        <v>3288599.25</v>
      </c>
      <c r="AQ36" s="100">
        <v>3288599.25</v>
      </c>
      <c r="AR36" s="100">
        <v>3288599.25</v>
      </c>
      <c r="AS36" s="100">
        <v>3288599.25</v>
      </c>
      <c r="AT36" s="100">
        <v>3288599.25</v>
      </c>
      <c r="AU36" s="100">
        <v>3288599.25</v>
      </c>
      <c r="AV36" s="100">
        <v>3288599.25</v>
      </c>
      <c r="AW36" s="100">
        <v>3288599.25</v>
      </c>
      <c r="AX36" s="100">
        <v>3288599.25</v>
      </c>
      <c r="AY36" s="100">
        <v>3288599.25</v>
      </c>
      <c r="AZ36" s="100">
        <v>3288599.25</v>
      </c>
      <c r="BA36" s="100">
        <v>3288599.25</v>
      </c>
      <c r="BB36" s="100">
        <v>3288599.25</v>
      </c>
      <c r="BC36" s="100">
        <v>3288599.25</v>
      </c>
      <c r="BD36" s="100">
        <v>3288599.25</v>
      </c>
      <c r="BE36" s="100">
        <v>3288599.25</v>
      </c>
      <c r="BF36" s="100">
        <v>3288599.25</v>
      </c>
      <c r="BG36" s="100">
        <v>3288599.25</v>
      </c>
      <c r="BH36" s="100">
        <v>3288599.25</v>
      </c>
      <c r="BI36" s="100">
        <v>3288599.25</v>
      </c>
      <c r="BJ36" s="100">
        <v>3288599.25</v>
      </c>
      <c r="BK36" s="100">
        <v>3288599.25</v>
      </c>
      <c r="BL36" s="100">
        <v>3288599.25</v>
      </c>
      <c r="BM36" s="100">
        <v>3288599.25</v>
      </c>
      <c r="BN36" s="100">
        <v>3288599.25</v>
      </c>
      <c r="BO36" s="100">
        <v>3288599.25</v>
      </c>
      <c r="BP36" s="100">
        <v>3288599.25</v>
      </c>
      <c r="BQ36" s="100">
        <v>3288599.25</v>
      </c>
      <c r="BR36" s="100">
        <v>3288599.25</v>
      </c>
      <c r="BS36" s="100">
        <v>3288599.25</v>
      </c>
      <c r="BT36" s="100">
        <v>3288599.25</v>
      </c>
      <c r="BU36" s="100">
        <v>3288599.25</v>
      </c>
      <c r="BV36" s="100">
        <v>3288599.25</v>
      </c>
      <c r="BW36" s="100">
        <v>3288599.25</v>
      </c>
      <c r="BX36" s="100">
        <v>3288599.25</v>
      </c>
      <c r="BY36" s="100">
        <v>3288599.25</v>
      </c>
      <c r="BZ36" s="100">
        <v>3288599.25</v>
      </c>
      <c r="CA36" s="100">
        <v>3288599.25</v>
      </c>
      <c r="CB36" s="100">
        <v>3288599.25</v>
      </c>
    </row>
    <row r="37" spans="1:80" s="100" customFormat="1" ht="10.199999999999999" x14ac:dyDescent="0.2">
      <c r="A37" s="101" t="s">
        <v>198</v>
      </c>
      <c r="B37" s="100">
        <v>2851192.83</v>
      </c>
      <c r="C37" s="100">
        <v>2838173.69</v>
      </c>
      <c r="D37" s="100">
        <v>2825154.54</v>
      </c>
      <c r="E37" s="100">
        <v>2812135.4</v>
      </c>
      <c r="F37" s="100">
        <v>2799116.25</v>
      </c>
      <c r="G37" s="100">
        <v>2786097.1</v>
      </c>
      <c r="H37" s="100">
        <v>2773077.96</v>
      </c>
      <c r="I37" s="100">
        <v>2760058.81</v>
      </c>
      <c r="J37" s="100">
        <v>2747039.67</v>
      </c>
      <c r="K37" s="100">
        <v>2734020.52</v>
      </c>
      <c r="L37" s="100">
        <v>2721001.38</v>
      </c>
      <c r="M37" s="100">
        <v>2707982.23</v>
      </c>
      <c r="N37" s="100">
        <v>2694963.09</v>
      </c>
      <c r="O37" s="100">
        <v>2694963.09</v>
      </c>
      <c r="P37" s="100">
        <v>2694963.09</v>
      </c>
      <c r="Q37" s="100">
        <v>2694963.09</v>
      </c>
      <c r="R37" s="100">
        <v>2694963.09</v>
      </c>
      <c r="S37" s="100">
        <v>2694963.09</v>
      </c>
      <c r="T37" s="100">
        <v>2694963.09</v>
      </c>
      <c r="U37" s="100">
        <v>2694963.09</v>
      </c>
      <c r="V37" s="100">
        <v>2694963.09</v>
      </c>
      <c r="W37" s="100">
        <v>2694963.09</v>
      </c>
      <c r="X37" s="100">
        <v>2694963.09</v>
      </c>
      <c r="Y37" s="100">
        <v>2694963.09</v>
      </c>
      <c r="Z37" s="100">
        <v>2694963.09</v>
      </c>
      <c r="AA37" s="100">
        <v>2694963.09</v>
      </c>
      <c r="AB37" s="100">
        <v>2694963.09</v>
      </c>
      <c r="AC37" s="100">
        <v>2694963.09</v>
      </c>
      <c r="AD37" s="100">
        <v>2694963.09</v>
      </c>
      <c r="AE37" s="100">
        <v>2694963.09</v>
      </c>
      <c r="AF37" s="100">
        <v>2694963.09</v>
      </c>
      <c r="AG37" s="100">
        <v>2694963.09</v>
      </c>
      <c r="AH37" s="100">
        <v>2694963.09</v>
      </c>
      <c r="AI37" s="100">
        <v>2694963.09</v>
      </c>
      <c r="AJ37" s="100">
        <v>2694963.09</v>
      </c>
      <c r="AK37" s="100">
        <v>2694963.09</v>
      </c>
      <c r="AL37" s="100">
        <v>2694963.09</v>
      </c>
      <c r="AM37" s="100">
        <v>2694963.09</v>
      </c>
      <c r="AN37" s="100">
        <v>2694963.09</v>
      </c>
      <c r="AO37" s="100">
        <v>2694963.09</v>
      </c>
      <c r="AP37" s="100">
        <v>2694963.09</v>
      </c>
      <c r="AQ37" s="100">
        <v>2694963.09</v>
      </c>
      <c r="AR37" s="100">
        <v>2694963.09</v>
      </c>
      <c r="AS37" s="100">
        <v>2694963.09</v>
      </c>
      <c r="AT37" s="100">
        <v>2694963.09</v>
      </c>
      <c r="AU37" s="100">
        <v>2694963.09</v>
      </c>
      <c r="AV37" s="100">
        <v>2694963.09</v>
      </c>
      <c r="AW37" s="100">
        <v>2694963.09</v>
      </c>
      <c r="AX37" s="100">
        <v>2694963.09</v>
      </c>
      <c r="AY37" s="100">
        <v>2694963.09</v>
      </c>
      <c r="AZ37" s="100">
        <v>2694963.09</v>
      </c>
      <c r="BA37" s="100">
        <v>2694963.09</v>
      </c>
      <c r="BB37" s="100">
        <v>2694963.09</v>
      </c>
      <c r="BC37" s="100">
        <v>2694963.09</v>
      </c>
      <c r="BD37" s="100">
        <v>2694963.09</v>
      </c>
      <c r="BE37" s="100">
        <v>2694963.09</v>
      </c>
      <c r="BF37" s="100">
        <v>2694963.09</v>
      </c>
      <c r="BG37" s="100">
        <v>2694963.09</v>
      </c>
      <c r="BH37" s="100">
        <v>2694963.09</v>
      </c>
      <c r="BI37" s="100">
        <v>2694963.09</v>
      </c>
      <c r="BJ37" s="100">
        <v>2694963.09</v>
      </c>
      <c r="BK37" s="100">
        <v>2694963.09</v>
      </c>
      <c r="BL37" s="100">
        <v>2694963.09</v>
      </c>
      <c r="BM37" s="100">
        <v>2694963.09</v>
      </c>
      <c r="BN37" s="100">
        <v>2694963.09</v>
      </c>
      <c r="BO37" s="100">
        <v>2694963.09</v>
      </c>
      <c r="BP37" s="100">
        <v>2694963.09</v>
      </c>
      <c r="BQ37" s="100">
        <v>2694963.09</v>
      </c>
      <c r="BR37" s="100">
        <v>2694963.09</v>
      </c>
      <c r="BS37" s="100">
        <v>2694963.09</v>
      </c>
      <c r="BT37" s="100">
        <v>2694963.09</v>
      </c>
      <c r="BU37" s="100">
        <v>2694963.09</v>
      </c>
      <c r="BV37" s="100">
        <v>2694963.09</v>
      </c>
      <c r="BW37" s="100">
        <v>2694963.09</v>
      </c>
      <c r="BX37" s="100">
        <v>2694963.09</v>
      </c>
      <c r="BY37" s="100">
        <v>2694963.09</v>
      </c>
      <c r="BZ37" s="100">
        <v>2694963.09</v>
      </c>
      <c r="CA37" s="100">
        <v>2694963.09</v>
      </c>
      <c r="CB37" s="100">
        <v>2694963.09</v>
      </c>
    </row>
    <row r="38" spans="1:80" s="100" customFormat="1" ht="10.199999999999999" x14ac:dyDescent="0.2">
      <c r="A38" s="101" t="s">
        <v>199</v>
      </c>
      <c r="B38" s="100">
        <v>7206375.9800000004</v>
      </c>
      <c r="C38" s="100">
        <v>7169881.8499999996</v>
      </c>
      <c r="D38" s="100">
        <v>7133387.71</v>
      </c>
      <c r="E38" s="100">
        <v>7096893.5700000003</v>
      </c>
      <c r="F38" s="100">
        <v>7060399.4299999997</v>
      </c>
      <c r="G38" s="100">
        <v>7023905.2999999998</v>
      </c>
      <c r="H38" s="100">
        <v>6987411.1600000001</v>
      </c>
      <c r="I38" s="100">
        <v>6950917.0199999996</v>
      </c>
      <c r="J38" s="100">
        <v>6914422.8799999999</v>
      </c>
      <c r="K38" s="100">
        <v>6877928.7400000002</v>
      </c>
      <c r="L38" s="100">
        <v>6841434.5999999996</v>
      </c>
      <c r="M38" s="100">
        <v>6804940.46</v>
      </c>
      <c r="N38" s="100">
        <v>6768446.3200000003</v>
      </c>
      <c r="O38" s="100">
        <v>6768446.3200000003</v>
      </c>
      <c r="P38" s="100">
        <v>6768446.3200000003</v>
      </c>
      <c r="Q38" s="100">
        <v>6768446.3200000003</v>
      </c>
      <c r="R38" s="100">
        <v>6768446.3200000003</v>
      </c>
      <c r="S38" s="100">
        <v>6768446.3200000003</v>
      </c>
      <c r="T38" s="100">
        <v>6768446.3200000003</v>
      </c>
      <c r="U38" s="100">
        <v>6768446.3200000003</v>
      </c>
      <c r="V38" s="100">
        <v>6768446.3200000003</v>
      </c>
      <c r="W38" s="100">
        <v>6768446.3200000003</v>
      </c>
      <c r="X38" s="100">
        <v>6768446.3200000003</v>
      </c>
      <c r="Y38" s="100">
        <v>6768446.3200000003</v>
      </c>
      <c r="Z38" s="100">
        <v>6768446.3200000003</v>
      </c>
      <c r="AA38" s="100">
        <v>6768446.3200000003</v>
      </c>
      <c r="AB38" s="100">
        <v>6768446.3200000003</v>
      </c>
      <c r="AC38" s="100">
        <v>6768446.3200000003</v>
      </c>
      <c r="AD38" s="100">
        <v>6768446.3200000003</v>
      </c>
      <c r="AE38" s="100">
        <v>6768446.3200000003</v>
      </c>
      <c r="AF38" s="100">
        <v>6768446.3200000003</v>
      </c>
      <c r="AG38" s="100">
        <v>6768446.3200000003</v>
      </c>
      <c r="AH38" s="100">
        <v>6768446.3200000003</v>
      </c>
      <c r="AI38" s="100">
        <v>6768446.3200000003</v>
      </c>
      <c r="AJ38" s="100">
        <v>6768446.3200000003</v>
      </c>
      <c r="AK38" s="100">
        <v>6768446.3200000003</v>
      </c>
      <c r="AL38" s="100">
        <v>6768446.3200000003</v>
      </c>
      <c r="AM38" s="100">
        <v>6768446.3200000003</v>
      </c>
      <c r="AN38" s="100">
        <v>6768446.3200000003</v>
      </c>
      <c r="AO38" s="100">
        <v>6768446.3200000003</v>
      </c>
      <c r="AP38" s="100">
        <v>6768446.3200000003</v>
      </c>
      <c r="AQ38" s="100">
        <v>6768446.3200000003</v>
      </c>
      <c r="AR38" s="100">
        <v>6768446.3200000003</v>
      </c>
      <c r="AS38" s="100">
        <v>6768446.3200000003</v>
      </c>
      <c r="AT38" s="100">
        <v>6768446.3200000003</v>
      </c>
      <c r="AU38" s="100">
        <v>6768446.3200000003</v>
      </c>
      <c r="AV38" s="100">
        <v>6768446.3200000003</v>
      </c>
      <c r="AW38" s="100">
        <v>6768446.3200000003</v>
      </c>
      <c r="AX38" s="100">
        <v>6768446.3200000003</v>
      </c>
      <c r="AY38" s="100">
        <v>6768446.3200000003</v>
      </c>
      <c r="AZ38" s="100">
        <v>6768446.3200000003</v>
      </c>
      <c r="BA38" s="100">
        <v>6768446.3200000003</v>
      </c>
      <c r="BB38" s="100">
        <v>6768446.3200000003</v>
      </c>
      <c r="BC38" s="100">
        <v>6768446.3200000003</v>
      </c>
      <c r="BD38" s="100">
        <v>6768446.3200000003</v>
      </c>
      <c r="BE38" s="100">
        <v>6768446.3200000003</v>
      </c>
      <c r="BF38" s="100">
        <v>6768446.3200000003</v>
      </c>
      <c r="BG38" s="100">
        <v>6768446.3200000003</v>
      </c>
      <c r="BH38" s="100">
        <v>6768446.3200000003</v>
      </c>
      <c r="BI38" s="100">
        <v>6768446.3200000003</v>
      </c>
      <c r="BJ38" s="100">
        <v>6768446.3200000003</v>
      </c>
      <c r="BK38" s="100">
        <v>6768446.3200000003</v>
      </c>
      <c r="BL38" s="100">
        <v>6768446.3200000003</v>
      </c>
      <c r="BM38" s="100">
        <v>6768446.3200000003</v>
      </c>
      <c r="BN38" s="100">
        <v>6768446.3200000003</v>
      </c>
      <c r="BO38" s="100">
        <v>6768446.3200000003</v>
      </c>
      <c r="BP38" s="100">
        <v>6768446.3200000003</v>
      </c>
      <c r="BQ38" s="100">
        <v>6768446.3200000003</v>
      </c>
      <c r="BR38" s="100">
        <v>6768446.3200000003</v>
      </c>
      <c r="BS38" s="100">
        <v>6768446.3200000003</v>
      </c>
      <c r="BT38" s="100">
        <v>6768446.3200000003</v>
      </c>
      <c r="BU38" s="100">
        <v>6768446.3200000003</v>
      </c>
      <c r="BV38" s="100">
        <v>6768446.3200000003</v>
      </c>
      <c r="BW38" s="100">
        <v>6768446.3200000003</v>
      </c>
      <c r="BX38" s="100">
        <v>6768446.3200000003</v>
      </c>
      <c r="BY38" s="100">
        <v>6768446.3200000003</v>
      </c>
      <c r="BZ38" s="100">
        <v>6768446.3200000003</v>
      </c>
      <c r="CA38" s="100">
        <v>6768446.3200000003</v>
      </c>
      <c r="CB38" s="100">
        <v>6768446.3200000003</v>
      </c>
    </row>
    <row r="39" spans="1:80" s="100" customFormat="1" ht="10.199999999999999" x14ac:dyDescent="0.2">
      <c r="A39" s="101" t="s">
        <v>200</v>
      </c>
      <c r="B39" s="100">
        <v>3388664.09</v>
      </c>
      <c r="C39" s="100">
        <v>3375134.69</v>
      </c>
      <c r="D39" s="100">
        <v>3361605.28</v>
      </c>
      <c r="E39" s="100">
        <v>3348075.88</v>
      </c>
      <c r="F39" s="100">
        <v>3334546.48</v>
      </c>
      <c r="G39" s="100">
        <v>3321017.08</v>
      </c>
      <c r="H39" s="100">
        <v>3307487.67</v>
      </c>
      <c r="I39" s="100">
        <v>3293958.27</v>
      </c>
      <c r="J39" s="100">
        <v>3280428.87</v>
      </c>
      <c r="K39" s="100">
        <v>3266899.47</v>
      </c>
      <c r="L39" s="100">
        <v>3253370.06</v>
      </c>
      <c r="M39" s="100">
        <v>3239840.66</v>
      </c>
      <c r="N39" s="100">
        <v>3226311.26</v>
      </c>
      <c r="O39" s="100">
        <v>3226311.26</v>
      </c>
      <c r="P39" s="100">
        <v>3226311.26</v>
      </c>
      <c r="Q39" s="100">
        <v>3226311.26</v>
      </c>
      <c r="R39" s="100">
        <v>3226311.26</v>
      </c>
      <c r="S39" s="100">
        <v>3226311.26</v>
      </c>
      <c r="T39" s="100">
        <v>3226311.26</v>
      </c>
      <c r="U39" s="100">
        <v>3226311.26</v>
      </c>
      <c r="V39" s="100">
        <v>3226311.26</v>
      </c>
      <c r="W39" s="100">
        <v>3226311.26</v>
      </c>
      <c r="X39" s="100">
        <v>3226311.26</v>
      </c>
      <c r="Y39" s="100">
        <v>3226311.26</v>
      </c>
      <c r="Z39" s="100">
        <v>3226311.26</v>
      </c>
      <c r="AA39" s="100">
        <v>3226311.26</v>
      </c>
      <c r="AB39" s="100">
        <v>3226311.26</v>
      </c>
      <c r="AC39" s="100">
        <v>3226311.26</v>
      </c>
      <c r="AD39" s="100">
        <v>3226311.26</v>
      </c>
      <c r="AE39" s="100">
        <v>3226311.26</v>
      </c>
      <c r="AF39" s="100">
        <v>3226311.26</v>
      </c>
      <c r="AG39" s="100">
        <v>3226311.26</v>
      </c>
      <c r="AH39" s="100">
        <v>3226311.26</v>
      </c>
      <c r="AI39" s="100">
        <v>3226311.26</v>
      </c>
      <c r="AJ39" s="100">
        <v>3226311.26</v>
      </c>
      <c r="AK39" s="100">
        <v>3226311.26</v>
      </c>
      <c r="AL39" s="100">
        <v>3226311.26</v>
      </c>
      <c r="AM39" s="100">
        <v>3226311.26</v>
      </c>
      <c r="AN39" s="100">
        <v>3226311.26</v>
      </c>
      <c r="AO39" s="100">
        <v>3226311.26</v>
      </c>
      <c r="AP39" s="100">
        <v>3226311.26</v>
      </c>
      <c r="AQ39" s="100">
        <v>3226311.26</v>
      </c>
      <c r="AR39" s="100">
        <v>3226311.26</v>
      </c>
      <c r="AS39" s="100">
        <v>3226311.26</v>
      </c>
      <c r="AT39" s="100">
        <v>3226311.26</v>
      </c>
      <c r="AU39" s="100">
        <v>3226311.26</v>
      </c>
      <c r="AV39" s="100">
        <v>3226311.26</v>
      </c>
      <c r="AW39" s="100">
        <v>3226311.26</v>
      </c>
      <c r="AX39" s="100">
        <v>3226311.26</v>
      </c>
      <c r="AY39" s="100">
        <v>3226311.26</v>
      </c>
      <c r="AZ39" s="100">
        <v>3226311.26</v>
      </c>
      <c r="BA39" s="100">
        <v>3226311.26</v>
      </c>
      <c r="BB39" s="100">
        <v>3226311.26</v>
      </c>
      <c r="BC39" s="100">
        <v>3226311.26</v>
      </c>
      <c r="BD39" s="100">
        <v>3226311.26</v>
      </c>
      <c r="BE39" s="100">
        <v>3226311.26</v>
      </c>
      <c r="BF39" s="100">
        <v>3226311.26</v>
      </c>
      <c r="BG39" s="100">
        <v>3226311.26</v>
      </c>
      <c r="BH39" s="100">
        <v>3226311.26</v>
      </c>
      <c r="BI39" s="100">
        <v>3226311.26</v>
      </c>
      <c r="BJ39" s="100">
        <v>3226311.26</v>
      </c>
      <c r="BK39" s="100">
        <v>3226311.26</v>
      </c>
      <c r="BL39" s="100">
        <v>3226311.26</v>
      </c>
      <c r="BM39" s="100">
        <v>3226311.26</v>
      </c>
      <c r="BN39" s="100">
        <v>3226311.26</v>
      </c>
      <c r="BO39" s="100">
        <v>3226311.26</v>
      </c>
      <c r="BP39" s="100">
        <v>3226311.26</v>
      </c>
      <c r="BQ39" s="100">
        <v>3226311.26</v>
      </c>
      <c r="BR39" s="100">
        <v>3226311.26</v>
      </c>
      <c r="BS39" s="100">
        <v>3226311.26</v>
      </c>
      <c r="BT39" s="100">
        <v>3226311.26</v>
      </c>
      <c r="BU39" s="100">
        <v>3226311.26</v>
      </c>
      <c r="BV39" s="100">
        <v>3226311.26</v>
      </c>
      <c r="BW39" s="100">
        <v>3226311.26</v>
      </c>
      <c r="BX39" s="100">
        <v>3226311.26</v>
      </c>
      <c r="BY39" s="100">
        <v>3226311.26</v>
      </c>
      <c r="BZ39" s="100">
        <v>3226311.26</v>
      </c>
      <c r="CA39" s="100">
        <v>3226311.26</v>
      </c>
      <c r="CB39" s="100">
        <v>3226311.26</v>
      </c>
    </row>
    <row r="41" spans="1:80" s="1" customFormat="1" ht="13.8" x14ac:dyDescent="0.3">
      <c r="E41" s="13"/>
      <c r="F41" s="13"/>
      <c r="N41" s="1" t="s">
        <v>466</v>
      </c>
      <c r="O41" s="257">
        <f>N32</f>
        <v>68707.3</v>
      </c>
      <c r="P41" s="257">
        <f>O41-($M32-$N32)</f>
        <v>64232.670000000013</v>
      </c>
      <c r="Q41" s="257">
        <f>P41-($M32-$N32)</f>
        <v>59758.040000000023</v>
      </c>
      <c r="R41" s="257">
        <f t="shared" ref="R41:AD41" si="0">Q41-($M32-$N32)</f>
        <v>55283.410000000033</v>
      </c>
      <c r="S41" s="257">
        <f t="shared" si="0"/>
        <v>50808.780000000042</v>
      </c>
      <c r="T41" s="257">
        <f t="shared" si="0"/>
        <v>46334.150000000052</v>
      </c>
      <c r="U41" s="257">
        <f t="shared" si="0"/>
        <v>41859.520000000062</v>
      </c>
      <c r="V41" s="257">
        <f t="shared" si="0"/>
        <v>37384.890000000072</v>
      </c>
      <c r="W41" s="257">
        <f t="shared" si="0"/>
        <v>32910.260000000082</v>
      </c>
      <c r="X41" s="257">
        <f t="shared" si="0"/>
        <v>28435.630000000092</v>
      </c>
      <c r="Y41" s="257">
        <f t="shared" si="0"/>
        <v>23961.000000000102</v>
      </c>
      <c r="Z41" s="257">
        <f t="shared" si="0"/>
        <v>19486.370000000112</v>
      </c>
      <c r="AA41" s="257">
        <f t="shared" si="0"/>
        <v>15011.740000000122</v>
      </c>
      <c r="AB41" s="257">
        <f t="shared" si="0"/>
        <v>10537.110000000132</v>
      </c>
      <c r="AC41" s="257">
        <f t="shared" si="0"/>
        <v>6062.4800000001414</v>
      </c>
      <c r="AD41" s="257">
        <f t="shared" si="0"/>
        <v>1587.8500000001513</v>
      </c>
      <c r="AE41" s="257"/>
      <c r="AF41" s="257"/>
      <c r="AG41" s="257"/>
    </row>
    <row r="42" spans="1:80" ht="13.8" x14ac:dyDescent="0.25">
      <c r="E42" s="13"/>
      <c r="F42" s="13"/>
      <c r="O42" s="256"/>
      <c r="P42" s="256"/>
      <c r="Q42" s="256"/>
      <c r="R42" s="256"/>
      <c r="S42" s="256"/>
      <c r="T42" s="256"/>
      <c r="U42" s="256"/>
      <c r="V42" s="256"/>
      <c r="W42" s="256"/>
      <c r="X42" s="256"/>
      <c r="Y42" s="256"/>
      <c r="Z42" s="256"/>
      <c r="AA42" s="256"/>
      <c r="AB42" s="256"/>
      <c r="AC42" s="256"/>
      <c r="AD42" s="256"/>
      <c r="AE42" s="256"/>
      <c r="AF42" s="256"/>
      <c r="AG42" s="256"/>
    </row>
    <row r="43" spans="1:80" ht="13.8" x14ac:dyDescent="0.3">
      <c r="A43" s="1"/>
      <c r="B43" s="13" t="s">
        <v>467</v>
      </c>
      <c r="C43" s="13" t="s">
        <v>467</v>
      </c>
      <c r="E43" s="13" t="s">
        <v>71</v>
      </c>
      <c r="F43" s="13" t="s">
        <v>72</v>
      </c>
      <c r="H43" s="13" t="s">
        <v>468</v>
      </c>
      <c r="I43" s="13" t="s">
        <v>468</v>
      </c>
      <c r="K43" s="13" t="s">
        <v>469</v>
      </c>
      <c r="L43" s="13" t="s">
        <v>469</v>
      </c>
      <c r="N43" s="13" t="s">
        <v>470</v>
      </c>
      <c r="O43" s="13" t="s">
        <v>470</v>
      </c>
      <c r="P43" s="13"/>
      <c r="Q43" s="13" t="s">
        <v>471</v>
      </c>
      <c r="R43" s="13" t="s">
        <v>471</v>
      </c>
      <c r="T43" s="13" t="s">
        <v>472</v>
      </c>
      <c r="U43" s="13" t="s">
        <v>472</v>
      </c>
    </row>
    <row r="44" spans="1:80" ht="13.8" x14ac:dyDescent="0.3">
      <c r="A44" s="1"/>
      <c r="B44" s="13" t="s">
        <v>71</v>
      </c>
      <c r="C44" s="13" t="s">
        <v>72</v>
      </c>
      <c r="E44" s="13" t="s">
        <v>15</v>
      </c>
      <c r="F44" s="14" t="s">
        <v>73</v>
      </c>
      <c r="H44" s="13" t="s">
        <v>71</v>
      </c>
      <c r="I44" s="13" t="s">
        <v>72</v>
      </c>
      <c r="K44" s="13" t="s">
        <v>71</v>
      </c>
      <c r="L44" s="13" t="s">
        <v>72</v>
      </c>
      <c r="N44" s="13" t="s">
        <v>71</v>
      </c>
      <c r="O44" s="13" t="s">
        <v>72</v>
      </c>
      <c r="P44" s="13"/>
      <c r="Q44" s="13" t="s">
        <v>71</v>
      </c>
      <c r="R44" s="13" t="s">
        <v>72</v>
      </c>
      <c r="T44" s="13" t="s">
        <v>71</v>
      </c>
      <c r="U44" s="13" t="s">
        <v>72</v>
      </c>
    </row>
    <row r="45" spans="1:80" ht="13.8" x14ac:dyDescent="0.3">
      <c r="A45" s="1"/>
      <c r="B45" s="13" t="s">
        <v>15</v>
      </c>
      <c r="C45" s="14" t="s">
        <v>73</v>
      </c>
      <c r="E45" s="14" t="s">
        <v>75</v>
      </c>
      <c r="F45" s="14" t="s">
        <v>76</v>
      </c>
      <c r="H45" s="13" t="s">
        <v>15</v>
      </c>
      <c r="I45" s="14" t="s">
        <v>73</v>
      </c>
      <c r="K45" s="13" t="s">
        <v>15</v>
      </c>
      <c r="L45" s="14" t="s">
        <v>73</v>
      </c>
      <c r="N45" s="13" t="s">
        <v>15</v>
      </c>
      <c r="O45" s="14" t="s">
        <v>73</v>
      </c>
      <c r="P45" s="14"/>
      <c r="Q45" s="13" t="s">
        <v>15</v>
      </c>
      <c r="R45" s="14" t="s">
        <v>73</v>
      </c>
      <c r="T45" s="13" t="s">
        <v>15</v>
      </c>
      <c r="U45" s="14" t="s">
        <v>73</v>
      </c>
    </row>
    <row r="46" spans="1:80" ht="13.8" x14ac:dyDescent="0.3">
      <c r="A46" s="1"/>
      <c r="B46" s="16" t="s">
        <v>75</v>
      </c>
      <c r="C46" s="16" t="s">
        <v>76</v>
      </c>
      <c r="E46" s="260" t="s">
        <v>473</v>
      </c>
      <c r="F46" s="260" t="s">
        <v>473</v>
      </c>
      <c r="H46" s="16" t="s">
        <v>75</v>
      </c>
      <c r="I46" s="16" t="s">
        <v>76</v>
      </c>
      <c r="K46" s="16" t="s">
        <v>75</v>
      </c>
      <c r="L46" s="16" t="s">
        <v>76</v>
      </c>
      <c r="N46" s="16" t="s">
        <v>75</v>
      </c>
      <c r="O46" s="16" t="s">
        <v>76</v>
      </c>
      <c r="P46" s="14"/>
      <c r="Q46" s="16" t="s">
        <v>75</v>
      </c>
      <c r="R46" s="16" t="s">
        <v>76</v>
      </c>
      <c r="T46" s="16" t="s">
        <v>75</v>
      </c>
      <c r="U46" s="16" t="s">
        <v>76</v>
      </c>
    </row>
    <row r="47" spans="1:80" s="1" customFormat="1" ht="13.8" x14ac:dyDescent="0.3">
      <c r="A47" s="36" t="s">
        <v>40</v>
      </c>
      <c r="B47" s="257">
        <f>AVERAGE(B13:N13)</f>
        <v>202645.06615384619</v>
      </c>
      <c r="C47" s="257">
        <f>AVERAGE(B35:N35)</f>
        <v>1063693.41076923</v>
      </c>
      <c r="E47" s="262">
        <f>+('FPA 2022 12x00 Inc St'!N71)</f>
        <v>18997.883050145701</v>
      </c>
      <c r="F47" s="262">
        <f>+('FPA 2022 12x00 Inc St'!N55)</f>
        <v>99721.252768180799</v>
      </c>
      <c r="H47" s="263">
        <f>B47-E47</f>
        <v>183647.18310370049</v>
      </c>
      <c r="I47" s="263">
        <f>C47-F47</f>
        <v>963972.15800104919</v>
      </c>
      <c r="K47" s="262">
        <f>H47-E47</f>
        <v>164649.30005355479</v>
      </c>
      <c r="L47" s="262">
        <f>I47-F47</f>
        <v>864250.90523286839</v>
      </c>
      <c r="N47" s="263">
        <f>K47-E47</f>
        <v>145651.41700340909</v>
      </c>
      <c r="O47" s="263">
        <f>L47-F47</f>
        <v>764529.65246468759</v>
      </c>
      <c r="P47" s="257"/>
      <c r="Q47" s="264">
        <f>N47-E47</f>
        <v>126653.5339532634</v>
      </c>
      <c r="R47" s="264">
        <f>O47-F47</f>
        <v>664808.39969650679</v>
      </c>
      <c r="T47" s="264">
        <f>Q47-E47</f>
        <v>107655.6509031177</v>
      </c>
      <c r="U47" s="264">
        <f>R47-F47</f>
        <v>565087.14692832599</v>
      </c>
    </row>
    <row r="48" spans="1:80" s="1" customFormat="1" ht="13.8" x14ac:dyDescent="0.3">
      <c r="A48" s="36" t="s">
        <v>41</v>
      </c>
      <c r="B48" s="257">
        <f>AVERAGE(B14:N14)</f>
        <v>334585.51153846155</v>
      </c>
      <c r="C48" s="257">
        <f>AVERAGE(B36:N36)</f>
        <v>3400414.11</v>
      </c>
      <c r="E48" s="262">
        <f>('FPA 2022 12x00 Inc St'!N72)</f>
        <v>22000.677559561202</v>
      </c>
      <c r="F48" s="262">
        <f>('FPA 2022 12x00 Inc St'!N56)</f>
        <v>223592.530059171</v>
      </c>
      <c r="H48" s="263">
        <f t="shared" ref="H48:H63" si="1">B48-E48</f>
        <v>312584.83397890034</v>
      </c>
      <c r="I48" s="263">
        <f t="shared" ref="I48:I63" si="2">C48-F48</f>
        <v>3176821.579940829</v>
      </c>
      <c r="K48" s="262">
        <f t="shared" ref="K48:K63" si="3">H48-E48</f>
        <v>290584.15641933912</v>
      </c>
      <c r="L48" s="262">
        <f t="shared" ref="L48:L63" si="4">I48-F48</f>
        <v>2953229.0498816581</v>
      </c>
      <c r="N48" s="263">
        <f t="shared" ref="N48:N63" si="5">K48-E48</f>
        <v>268583.47885977791</v>
      </c>
      <c r="O48" s="263">
        <f t="shared" ref="O48:O63" si="6">L48-F48</f>
        <v>2729636.5198224871</v>
      </c>
      <c r="P48" s="257"/>
      <c r="Q48" s="264">
        <f t="shared" ref="Q48:R63" si="7">N48-E48</f>
        <v>246582.8013002167</v>
      </c>
      <c r="R48" s="264">
        <f t="shared" si="7"/>
        <v>2506043.9897633162</v>
      </c>
      <c r="T48" s="264">
        <f t="shared" ref="T48:T63" si="8">Q48-E48</f>
        <v>224582.12374065549</v>
      </c>
      <c r="U48" s="264">
        <f t="shared" ref="U48:U63" si="9">R48-F48</f>
        <v>2282451.4597041453</v>
      </c>
    </row>
    <row r="49" spans="1:43" s="1" customFormat="1" ht="13.8" x14ac:dyDescent="0.3">
      <c r="A49" s="36" t="s">
        <v>42</v>
      </c>
      <c r="B49" s="257">
        <f>AVERAGE(B16:N16)</f>
        <v>2245004.7799999998</v>
      </c>
      <c r="C49" s="257">
        <f>AVERAGE(B38:N38)</f>
        <v>6987411.1553846141</v>
      </c>
      <c r="E49" s="262">
        <f>('FPA 2022 12x00 Inc St'!N73)</f>
        <v>140681.43735878999</v>
      </c>
      <c r="F49" s="262">
        <f>('FPA 2022 12x00 Inc St'!N57)</f>
        <v>437860.01038364402</v>
      </c>
      <c r="H49" s="263">
        <f t="shared" si="1"/>
        <v>2104323.3426412097</v>
      </c>
      <c r="I49" s="263">
        <f t="shared" si="2"/>
        <v>6549551.14500097</v>
      </c>
      <c r="K49" s="262">
        <f t="shared" si="3"/>
        <v>1963641.9052824196</v>
      </c>
      <c r="L49" s="262">
        <f t="shared" si="4"/>
        <v>6111691.1346173258</v>
      </c>
      <c r="N49" s="263">
        <f t="shared" si="5"/>
        <v>1822960.4679236296</v>
      </c>
      <c r="O49" s="263">
        <f t="shared" si="6"/>
        <v>5673831.1242336817</v>
      </c>
      <c r="P49" s="257"/>
      <c r="Q49" s="264">
        <f t="shared" si="7"/>
        <v>1682279.0305648395</v>
      </c>
      <c r="R49" s="264">
        <f t="shared" si="7"/>
        <v>5235971.1138500376</v>
      </c>
      <c r="T49" s="264">
        <f t="shared" si="8"/>
        <v>1541597.5932060494</v>
      </c>
      <c r="U49" s="264">
        <f t="shared" si="9"/>
        <v>4798111.1034663934</v>
      </c>
    </row>
    <row r="50" spans="1:43" s="1" customFormat="1" ht="13.8" x14ac:dyDescent="0.3">
      <c r="A50" s="36" t="s">
        <v>43</v>
      </c>
      <c r="B50" s="257">
        <f>AVERAGE(B15:N15)</f>
        <v>863037.7823076921</v>
      </c>
      <c r="C50" s="257">
        <f>AVERAGE(B37:N37)</f>
        <v>2773077.959230769</v>
      </c>
      <c r="E50" s="262">
        <f>('FPA 2022 12x00 Inc St'!N74)</f>
        <v>48621.920423397802</v>
      </c>
      <c r="F50" s="262">
        <f>('FPA 2022 12x00 Inc St'!N58)</f>
        <v>156229.756428086</v>
      </c>
      <c r="H50" s="263">
        <f t="shared" si="1"/>
        <v>814415.86188429431</v>
      </c>
      <c r="I50" s="263">
        <f t="shared" si="2"/>
        <v>2616848.2028026828</v>
      </c>
      <c r="K50" s="262">
        <f t="shared" si="3"/>
        <v>765793.94146089652</v>
      </c>
      <c r="L50" s="262">
        <f t="shared" si="4"/>
        <v>2460618.4463745966</v>
      </c>
      <c r="N50" s="263">
        <f t="shared" si="5"/>
        <v>717172.02103749872</v>
      </c>
      <c r="O50" s="263">
        <f t="shared" si="6"/>
        <v>2304388.6899465104</v>
      </c>
      <c r="P50" s="257"/>
      <c r="Q50" s="264">
        <f t="shared" si="7"/>
        <v>668550.10061410093</v>
      </c>
      <c r="R50" s="264">
        <f t="shared" si="7"/>
        <v>2148158.9335184242</v>
      </c>
      <c r="T50" s="264">
        <f t="shared" si="8"/>
        <v>619928.18019070313</v>
      </c>
      <c r="U50" s="264">
        <f t="shared" si="9"/>
        <v>1991929.1770903382</v>
      </c>
      <c r="X50" s="266"/>
      <c r="Y50" s="266"/>
      <c r="Z50" s="266"/>
      <c r="AA50" s="266"/>
      <c r="AB50" s="266"/>
      <c r="AC50" s="266"/>
      <c r="AD50" s="266"/>
      <c r="AE50" s="266"/>
      <c r="AF50" s="266"/>
      <c r="AG50" s="266"/>
      <c r="AH50" s="266"/>
      <c r="AI50" s="266"/>
      <c r="AJ50" s="266"/>
      <c r="AK50" s="266"/>
      <c r="AL50" s="266"/>
      <c r="AM50" s="266"/>
      <c r="AN50" s="266"/>
      <c r="AO50" s="266"/>
      <c r="AP50" s="266"/>
      <c r="AQ50" s="266"/>
    </row>
    <row r="51" spans="1:43" s="1" customFormat="1" ht="13.8" x14ac:dyDescent="0.3">
      <c r="A51" s="36" t="s">
        <v>44</v>
      </c>
      <c r="B51" s="257">
        <f>AVERAGE(B17:N17)</f>
        <v>861465.5030769232</v>
      </c>
      <c r="C51" s="257">
        <f>AVERAGE(B39:N39)</f>
        <v>3307487.6738461535</v>
      </c>
      <c r="E51" s="262">
        <f>('FPA 2022 12x00 Inc St'!N75)</f>
        <v>42280.910137019098</v>
      </c>
      <c r="F51" s="262">
        <f>('FPA 2022 12x00 Inc St'!N59)</f>
        <v>162332.21629888701</v>
      </c>
      <c r="H51" s="263">
        <f t="shared" si="1"/>
        <v>819184.59293990408</v>
      </c>
      <c r="I51" s="263">
        <f t="shared" si="2"/>
        <v>3145155.4575472665</v>
      </c>
      <c r="K51" s="262">
        <f t="shared" si="3"/>
        <v>776903.68280288496</v>
      </c>
      <c r="L51" s="262">
        <f t="shared" si="4"/>
        <v>2982823.2412483795</v>
      </c>
      <c r="N51" s="263">
        <f t="shared" si="5"/>
        <v>734622.77266586584</v>
      </c>
      <c r="O51" s="263">
        <f t="shared" si="6"/>
        <v>2820491.0249494924</v>
      </c>
      <c r="P51" s="257"/>
      <c r="Q51" s="264">
        <f t="shared" si="7"/>
        <v>692341.86252884672</v>
      </c>
      <c r="R51" s="264">
        <f t="shared" si="7"/>
        <v>2658158.8086506054</v>
      </c>
      <c r="T51" s="264">
        <f t="shared" si="8"/>
        <v>650060.9523918276</v>
      </c>
      <c r="U51" s="264">
        <f t="shared" si="9"/>
        <v>2495826.5923517183</v>
      </c>
      <c r="X51" s="266"/>
      <c r="Y51" s="266"/>
      <c r="Z51" s="266"/>
      <c r="AA51" s="266"/>
      <c r="AB51" s="266"/>
      <c r="AC51" s="266"/>
      <c r="AD51" s="266"/>
      <c r="AE51" s="266"/>
      <c r="AF51" s="266"/>
      <c r="AG51" s="266"/>
      <c r="AH51" s="266"/>
      <c r="AI51" s="266"/>
      <c r="AJ51" s="266"/>
      <c r="AK51" s="266"/>
      <c r="AL51" s="266"/>
      <c r="AM51" s="266"/>
      <c r="AN51" s="266"/>
      <c r="AO51" s="266"/>
      <c r="AP51" s="266"/>
      <c r="AQ51" s="266"/>
    </row>
    <row r="52" spans="1:43" s="1" customFormat="1" ht="13.8" x14ac:dyDescent="0.3">
      <c r="A52" s="36" t="s">
        <v>45</v>
      </c>
      <c r="B52" s="257">
        <f>AVERAGE(B9:N9)</f>
        <v>2720158.9276923081</v>
      </c>
      <c r="C52" s="257">
        <f>AVERAGE(B29:N29)</f>
        <v>5863353.5807692306</v>
      </c>
      <c r="E52" s="262">
        <f>('FPA 2022 12x00 Inc St'!N76)</f>
        <v>112171.512882482</v>
      </c>
      <c r="F52" s="262">
        <f>('FPA 2022 12x00 Inc St'!N60)</f>
        <v>241787.752967067</v>
      </c>
      <c r="H52" s="263">
        <f t="shared" si="1"/>
        <v>2607987.4148098263</v>
      </c>
      <c r="I52" s="263">
        <f t="shared" si="2"/>
        <v>5621565.8278021635</v>
      </c>
      <c r="K52" s="262">
        <f t="shared" si="3"/>
        <v>2495815.9019273445</v>
      </c>
      <c r="L52" s="262">
        <f t="shared" si="4"/>
        <v>5379778.0748350965</v>
      </c>
      <c r="N52" s="263">
        <f t="shared" si="5"/>
        <v>2383644.3890448627</v>
      </c>
      <c r="O52" s="263">
        <f t="shared" si="6"/>
        <v>5137990.3218680294</v>
      </c>
      <c r="P52" s="257"/>
      <c r="Q52" s="264">
        <f t="shared" si="7"/>
        <v>2271472.8761623809</v>
      </c>
      <c r="R52" s="264">
        <f t="shared" si="7"/>
        <v>4896202.5689009624</v>
      </c>
      <c r="T52" s="264">
        <f t="shared" si="8"/>
        <v>2159301.3632798991</v>
      </c>
      <c r="U52" s="264">
        <f t="shared" si="9"/>
        <v>4654414.8159338953</v>
      </c>
      <c r="X52" s="267">
        <v>44926</v>
      </c>
      <c r="Y52" s="268">
        <v>45291</v>
      </c>
      <c r="Z52" s="268">
        <v>45657</v>
      </c>
      <c r="AA52" s="268">
        <v>46022</v>
      </c>
      <c r="AB52" s="268">
        <v>46387</v>
      </c>
      <c r="AC52" s="268">
        <v>46418</v>
      </c>
      <c r="AD52" s="268">
        <v>46446</v>
      </c>
      <c r="AE52" s="268">
        <v>46477</v>
      </c>
      <c r="AF52" s="268">
        <v>46507</v>
      </c>
      <c r="AG52" s="268">
        <v>46538</v>
      </c>
      <c r="AH52" s="268">
        <v>46568</v>
      </c>
      <c r="AI52" s="268">
        <v>46599</v>
      </c>
      <c r="AJ52" s="268">
        <v>46630</v>
      </c>
      <c r="AK52" s="268">
        <v>46660</v>
      </c>
      <c r="AL52" s="268">
        <v>46691</v>
      </c>
      <c r="AM52" s="268">
        <v>46721</v>
      </c>
      <c r="AN52" s="268">
        <v>46752</v>
      </c>
      <c r="AO52" s="266"/>
      <c r="AP52" s="266"/>
      <c r="AQ52" s="266"/>
    </row>
    <row r="53" spans="1:43" s="1" customFormat="1" ht="13.8" x14ac:dyDescent="0.3">
      <c r="A53" s="36" t="s">
        <v>46</v>
      </c>
      <c r="B53" s="257">
        <f>AVERAGE(B10:N10)</f>
        <v>176575.22</v>
      </c>
      <c r="C53" s="257">
        <f>AVERAGE(B30:N30)</f>
        <v>2691856.3453846155</v>
      </c>
      <c r="E53" s="262">
        <f>(+'FPA 2022 12x00 Inc St'!N77)</f>
        <v>38884.763617491699</v>
      </c>
      <c r="F53" s="262">
        <f>('FPA 2022 12x00 Inc St'!N61)</f>
        <v>592792.47216296603</v>
      </c>
      <c r="H53" s="263">
        <f t="shared" si="1"/>
        <v>137690.4563825083</v>
      </c>
      <c r="I53" s="263">
        <f t="shared" si="2"/>
        <v>2099063.8732216493</v>
      </c>
      <c r="K53" s="262">
        <f t="shared" si="3"/>
        <v>98805.692765016604</v>
      </c>
      <c r="L53" s="262">
        <f t="shared" si="4"/>
        <v>1506271.4010586832</v>
      </c>
      <c r="N53" s="263">
        <f t="shared" si="5"/>
        <v>59920.929147524905</v>
      </c>
      <c r="O53" s="263">
        <f t="shared" si="6"/>
        <v>913478.92889571714</v>
      </c>
      <c r="P53" s="257"/>
      <c r="Q53" s="264">
        <f t="shared" si="7"/>
        <v>21036.165530033206</v>
      </c>
      <c r="R53" s="264">
        <f t="shared" si="7"/>
        <v>320686.4567327511</v>
      </c>
      <c r="T53" s="265">
        <f>AVERAGE(AB53:AN53)</f>
        <v>121.90734846409312</v>
      </c>
      <c r="U53" s="265">
        <f>AVERAGE(AB54:AN54)</f>
        <v>1857.9947190873431</v>
      </c>
      <c r="X53" s="269">
        <f>O10</f>
        <v>157123.85</v>
      </c>
      <c r="Y53" s="270">
        <f>X53-$E53</f>
        <v>118239.08638250831</v>
      </c>
      <c r="Z53" s="270">
        <f t="shared" ref="Z53:AB53" si="10">Y53-$E53</f>
        <v>79354.322765016608</v>
      </c>
      <c r="AA53" s="270">
        <f t="shared" si="10"/>
        <v>40469.559147524909</v>
      </c>
      <c r="AB53" s="270">
        <f t="shared" si="10"/>
        <v>1584.7955300332105</v>
      </c>
      <c r="AC53" s="271">
        <v>0</v>
      </c>
      <c r="AD53" s="271">
        <v>0</v>
      </c>
      <c r="AE53" s="271">
        <v>0</v>
      </c>
      <c r="AF53" s="271">
        <v>0</v>
      </c>
      <c r="AG53" s="271">
        <v>0</v>
      </c>
      <c r="AH53" s="271">
        <v>0</v>
      </c>
      <c r="AI53" s="271">
        <v>0</v>
      </c>
      <c r="AJ53" s="271">
        <v>0</v>
      </c>
      <c r="AK53" s="271">
        <v>0</v>
      </c>
      <c r="AL53" s="271">
        <v>0</v>
      </c>
      <c r="AM53" s="271">
        <v>0</v>
      </c>
      <c r="AN53" s="271">
        <v>0</v>
      </c>
      <c r="AO53" s="266"/>
      <c r="AP53" s="266"/>
      <c r="AQ53" s="266"/>
    </row>
    <row r="54" spans="1:43" s="1" customFormat="1" ht="13.8" x14ac:dyDescent="0.3">
      <c r="A54" s="36" t="s">
        <v>47</v>
      </c>
      <c r="B54" s="257">
        <f>AVERAGE(B5:N5)</f>
        <v>665877.48384615383</v>
      </c>
      <c r="C54" s="257">
        <f>AVERAGE(B25:N25)</f>
        <v>3261611.8892307696</v>
      </c>
      <c r="E54" s="262">
        <f>('FPA 2022 12x00 Inc St'!N79)</f>
        <v>110223.438256369</v>
      </c>
      <c r="F54" s="262">
        <f>('FPA 2022 12x00 Inc St'!N63)</f>
        <v>539902.46526734298</v>
      </c>
      <c r="H54" s="263">
        <f t="shared" si="1"/>
        <v>555654.04558978486</v>
      </c>
      <c r="I54" s="263">
        <f t="shared" si="2"/>
        <v>2721709.4239634266</v>
      </c>
      <c r="K54" s="262">
        <f t="shared" si="3"/>
        <v>445430.60733341589</v>
      </c>
      <c r="L54" s="262">
        <f t="shared" si="4"/>
        <v>2181806.9586960836</v>
      </c>
      <c r="N54" s="263">
        <f t="shared" si="5"/>
        <v>335207.16907704691</v>
      </c>
      <c r="O54" s="263">
        <f t="shared" si="6"/>
        <v>1641904.4934287407</v>
      </c>
      <c r="P54" s="257"/>
      <c r="Q54" s="264">
        <f t="shared" si="7"/>
        <v>224983.73082067791</v>
      </c>
      <c r="R54" s="264">
        <f t="shared" si="7"/>
        <v>1102002.0281613977</v>
      </c>
      <c r="T54" s="264">
        <f t="shared" si="8"/>
        <v>114760.29256430891</v>
      </c>
      <c r="U54" s="264">
        <f t="shared" si="9"/>
        <v>562099.56289405469</v>
      </c>
      <c r="X54" s="269">
        <f>O30</f>
        <v>2395323.8199999998</v>
      </c>
      <c r="Y54" s="270">
        <f>X54-$F53</f>
        <v>1802531.3478370337</v>
      </c>
      <c r="Z54" s="270">
        <f t="shared" ref="Z54:AB54" si="11">Y54-$F53</f>
        <v>1209738.8756740675</v>
      </c>
      <c r="AA54" s="270">
        <f t="shared" si="11"/>
        <v>616946.4035111015</v>
      </c>
      <c r="AB54" s="270">
        <f t="shared" si="11"/>
        <v>24153.931348135462</v>
      </c>
      <c r="AC54" s="271">
        <v>0</v>
      </c>
      <c r="AD54" s="271">
        <v>0</v>
      </c>
      <c r="AE54" s="271">
        <v>0</v>
      </c>
      <c r="AF54" s="271">
        <v>0</v>
      </c>
      <c r="AG54" s="271">
        <v>0</v>
      </c>
      <c r="AH54" s="271">
        <v>0</v>
      </c>
      <c r="AI54" s="271">
        <v>0</v>
      </c>
      <c r="AJ54" s="271">
        <v>0</v>
      </c>
      <c r="AK54" s="271">
        <v>0</v>
      </c>
      <c r="AL54" s="271">
        <v>0</v>
      </c>
      <c r="AM54" s="271">
        <v>0</v>
      </c>
      <c r="AN54" s="271">
        <v>0</v>
      </c>
      <c r="AO54" s="266"/>
      <c r="AP54" s="266"/>
      <c r="AQ54" s="266"/>
    </row>
    <row r="55" spans="1:43" s="1" customFormat="1" ht="13.8" x14ac:dyDescent="0.3">
      <c r="A55" s="36" t="s">
        <v>48</v>
      </c>
      <c r="B55" s="257">
        <f>AVERAGE(B6:N6)</f>
        <v>481517.37000000005</v>
      </c>
      <c r="C55" s="257">
        <f>AVERAGE(B26:N26)</f>
        <v>4178358.3123076898</v>
      </c>
      <c r="E55" s="262">
        <f>('FPA 2022 12x00 Inc St'!N78)</f>
        <v>18490.361042370099</v>
      </c>
      <c r="F55" s="262">
        <f>('FPA 2022 12x00 Inc St'!N62)</f>
        <v>160449.87222125701</v>
      </c>
      <c r="H55" s="263">
        <f t="shared" si="1"/>
        <v>463027.00895762997</v>
      </c>
      <c r="I55" s="263">
        <f t="shared" si="2"/>
        <v>4017908.4400864327</v>
      </c>
      <c r="K55" s="262">
        <f t="shared" si="3"/>
        <v>444536.64791525988</v>
      </c>
      <c r="L55" s="262">
        <f t="shared" si="4"/>
        <v>3857458.5678651757</v>
      </c>
      <c r="N55" s="263">
        <f t="shared" si="5"/>
        <v>426046.28687288979</v>
      </c>
      <c r="O55" s="263">
        <f t="shared" si="6"/>
        <v>3697008.6956439186</v>
      </c>
      <c r="P55" s="257"/>
      <c r="Q55" s="264">
        <f t="shared" si="7"/>
        <v>407555.9258305197</v>
      </c>
      <c r="R55" s="264">
        <f t="shared" si="7"/>
        <v>3536558.8234226615</v>
      </c>
      <c r="T55" s="264">
        <f t="shared" si="8"/>
        <v>389065.56478814961</v>
      </c>
      <c r="U55" s="264">
        <f t="shared" si="9"/>
        <v>3376108.9512014044</v>
      </c>
      <c r="X55" s="266"/>
      <c r="Y55" s="266"/>
      <c r="Z55" s="266"/>
      <c r="AA55" s="266"/>
      <c r="AB55" s="266"/>
      <c r="AC55" s="266"/>
      <c r="AD55" s="266"/>
      <c r="AE55" s="266"/>
      <c r="AF55" s="266"/>
      <c r="AG55" s="266"/>
      <c r="AH55" s="266"/>
      <c r="AI55" s="266"/>
      <c r="AJ55" s="266"/>
      <c r="AK55" s="266"/>
      <c r="AL55" s="266"/>
      <c r="AM55" s="266"/>
      <c r="AN55" s="266"/>
      <c r="AO55" s="266"/>
      <c r="AP55" s="266"/>
      <c r="AQ55" s="266"/>
    </row>
    <row r="56" spans="1:43" s="1" customFormat="1" ht="13.8" x14ac:dyDescent="0.3">
      <c r="A56" s="36" t="s">
        <v>49</v>
      </c>
      <c r="B56" s="257">
        <f>AVERAGE(B11:N11)</f>
        <v>274776.69153846143</v>
      </c>
      <c r="C56" s="257">
        <f>AVERAGE(B31:N31)</f>
        <v>4641994.6046153847</v>
      </c>
      <c r="E56" s="262">
        <f>('FPA 2022 12x00 Inc St'!N80)</f>
        <v>37048.547585827997</v>
      </c>
      <c r="F56" s="262">
        <f>('FPA 2022 12x00 Inc St'!N64)</f>
        <v>625886.91597785603</v>
      </c>
      <c r="H56" s="263">
        <f t="shared" si="1"/>
        <v>237728.14395263343</v>
      </c>
      <c r="I56" s="263">
        <f t="shared" si="2"/>
        <v>4016107.6886375286</v>
      </c>
      <c r="K56" s="262">
        <f t="shared" si="3"/>
        <v>200679.59636680543</v>
      </c>
      <c r="L56" s="262">
        <f t="shared" si="4"/>
        <v>3390220.7726596724</v>
      </c>
      <c r="N56" s="263">
        <f t="shared" si="5"/>
        <v>163631.04878097743</v>
      </c>
      <c r="O56" s="263">
        <f t="shared" si="6"/>
        <v>2764333.8566818163</v>
      </c>
      <c r="P56" s="257"/>
      <c r="Q56" s="264">
        <f t="shared" si="7"/>
        <v>126582.50119514944</v>
      </c>
      <c r="R56" s="264">
        <f t="shared" si="7"/>
        <v>2138446.9407039601</v>
      </c>
      <c r="T56" s="264">
        <f t="shared" si="8"/>
        <v>89533.953609321441</v>
      </c>
      <c r="U56" s="264">
        <f t="shared" si="9"/>
        <v>1512560.024726104</v>
      </c>
      <c r="X56" s="266"/>
      <c r="Y56" s="266"/>
      <c r="Z56" s="266"/>
      <c r="AA56" s="266"/>
      <c r="AB56" s="266"/>
      <c r="AC56" s="266"/>
      <c r="AD56" s="266"/>
      <c r="AE56" s="266"/>
      <c r="AF56" s="266"/>
      <c r="AG56" s="266"/>
      <c r="AH56" s="266"/>
      <c r="AI56" s="266"/>
      <c r="AJ56" s="266"/>
      <c r="AK56" s="266"/>
      <c r="AL56" s="266"/>
      <c r="AM56" s="266"/>
      <c r="AN56" s="266"/>
      <c r="AO56" s="266"/>
      <c r="AP56" s="266"/>
      <c r="AQ56" s="266"/>
    </row>
    <row r="57" spans="1:43" s="1" customFormat="1" ht="13.8" x14ac:dyDescent="0.3">
      <c r="A57" s="36" t="s">
        <v>50</v>
      </c>
      <c r="B57" s="257">
        <f>AVERAGE(B8:N8)</f>
        <v>837887.50923076912</v>
      </c>
      <c r="C57" s="257">
        <f>AVERAGE(B28:N28)</f>
        <v>3723916.791538462</v>
      </c>
      <c r="E57" s="262">
        <f>('FPA 2022 12x00 Inc St'!N81)</f>
        <v>68403.895551588401</v>
      </c>
      <c r="F57" s="262">
        <f>('FPA 2022 12x00 Inc St'!N65)</f>
        <v>467952.61476029502</v>
      </c>
      <c r="H57" s="263">
        <f t="shared" si="1"/>
        <v>769483.61367918074</v>
      </c>
      <c r="I57" s="263">
        <f t="shared" si="2"/>
        <v>3255964.176778167</v>
      </c>
      <c r="K57" s="262">
        <f t="shared" si="3"/>
        <v>701079.71812759235</v>
      </c>
      <c r="L57" s="262">
        <f t="shared" si="4"/>
        <v>2788011.562017872</v>
      </c>
      <c r="N57" s="263">
        <f t="shared" si="5"/>
        <v>632675.82257600396</v>
      </c>
      <c r="O57" s="263">
        <f t="shared" si="6"/>
        <v>2320058.947257577</v>
      </c>
      <c r="P57" s="257"/>
      <c r="Q57" s="264">
        <f t="shared" si="7"/>
        <v>564271.92702441558</v>
      </c>
      <c r="R57" s="264">
        <f t="shared" si="7"/>
        <v>1852106.332497282</v>
      </c>
      <c r="T57" s="264">
        <f t="shared" si="8"/>
        <v>495868.03147282719</v>
      </c>
      <c r="U57" s="264">
        <f t="shared" si="9"/>
        <v>1384153.7177369869</v>
      </c>
      <c r="X57" s="266"/>
      <c r="Y57" s="266"/>
      <c r="Z57" s="266"/>
      <c r="AA57" s="266"/>
      <c r="AB57" s="266"/>
      <c r="AC57" s="266"/>
      <c r="AD57" s="266"/>
      <c r="AE57" s="266"/>
      <c r="AF57" s="266"/>
      <c r="AG57" s="266"/>
      <c r="AH57" s="266"/>
      <c r="AI57" s="266"/>
      <c r="AJ57" s="266"/>
      <c r="AK57" s="266"/>
      <c r="AL57" s="266"/>
      <c r="AM57" s="266"/>
      <c r="AN57" s="266"/>
      <c r="AO57" s="266"/>
      <c r="AP57" s="266"/>
      <c r="AQ57" s="266"/>
    </row>
    <row r="58" spans="1:43" s="1" customFormat="1" ht="13.8" x14ac:dyDescent="0.3">
      <c r="A58" s="36" t="s">
        <v>51</v>
      </c>
      <c r="B58" s="257">
        <f>AVERAGE(C3:N3)</f>
        <v>2789148.6291666664</v>
      </c>
      <c r="C58" s="257">
        <f>AVERAGE(C21:N21)</f>
        <v>5515804.585</v>
      </c>
      <c r="E58" s="262">
        <f>('FPA 2022 12x00 Inc St'!N82)</f>
        <v>97795.482423935493</v>
      </c>
      <c r="F58" s="262">
        <f>('FPA 2022 12x00 Inc St'!N66)</f>
        <v>583146.15792402101</v>
      </c>
      <c r="H58" s="263">
        <f t="shared" si="1"/>
        <v>2691353.1467427309</v>
      </c>
      <c r="I58" s="263">
        <f t="shared" si="2"/>
        <v>4932658.4270759793</v>
      </c>
      <c r="K58" s="262">
        <f t="shared" si="3"/>
        <v>2593557.6643187953</v>
      </c>
      <c r="L58" s="262">
        <f t="shared" si="4"/>
        <v>4349512.2691519586</v>
      </c>
      <c r="N58" s="263">
        <f t="shared" si="5"/>
        <v>2495762.1818948598</v>
      </c>
      <c r="O58" s="263">
        <f t="shared" si="6"/>
        <v>3766366.1112279375</v>
      </c>
      <c r="P58" s="257"/>
      <c r="Q58" s="264">
        <f t="shared" si="7"/>
        <v>2397966.6994709242</v>
      </c>
      <c r="R58" s="264">
        <f t="shared" si="7"/>
        <v>3183219.9533039164</v>
      </c>
      <c r="T58" s="264">
        <f t="shared" si="8"/>
        <v>2300171.2170469887</v>
      </c>
      <c r="U58" s="264">
        <f t="shared" si="9"/>
        <v>2600073.7953798953</v>
      </c>
    </row>
    <row r="59" spans="1:43" s="1" customFormat="1" ht="13.8" x14ac:dyDescent="0.3">
      <c r="A59" s="36" t="s">
        <v>52</v>
      </c>
      <c r="B59" s="257">
        <f>AVERAGE(C4:N4)</f>
        <v>922459.95500000007</v>
      </c>
      <c r="C59" s="257">
        <f>AVERAGE(C22:N22)</f>
        <v>5878800.8999999994</v>
      </c>
      <c r="E59" s="262">
        <f>('FPA 2022 12x00 Inc St'!N83)</f>
        <v>94885.251392045699</v>
      </c>
      <c r="F59" s="262">
        <f>('FPA 2022 12x00 Inc St'!N67)</f>
        <v>199825.03385298001</v>
      </c>
      <c r="H59" s="263">
        <f t="shared" si="1"/>
        <v>827574.70360795432</v>
      </c>
      <c r="I59" s="263">
        <f t="shared" si="2"/>
        <v>5678975.866147019</v>
      </c>
      <c r="K59" s="262">
        <f t="shared" si="3"/>
        <v>732689.45221590856</v>
      </c>
      <c r="L59" s="262">
        <f t="shared" si="4"/>
        <v>5479150.8322940394</v>
      </c>
      <c r="N59" s="263">
        <f t="shared" si="5"/>
        <v>637804.2008238628</v>
      </c>
      <c r="O59" s="263">
        <f t="shared" si="6"/>
        <v>5279325.7984410599</v>
      </c>
      <c r="P59" s="257"/>
      <c r="Q59" s="264">
        <f t="shared" si="7"/>
        <v>542918.94943181705</v>
      </c>
      <c r="R59" s="264">
        <f t="shared" si="7"/>
        <v>5079500.7645880803</v>
      </c>
      <c r="T59" s="264">
        <f t="shared" si="8"/>
        <v>448033.69803977135</v>
      </c>
      <c r="U59" s="264">
        <f t="shared" si="9"/>
        <v>4879675.7307351008</v>
      </c>
    </row>
    <row r="60" spans="1:43" s="1" customFormat="1" ht="13.8" x14ac:dyDescent="0.3">
      <c r="A60" s="36" t="s">
        <v>53</v>
      </c>
      <c r="B60" s="257">
        <f>AVERAGE(B7:N7)</f>
        <v>489134.08999999997</v>
      </c>
      <c r="C60" s="257">
        <f>AVERAGE(B27:N27)</f>
        <v>786595.89692307694</v>
      </c>
      <c r="E60" s="262">
        <f>('FPA 2022 12x00 Inc St'!AA84)</f>
        <v>106284.317991631</v>
      </c>
      <c r="F60" s="262">
        <f>('FPA 2022 12x00 Inc St'!AA68)</f>
        <v>140376.90376568999</v>
      </c>
      <c r="H60" s="263">
        <f>AVERAGE(O7:AA7)</f>
        <v>3174943.0799999991</v>
      </c>
      <c r="I60" s="263">
        <f>AVERAGE(O27:AA27)</f>
        <v>6020686.299999998</v>
      </c>
      <c r="K60" s="262">
        <f t="shared" si="3"/>
        <v>3068658.762008368</v>
      </c>
      <c r="L60" s="262">
        <f t="shared" si="4"/>
        <v>5880309.3962343084</v>
      </c>
      <c r="N60" s="263">
        <f t="shared" si="5"/>
        <v>2962374.4440167369</v>
      </c>
      <c r="O60" s="263">
        <f t="shared" si="6"/>
        <v>5739932.4924686188</v>
      </c>
      <c r="P60" s="257"/>
      <c r="Q60" s="264">
        <f t="shared" si="7"/>
        <v>2856090.1260251058</v>
      </c>
      <c r="R60" s="264">
        <f t="shared" si="7"/>
        <v>5599555.5887029292</v>
      </c>
      <c r="T60" s="264">
        <f t="shared" si="8"/>
        <v>2749805.8080334747</v>
      </c>
      <c r="U60" s="264">
        <f t="shared" si="9"/>
        <v>5459178.6849372396</v>
      </c>
    </row>
    <row r="61" spans="1:43" s="1" customFormat="1" ht="13.8" x14ac:dyDescent="0.3">
      <c r="A61" s="36" t="s">
        <v>56</v>
      </c>
      <c r="B61" s="257">
        <f>AVERAGE(B12:N12)</f>
        <v>81334.454615384631</v>
      </c>
      <c r="C61" s="257">
        <f>AVERAGE(B34:N34)</f>
        <v>1028551.6000000001</v>
      </c>
      <c r="E61" s="262">
        <f>('FPA 2022 12x00 Inc St'!N70)</f>
        <v>14567.1717870228</v>
      </c>
      <c r="F61" s="262">
        <f>('FPA 2022 12x00 Inc St'!N54)</f>
        <v>184218.22247437501</v>
      </c>
      <c r="H61" s="263">
        <f t="shared" si="1"/>
        <v>66767.282828361829</v>
      </c>
      <c r="I61" s="263">
        <f t="shared" si="2"/>
        <v>844333.37752562505</v>
      </c>
      <c r="K61" s="262">
        <f t="shared" si="3"/>
        <v>52200.111041339027</v>
      </c>
      <c r="L61" s="262">
        <f t="shared" si="4"/>
        <v>660115.15505125001</v>
      </c>
      <c r="N61" s="263">
        <f t="shared" si="5"/>
        <v>37632.939254316225</v>
      </c>
      <c r="O61" s="263">
        <f t="shared" si="6"/>
        <v>475896.93257687497</v>
      </c>
      <c r="P61" s="257"/>
      <c r="Q61" s="264">
        <f t="shared" si="7"/>
        <v>23065.767467293423</v>
      </c>
      <c r="R61" s="264">
        <f t="shared" si="7"/>
        <v>291678.71010249993</v>
      </c>
      <c r="T61" s="264">
        <f t="shared" si="8"/>
        <v>8498.5956802706223</v>
      </c>
      <c r="U61" s="264">
        <f t="shared" si="9"/>
        <v>107460.48762812492</v>
      </c>
    </row>
    <row r="62" spans="1:43" s="1" customFormat="1" ht="13.8" x14ac:dyDescent="0.3">
      <c r="A62" s="36" t="s">
        <v>474</v>
      </c>
      <c r="C62" s="257">
        <f>AVERAGE(B32:N32)</f>
        <v>10914.556153846152</v>
      </c>
      <c r="E62" s="262"/>
      <c r="F62" s="262" t="e">
        <f>'D-4a 2023'!#REF!*1000</f>
        <v>#REF!</v>
      </c>
      <c r="H62" s="263"/>
      <c r="I62" s="263"/>
      <c r="K62" s="262"/>
      <c r="L62" s="262"/>
      <c r="N62" s="263"/>
      <c r="O62" s="263"/>
      <c r="P62" s="257"/>
      <c r="Q62" s="264"/>
      <c r="R62" s="264"/>
      <c r="T62" s="264"/>
      <c r="U62" s="264"/>
    </row>
    <row r="63" spans="1:43" s="1" customFormat="1" ht="13.8" x14ac:dyDescent="0.3">
      <c r="A63" s="36" t="s">
        <v>77</v>
      </c>
      <c r="C63" s="257">
        <f>AVERAGE(B23:N23)+AVERAGE(B24:N24)</f>
        <v>968044.48692307714</v>
      </c>
      <c r="F63" s="262">
        <f>'FPA 2022 12x00 Inc St'!AA45</f>
        <v>134352</v>
      </c>
      <c r="H63" s="263">
        <f t="shared" si="1"/>
        <v>0</v>
      </c>
      <c r="I63" s="263">
        <f t="shared" si="2"/>
        <v>833692.48692307714</v>
      </c>
      <c r="K63" s="262">
        <f t="shared" si="3"/>
        <v>0</v>
      </c>
      <c r="L63" s="262">
        <f t="shared" si="4"/>
        <v>699340.48692307714</v>
      </c>
      <c r="N63" s="263">
        <f t="shared" si="5"/>
        <v>0</v>
      </c>
      <c r="O63" s="263">
        <f t="shared" si="6"/>
        <v>564988.48692307714</v>
      </c>
      <c r="P63" s="257"/>
      <c r="Q63" s="264">
        <f t="shared" si="7"/>
        <v>0</v>
      </c>
      <c r="R63" s="264">
        <f t="shared" si="7"/>
        <v>430636.48692307714</v>
      </c>
      <c r="T63" s="264">
        <f t="shared" si="8"/>
        <v>0</v>
      </c>
      <c r="U63" s="264">
        <f t="shared" si="9"/>
        <v>296284.48692307714</v>
      </c>
    </row>
    <row r="64" spans="1:43" s="1" customFormat="1" ht="13.8" x14ac:dyDescent="0.3">
      <c r="A64" s="36" t="s">
        <v>475</v>
      </c>
      <c r="B64" s="258"/>
      <c r="C64" s="259">
        <f>AVERAGE(B33:N33)</f>
        <v>2502075.633076923</v>
      </c>
      <c r="F64" s="262"/>
      <c r="P64" s="257"/>
    </row>
    <row r="65" spans="2:16" s="1" customFormat="1" ht="13.8" x14ac:dyDescent="0.3">
      <c r="B65" s="257">
        <f>SUM(B47:B64)</f>
        <v>13945608.974166663</v>
      </c>
      <c r="C65" s="257">
        <f>SUM(C47:C64)</f>
        <v>58583963.491153844</v>
      </c>
      <c r="O65" s="257"/>
      <c r="P65" s="257"/>
    </row>
    <row r="66" spans="2:16" s="1" customFormat="1" ht="13.8" x14ac:dyDescent="0.3"/>
  </sheetData>
  <printOptions horizontalCentered="1"/>
  <pageMargins left="0.5" right="0.5" top="0.75" bottom="0.5" header="0.5" footer="0.5"/>
  <pageSetup scale="65" fitToWidth="4" pageOrder="overThenDown" orientation="landscape" cellComments="asDisplayed" r:id="rId1"/>
  <headerFooter>
    <oddHeader xml:space="preserve">&amp;RDEF’s Response to OPC POD 1 (1-26)
Q7
Page &amp;P of &amp;N
</oddHeader>
    <oddFooter>&amp;R20240025-OPCPOD1-00004277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33B50-A268-40BD-8939-E2F6C5EB5EB8}">
  <dimension ref="A1:G68"/>
  <sheetViews>
    <sheetView tabSelected="1" workbookViewId="0">
      <selection activeCell="F23" sqref="F23"/>
    </sheetView>
  </sheetViews>
  <sheetFormatPr defaultColWidth="9.33203125" defaultRowHeight="13.2" x14ac:dyDescent="0.25"/>
  <cols>
    <col min="1" max="1" width="66.44140625" style="126" customWidth="1"/>
    <col min="2" max="2" width="20.44140625" style="126" customWidth="1"/>
    <col min="3" max="3" width="29.109375" style="126" customWidth="1"/>
    <col min="4" max="4" width="18.6640625" style="126" customWidth="1"/>
    <col min="5" max="5" width="15" style="126" bestFit="1" customWidth="1"/>
    <col min="6" max="6" width="17.6640625" style="126" bestFit="1" customWidth="1"/>
    <col min="7" max="7" width="20.77734375" style="126" customWidth="1"/>
    <col min="8" max="8" width="21.44140625" style="126" customWidth="1"/>
    <col min="9" max="9" width="12.44140625" style="126" customWidth="1"/>
    <col min="10" max="10" width="24" style="126" customWidth="1"/>
    <col min="11" max="16384" width="9.33203125" style="126"/>
  </cols>
  <sheetData>
    <row r="1" spans="1:7" ht="17.399999999999999" x14ac:dyDescent="0.25">
      <c r="A1" s="125" t="s">
        <v>476</v>
      </c>
    </row>
    <row r="4" spans="1:7" ht="13.8" x14ac:dyDescent="0.25">
      <c r="A4" s="127" t="s">
        <v>477</v>
      </c>
      <c r="B4" s="128">
        <v>500000000</v>
      </c>
      <c r="C4" s="129"/>
      <c r="D4" s="130">
        <f>D5*B4</f>
        <v>496810000</v>
      </c>
      <c r="E4" s="131"/>
      <c r="F4" s="132"/>
      <c r="G4" s="133"/>
    </row>
    <row r="5" spans="1:7" ht="15.6" x14ac:dyDescent="0.25">
      <c r="A5" s="127" t="s">
        <v>478</v>
      </c>
      <c r="B5" s="134">
        <f>-(B4-(B4*D5))</f>
        <v>-3190000</v>
      </c>
      <c r="C5" s="135" t="s">
        <v>479</v>
      </c>
      <c r="D5" s="136">
        <v>0.99361999999999995</v>
      </c>
      <c r="E5" s="131"/>
      <c r="F5" s="132"/>
      <c r="G5" s="133"/>
    </row>
    <row r="6" spans="1:7" ht="13.8" x14ac:dyDescent="0.25">
      <c r="A6" s="127" t="s">
        <v>480</v>
      </c>
      <c r="B6" s="164">
        <v>5.9499999999999997E-2</v>
      </c>
      <c r="C6" s="137"/>
      <c r="D6" s="130"/>
      <c r="E6" s="131"/>
      <c r="F6" s="132"/>
      <c r="G6" s="133"/>
    </row>
    <row r="7" spans="1:7" ht="13.8" x14ac:dyDescent="0.25">
      <c r="A7" s="127" t="s">
        <v>481</v>
      </c>
      <c r="B7" s="138">
        <v>44875</v>
      </c>
      <c r="C7" s="138"/>
      <c r="D7" s="129"/>
      <c r="E7" s="131"/>
      <c r="F7" s="132"/>
      <c r="G7" s="133"/>
    </row>
    <row r="8" spans="1:7" ht="13.8" x14ac:dyDescent="0.25">
      <c r="A8" s="127" t="s">
        <v>25</v>
      </c>
      <c r="B8" s="138">
        <v>55838</v>
      </c>
      <c r="C8" s="139"/>
      <c r="D8" s="130"/>
      <c r="E8" s="131"/>
      <c r="F8" s="132"/>
      <c r="G8" s="133"/>
    </row>
    <row r="9" spans="1:7" ht="13.8" x14ac:dyDescent="0.25">
      <c r="A9" s="127"/>
      <c r="B9" s="138"/>
      <c r="C9" s="139"/>
      <c r="D9" s="132"/>
      <c r="E9" s="131"/>
      <c r="F9" s="132"/>
      <c r="G9" s="133"/>
    </row>
    <row r="10" spans="1:7" ht="13.8" x14ac:dyDescent="0.25">
      <c r="A10" s="140" t="s">
        <v>482</v>
      </c>
      <c r="B10" s="141">
        <f>B4*B6</f>
        <v>29750000</v>
      </c>
      <c r="C10" s="142"/>
      <c r="F10" s="132"/>
      <c r="G10" s="133"/>
    </row>
    <row r="11" spans="1:7" ht="13.8" x14ac:dyDescent="0.25">
      <c r="A11" s="140"/>
      <c r="B11" s="141"/>
      <c r="C11" s="142"/>
      <c r="F11" s="132"/>
      <c r="G11" s="133"/>
    </row>
    <row r="12" spans="1:7" ht="19.5" customHeight="1" x14ac:dyDescent="0.25">
      <c r="A12"/>
      <c r="B12" s="143"/>
      <c r="C12" s="144"/>
      <c r="F12" s="132"/>
      <c r="G12" s="133"/>
    </row>
    <row r="13" spans="1:7" ht="19.5" customHeight="1" thickBot="1" x14ac:dyDescent="0.3">
      <c r="A13" s="145" t="s">
        <v>483</v>
      </c>
      <c r="B13" s="165">
        <v>15288194.439999999</v>
      </c>
      <c r="C13" s="142"/>
      <c r="F13" s="132"/>
      <c r="G13" s="133"/>
    </row>
    <row r="14" spans="1:7" ht="19.5" customHeight="1" thickTop="1" thickBot="1" x14ac:dyDescent="0.3">
      <c r="A14" s="146" t="s">
        <v>484</v>
      </c>
      <c r="B14" s="147">
        <f>B10/2</f>
        <v>14875000</v>
      </c>
      <c r="C14" s="142"/>
      <c r="F14" s="132"/>
      <c r="G14" s="133"/>
    </row>
    <row r="15" spans="1:7" ht="14.4" thickTop="1" x14ac:dyDescent="0.25">
      <c r="A15" s="127"/>
      <c r="B15" s="142"/>
      <c r="C15" s="142"/>
      <c r="F15" s="132"/>
      <c r="G15" s="133"/>
    </row>
    <row r="16" spans="1:7" ht="26.4" x14ac:dyDescent="0.25">
      <c r="A16" s="146" t="s">
        <v>485</v>
      </c>
      <c r="B16" s="166">
        <f>3750000+54749+408500</f>
        <v>4213249</v>
      </c>
      <c r="C16" s="149" t="s">
        <v>486</v>
      </c>
      <c r="D16" s="148"/>
      <c r="F16" s="132"/>
      <c r="G16" s="133"/>
    </row>
    <row r="17" spans="1:7" ht="13.8" x14ac:dyDescent="0.25">
      <c r="A17" s="145"/>
      <c r="B17" s="150"/>
      <c r="C17" s="150"/>
      <c r="D17" s="151"/>
      <c r="E17" s="151"/>
      <c r="F17" s="132"/>
      <c r="G17" s="133"/>
    </row>
    <row r="18" spans="1:7" ht="13.8" x14ac:dyDescent="0.25">
      <c r="A18" s="146" t="s">
        <v>487</v>
      </c>
      <c r="B18" s="152" t="s">
        <v>488</v>
      </c>
      <c r="C18" s="153"/>
      <c r="G18" s="133"/>
    </row>
    <row r="19" spans="1:7" ht="13.8" x14ac:dyDescent="0.25">
      <c r="A19" s="127"/>
      <c r="B19" s="153"/>
      <c r="C19" s="153"/>
      <c r="G19" s="133"/>
    </row>
    <row r="20" spans="1:7" ht="13.8" x14ac:dyDescent="0.25">
      <c r="A20" s="127"/>
      <c r="B20" s="153"/>
      <c r="C20" s="153"/>
      <c r="G20" s="133"/>
    </row>
    <row r="21" spans="1:7" ht="13.8" x14ac:dyDescent="0.25">
      <c r="A21" s="127" t="s">
        <v>489</v>
      </c>
      <c r="B21" s="153">
        <f>(30-10)+1</f>
        <v>21</v>
      </c>
      <c r="C21" s="153"/>
      <c r="D21" s="154"/>
      <c r="G21" s="133"/>
    </row>
    <row r="22" spans="1:7" ht="13.8" x14ac:dyDescent="0.25">
      <c r="A22" s="127" t="s">
        <v>490</v>
      </c>
      <c r="B22" s="134">
        <f>(1*30)+(29*360)+(10*30)</f>
        <v>10770</v>
      </c>
      <c r="C22" s="155"/>
      <c r="G22" s="133"/>
    </row>
    <row r="23" spans="1:7" ht="13.8" x14ac:dyDescent="0.25">
      <c r="A23" s="127" t="s">
        <v>491</v>
      </c>
      <c r="B23" s="153">
        <v>14</v>
      </c>
      <c r="C23" s="153"/>
      <c r="G23" s="133"/>
    </row>
    <row r="24" spans="1:7" ht="13.8" x14ac:dyDescent="0.25">
      <c r="A24" s="127"/>
      <c r="B24" s="153"/>
      <c r="C24" s="153"/>
      <c r="G24" s="133"/>
    </row>
    <row r="25" spans="1:7" ht="13.8" x14ac:dyDescent="0.25">
      <c r="A25" s="127" t="s">
        <v>492</v>
      </c>
      <c r="B25" s="134">
        <f>SUM(B21:B24)</f>
        <v>10805</v>
      </c>
      <c r="C25" s="156" t="s">
        <v>493</v>
      </c>
      <c r="G25" s="133"/>
    </row>
    <row r="26" spans="1:7" ht="13.8" x14ac:dyDescent="0.25">
      <c r="A26" s="127"/>
      <c r="B26" s="153"/>
      <c r="C26" s="153"/>
    </row>
    <row r="27" spans="1:7" ht="13.8" x14ac:dyDescent="0.25">
      <c r="A27" s="127"/>
      <c r="B27" s="153"/>
      <c r="C27" s="153"/>
    </row>
    <row r="28" spans="1:7" ht="13.8" x14ac:dyDescent="0.25">
      <c r="A28" s="127"/>
      <c r="B28" s="153"/>
      <c r="C28" s="153"/>
    </row>
    <row r="29" spans="1:7" ht="13.8" x14ac:dyDescent="0.25">
      <c r="A29" s="157" t="s">
        <v>494</v>
      </c>
      <c r="B29" s="153"/>
      <c r="C29" s="158" t="s">
        <v>495</v>
      </c>
    </row>
    <row r="30" spans="1:7" ht="13.8" x14ac:dyDescent="0.25">
      <c r="A30" s="127" t="s">
        <v>496</v>
      </c>
      <c r="B30" s="159">
        <f>($B$5/$B$25)*$B$21</f>
        <v>-6199.9074502545118</v>
      </c>
      <c r="C30" s="160">
        <f>B5-B30</f>
        <v>-3183800.0925497455</v>
      </c>
    </row>
    <row r="31" spans="1:7" ht="13.8" x14ac:dyDescent="0.25">
      <c r="A31" s="127" t="s">
        <v>497</v>
      </c>
      <c r="B31" s="159">
        <f>($B$16/$B$25)*$B$21</f>
        <v>8188.6375751966689</v>
      </c>
      <c r="C31" s="161">
        <f>B16-B31</f>
        <v>4205060.362424803</v>
      </c>
    </row>
    <row r="32" spans="1:7" ht="29.25" customHeight="1" x14ac:dyDescent="0.25">
      <c r="A32" s="162" t="s">
        <v>498</v>
      </c>
      <c r="B32" s="159">
        <f>$B$10/360*B21</f>
        <v>1735416.6666666667</v>
      </c>
      <c r="C32" s="161"/>
    </row>
    <row r="33" spans="1:3" ht="13.8" x14ac:dyDescent="0.25">
      <c r="A33" s="127"/>
      <c r="B33" s="159"/>
      <c r="C33" s="163"/>
    </row>
    <row r="34" spans="1:3" ht="13.8" x14ac:dyDescent="0.25">
      <c r="A34" s="127"/>
      <c r="B34" s="153"/>
      <c r="C34" s="163"/>
    </row>
    <row r="35" spans="1:3" ht="13.8" x14ac:dyDescent="0.25">
      <c r="A35" s="127"/>
      <c r="B35" s="153"/>
      <c r="C35" s="163"/>
    </row>
    <row r="36" spans="1:3" ht="13.8" x14ac:dyDescent="0.25">
      <c r="A36" s="167" t="s">
        <v>499</v>
      </c>
      <c r="B36" s="153"/>
      <c r="C36" s="163"/>
    </row>
    <row r="37" spans="1:3" ht="13.8" x14ac:dyDescent="0.25">
      <c r="A37" s="127" t="s">
        <v>496</v>
      </c>
      <c r="B37" s="159">
        <f>($B$5/$B$25)*30</f>
        <v>-8857.0106432207303</v>
      </c>
      <c r="C37" s="161">
        <f>C30-B37</f>
        <v>-3174943.081906525</v>
      </c>
    </row>
    <row r="38" spans="1:3" ht="13.8" x14ac:dyDescent="0.25">
      <c r="A38" s="127" t="s">
        <v>497</v>
      </c>
      <c r="B38" s="159">
        <f>($B$16/$B$25)*30</f>
        <v>11698.053678852384</v>
      </c>
      <c r="C38" s="161">
        <f>C31-B38</f>
        <v>4193362.3087459505</v>
      </c>
    </row>
    <row r="39" spans="1:3" ht="13.8" x14ac:dyDescent="0.25">
      <c r="A39" s="127" t="s">
        <v>498</v>
      </c>
      <c r="B39" s="159">
        <f>B10/360*30</f>
        <v>2479166.6666666665</v>
      </c>
      <c r="C39" s="161"/>
    </row>
    <row r="40" spans="1:3" ht="13.8" x14ac:dyDescent="0.25">
      <c r="B40" s="153"/>
      <c r="C40" s="153"/>
    </row>
    <row r="41" spans="1:3" ht="13.8" x14ac:dyDescent="0.25">
      <c r="B41" s="153"/>
      <c r="C41" s="153"/>
    </row>
    <row r="42" spans="1:3" ht="13.8" x14ac:dyDescent="0.25">
      <c r="B42" s="153"/>
      <c r="C42" s="153"/>
    </row>
    <row r="43" spans="1:3" ht="13.8" x14ac:dyDescent="0.25">
      <c r="B43" s="153"/>
      <c r="C43" s="142"/>
    </row>
    <row r="44" spans="1:3" ht="13.8" x14ac:dyDescent="0.25">
      <c r="B44" s="153"/>
      <c r="C44" s="153"/>
    </row>
    <row r="45" spans="1:3" ht="13.8" x14ac:dyDescent="0.25">
      <c r="B45" s="153"/>
      <c r="C45" s="153"/>
    </row>
    <row r="46" spans="1:3" ht="13.8" x14ac:dyDescent="0.25">
      <c r="B46" s="153"/>
      <c r="C46" s="153"/>
    </row>
    <row r="47" spans="1:3" ht="13.8" x14ac:dyDescent="0.25">
      <c r="B47" s="153"/>
      <c r="C47" s="153"/>
    </row>
    <row r="48" spans="1:3" ht="13.8" x14ac:dyDescent="0.25">
      <c r="B48" s="153"/>
      <c r="C48" s="153"/>
    </row>
    <row r="49" spans="2:3" ht="13.8" x14ac:dyDescent="0.25">
      <c r="B49" s="153"/>
      <c r="C49" s="153"/>
    </row>
    <row r="50" spans="2:3" ht="13.8" x14ac:dyDescent="0.25">
      <c r="B50" s="153"/>
      <c r="C50" s="153"/>
    </row>
    <row r="51" spans="2:3" ht="13.8" x14ac:dyDescent="0.25">
      <c r="B51" s="153"/>
      <c r="C51" s="153"/>
    </row>
    <row r="52" spans="2:3" ht="13.8" x14ac:dyDescent="0.25">
      <c r="B52" s="153"/>
      <c r="C52" s="153"/>
    </row>
    <row r="53" spans="2:3" ht="13.8" x14ac:dyDescent="0.25">
      <c r="B53" s="153"/>
      <c r="C53" s="153"/>
    </row>
    <row r="54" spans="2:3" ht="13.8" x14ac:dyDescent="0.25">
      <c r="B54" s="153"/>
      <c r="C54" s="153"/>
    </row>
    <row r="55" spans="2:3" ht="13.8" x14ac:dyDescent="0.25">
      <c r="B55" s="153"/>
      <c r="C55" s="153"/>
    </row>
    <row r="56" spans="2:3" ht="13.8" x14ac:dyDescent="0.25">
      <c r="B56" s="153"/>
      <c r="C56" s="153"/>
    </row>
    <row r="57" spans="2:3" ht="13.8" x14ac:dyDescent="0.25">
      <c r="B57" s="153"/>
      <c r="C57" s="153"/>
    </row>
    <row r="58" spans="2:3" ht="13.8" x14ac:dyDescent="0.25">
      <c r="B58" s="153"/>
      <c r="C58" s="153"/>
    </row>
    <row r="59" spans="2:3" ht="13.8" x14ac:dyDescent="0.25">
      <c r="B59" s="153"/>
      <c r="C59" s="153"/>
    </row>
    <row r="60" spans="2:3" ht="13.8" x14ac:dyDescent="0.25">
      <c r="B60" s="153"/>
      <c r="C60" s="153"/>
    </row>
    <row r="61" spans="2:3" ht="13.8" x14ac:dyDescent="0.25">
      <c r="B61" s="153"/>
      <c r="C61" s="153"/>
    </row>
    <row r="62" spans="2:3" ht="13.8" x14ac:dyDescent="0.25">
      <c r="B62" s="153"/>
      <c r="C62" s="153"/>
    </row>
    <row r="63" spans="2:3" ht="13.8" x14ac:dyDescent="0.25">
      <c r="B63" s="153"/>
      <c r="C63" s="153"/>
    </row>
    <row r="64" spans="2:3" ht="13.8" x14ac:dyDescent="0.25">
      <c r="B64" s="153"/>
      <c r="C64" s="153"/>
    </row>
    <row r="65" spans="2:3" ht="13.8" x14ac:dyDescent="0.25">
      <c r="B65" s="153"/>
      <c r="C65" s="153"/>
    </row>
    <row r="66" spans="2:3" ht="13.8" x14ac:dyDescent="0.25">
      <c r="B66" s="153"/>
      <c r="C66" s="153"/>
    </row>
    <row r="67" spans="2:3" ht="13.8" x14ac:dyDescent="0.25">
      <c r="B67" s="153"/>
      <c r="C67" s="153"/>
    </row>
    <row r="68" spans="2:3" ht="13.8" x14ac:dyDescent="0.25">
      <c r="B68" s="153"/>
      <c r="C68" s="153"/>
    </row>
  </sheetData>
  <printOptions horizontalCentered="1"/>
  <pageMargins left="0.5" right="0.5" top="0.75" bottom="0.5" header="0.5" footer="0.5"/>
  <pageSetup scale="65" pageOrder="overThenDown" orientation="landscape" cellComments="asDisplayed" r:id="rId1"/>
  <headerFooter>
    <oddHeader xml:space="preserve">&amp;RDEF’s Response to OPC POD 1 (1-26)
Q7
Page &amp;P of &amp;N
</oddHeader>
    <oddFooter>&amp;R20240025-OPCPOD1-00004277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EF085-98D8-492E-B36A-BF12CABEE1DA}">
  <dimension ref="A1:N73"/>
  <sheetViews>
    <sheetView tabSelected="1" topLeftCell="A9" zoomScale="80" zoomScaleNormal="80" workbookViewId="0">
      <selection activeCell="F23" sqref="F23"/>
    </sheetView>
  </sheetViews>
  <sheetFormatPr defaultColWidth="10.6640625" defaultRowHeight="14.4" x14ac:dyDescent="0.3"/>
  <cols>
    <col min="1" max="1" width="49.33203125" style="174" customWidth="1"/>
    <col min="2" max="2" width="19.44140625" style="174" customWidth="1"/>
    <col min="3" max="3" width="20" style="174" customWidth="1"/>
    <col min="4" max="4" width="22.109375" style="174" customWidth="1"/>
    <col min="5" max="5" width="15.77734375" style="174" customWidth="1"/>
    <col min="6" max="6" width="19.109375" style="242" customWidth="1"/>
    <col min="7" max="7" width="25.109375" style="174" customWidth="1"/>
    <col min="8" max="8" width="9.44140625" style="174" customWidth="1"/>
    <col min="9" max="9" width="20.33203125" style="174" customWidth="1"/>
    <col min="10" max="10" width="50" style="174" customWidth="1"/>
    <col min="11" max="11" width="40.109375" style="174" customWidth="1"/>
    <col min="12" max="13" width="25.33203125" style="175" customWidth="1"/>
    <col min="14" max="14" width="21.44140625" style="174" customWidth="1"/>
    <col min="15" max="16384" width="10.6640625" style="174"/>
  </cols>
  <sheetData>
    <row r="1" spans="1:14" ht="36.75" customHeight="1" thickBot="1" x14ac:dyDescent="0.45">
      <c r="A1" s="169" t="s">
        <v>500</v>
      </c>
      <c r="B1" s="170"/>
      <c r="C1" s="171"/>
      <c r="D1" s="170"/>
      <c r="E1" s="170"/>
      <c r="F1" s="172"/>
      <c r="G1" s="170"/>
      <c r="H1" s="170"/>
      <c r="I1" s="173"/>
    </row>
    <row r="2" spans="1:14" s="178" customFormat="1" ht="31.2" x14ac:dyDescent="0.3">
      <c r="A2" s="176" t="s">
        <v>501</v>
      </c>
      <c r="B2" s="176" t="s">
        <v>502</v>
      </c>
      <c r="C2" s="176" t="s">
        <v>503</v>
      </c>
      <c r="D2" s="176" t="s">
        <v>504</v>
      </c>
      <c r="E2" s="176" t="s">
        <v>505</v>
      </c>
      <c r="F2" s="176" t="s">
        <v>506</v>
      </c>
      <c r="G2" s="176" t="s">
        <v>507</v>
      </c>
      <c r="H2" s="176" t="s">
        <v>508</v>
      </c>
      <c r="I2" s="176" t="s">
        <v>509</v>
      </c>
      <c r="J2" s="176" t="s">
        <v>510</v>
      </c>
      <c r="K2" s="176" t="s">
        <v>511</v>
      </c>
      <c r="L2" s="177" t="s">
        <v>512</v>
      </c>
      <c r="M2" s="177" t="s">
        <v>513</v>
      </c>
      <c r="N2" s="176" t="s">
        <v>514</v>
      </c>
    </row>
    <row r="3" spans="1:14" ht="15" customHeight="1" x14ac:dyDescent="0.3">
      <c r="A3" s="179" t="s">
        <v>515</v>
      </c>
      <c r="B3" s="180" t="s">
        <v>516</v>
      </c>
      <c r="C3" s="181" t="s">
        <v>517</v>
      </c>
      <c r="D3" s="182">
        <v>44855</v>
      </c>
      <c r="E3" s="126" t="s">
        <v>517</v>
      </c>
      <c r="F3" s="183" t="s">
        <v>518</v>
      </c>
      <c r="G3" s="151" t="s">
        <v>519</v>
      </c>
      <c r="H3" s="126" t="s">
        <v>520</v>
      </c>
      <c r="I3" s="184" t="s">
        <v>521</v>
      </c>
      <c r="J3" s="174" t="s">
        <v>522</v>
      </c>
      <c r="K3" s="174" t="s">
        <v>523</v>
      </c>
      <c r="L3" s="175">
        <v>800000000</v>
      </c>
      <c r="N3" s="175">
        <v>800000000</v>
      </c>
    </row>
    <row r="4" spans="1:14" ht="15" customHeight="1" x14ac:dyDescent="0.3">
      <c r="A4" s="179" t="s">
        <v>515</v>
      </c>
      <c r="B4" s="180" t="s">
        <v>516</v>
      </c>
      <c r="C4" s="181" t="s">
        <v>517</v>
      </c>
      <c r="D4" s="182">
        <v>44855</v>
      </c>
      <c r="E4" s="126" t="s">
        <v>517</v>
      </c>
      <c r="F4" s="183" t="s">
        <v>524</v>
      </c>
      <c r="G4" s="151" t="s">
        <v>519</v>
      </c>
      <c r="H4" s="184" t="s">
        <v>520</v>
      </c>
      <c r="I4" s="126" t="s">
        <v>521</v>
      </c>
      <c r="J4" s="174" t="s">
        <v>522</v>
      </c>
      <c r="K4" s="174" t="s">
        <v>525</v>
      </c>
      <c r="M4" s="175">
        <v>-800000000</v>
      </c>
      <c r="N4" s="175">
        <v>-800000000</v>
      </c>
    </row>
    <row r="5" spans="1:14" ht="15" customHeight="1" x14ac:dyDescent="0.3">
      <c r="A5" s="179" t="s">
        <v>515</v>
      </c>
      <c r="B5" s="180" t="s">
        <v>516</v>
      </c>
      <c r="C5" s="181" t="s">
        <v>517</v>
      </c>
      <c r="D5" s="182">
        <v>44855</v>
      </c>
      <c r="E5" s="126" t="s">
        <v>517</v>
      </c>
      <c r="F5" s="183" t="s">
        <v>526</v>
      </c>
      <c r="G5" s="151" t="s">
        <v>519</v>
      </c>
      <c r="H5" s="126" t="s">
        <v>520</v>
      </c>
      <c r="I5" s="184" t="s">
        <v>521</v>
      </c>
      <c r="J5" s="174" t="s">
        <v>522</v>
      </c>
      <c r="K5" s="174" t="s">
        <v>527</v>
      </c>
      <c r="L5" s="175">
        <v>79100</v>
      </c>
      <c r="N5" s="175">
        <v>79100</v>
      </c>
    </row>
    <row r="6" spans="1:14" ht="15" customHeight="1" x14ac:dyDescent="0.3">
      <c r="A6" s="179" t="s">
        <v>515</v>
      </c>
      <c r="B6" s="180" t="s">
        <v>516</v>
      </c>
      <c r="C6" s="181" t="s">
        <v>517</v>
      </c>
      <c r="D6" s="182">
        <v>44855</v>
      </c>
      <c r="E6" s="126" t="s">
        <v>517</v>
      </c>
      <c r="F6" s="183" t="s">
        <v>518</v>
      </c>
      <c r="G6" s="151" t="s">
        <v>519</v>
      </c>
      <c r="H6" s="184" t="s">
        <v>520</v>
      </c>
      <c r="I6" s="126" t="s">
        <v>521</v>
      </c>
      <c r="J6" s="174" t="s">
        <v>522</v>
      </c>
      <c r="K6" s="174" t="s">
        <v>523</v>
      </c>
      <c r="M6" s="175">
        <v>-79100</v>
      </c>
      <c r="N6" s="175">
        <v>-79100</v>
      </c>
    </row>
    <row r="7" spans="1:14" ht="15" customHeight="1" x14ac:dyDescent="0.3">
      <c r="A7" s="185" t="s">
        <v>528</v>
      </c>
      <c r="B7" s="186" t="s">
        <v>516</v>
      </c>
      <c r="C7" s="187" t="s">
        <v>517</v>
      </c>
      <c r="D7" s="188">
        <v>44865</v>
      </c>
      <c r="E7" s="186" t="s">
        <v>517</v>
      </c>
      <c r="F7" s="189" t="s">
        <v>529</v>
      </c>
      <c r="G7" s="190" t="s">
        <v>519</v>
      </c>
      <c r="H7" s="191" t="s">
        <v>520</v>
      </c>
      <c r="I7" s="186" t="s">
        <v>521</v>
      </c>
      <c r="J7" s="192" t="s">
        <v>522</v>
      </c>
      <c r="K7" s="192" t="s">
        <v>530</v>
      </c>
      <c r="L7" s="193">
        <v>1166352</v>
      </c>
      <c r="M7" s="193"/>
      <c r="N7" s="193">
        <v>1166352</v>
      </c>
    </row>
    <row r="8" spans="1:14" ht="15" customHeight="1" x14ac:dyDescent="0.3">
      <c r="A8" s="185" t="s">
        <v>528</v>
      </c>
      <c r="B8" s="186" t="s">
        <v>516</v>
      </c>
      <c r="C8" s="187" t="s">
        <v>517</v>
      </c>
      <c r="D8" s="188">
        <v>44865</v>
      </c>
      <c r="E8" s="186" t="s">
        <v>517</v>
      </c>
      <c r="F8" s="189" t="s">
        <v>531</v>
      </c>
      <c r="G8" s="190" t="s">
        <v>519</v>
      </c>
      <c r="H8" s="191" t="s">
        <v>520</v>
      </c>
      <c r="I8" s="186" t="s">
        <v>521</v>
      </c>
      <c r="J8" s="192" t="s">
        <v>522</v>
      </c>
      <c r="K8" s="192" t="s">
        <v>532</v>
      </c>
      <c r="L8" s="193"/>
      <c r="M8" s="193">
        <v>-1166352</v>
      </c>
      <c r="N8" s="193">
        <v>-1166352</v>
      </c>
    </row>
    <row r="9" spans="1:14" ht="15" customHeight="1" x14ac:dyDescent="0.3">
      <c r="A9" s="185" t="s">
        <v>533</v>
      </c>
      <c r="B9" s="186" t="s">
        <v>516</v>
      </c>
      <c r="C9" s="187" t="s">
        <v>517</v>
      </c>
      <c r="D9" s="188">
        <v>44865</v>
      </c>
      <c r="E9" s="186" t="s">
        <v>517</v>
      </c>
      <c r="F9" s="189" t="s">
        <v>534</v>
      </c>
      <c r="G9" s="190" t="s">
        <v>519</v>
      </c>
      <c r="H9" s="191" t="s">
        <v>520</v>
      </c>
      <c r="I9" s="186" t="s">
        <v>521</v>
      </c>
      <c r="J9" s="192" t="s">
        <v>522</v>
      </c>
      <c r="K9" s="192" t="s">
        <v>535</v>
      </c>
      <c r="L9" s="193">
        <v>1587.77</v>
      </c>
      <c r="M9" s="193"/>
      <c r="N9" s="193">
        <v>1587.77</v>
      </c>
    </row>
    <row r="10" spans="1:14" ht="15" customHeight="1" x14ac:dyDescent="0.3">
      <c r="A10" s="185" t="s">
        <v>533</v>
      </c>
      <c r="B10" s="186" t="s">
        <v>516</v>
      </c>
      <c r="C10" s="187" t="s">
        <v>517</v>
      </c>
      <c r="D10" s="188">
        <v>44865</v>
      </c>
      <c r="E10" s="186" t="s">
        <v>517</v>
      </c>
      <c r="F10" s="189" t="s">
        <v>526</v>
      </c>
      <c r="G10" s="190" t="s">
        <v>519</v>
      </c>
      <c r="H10" s="191" t="s">
        <v>520</v>
      </c>
      <c r="I10" s="186" t="s">
        <v>521</v>
      </c>
      <c r="J10" s="192" t="s">
        <v>522</v>
      </c>
      <c r="K10" s="192" t="s">
        <v>527</v>
      </c>
      <c r="L10" s="193"/>
      <c r="M10" s="193">
        <v>-1587.77</v>
      </c>
      <c r="N10" s="193">
        <v>-1587.77</v>
      </c>
    </row>
    <row r="11" spans="1:14" s="197" customFormat="1" ht="15" customHeight="1" x14ac:dyDescent="0.3">
      <c r="A11" s="179"/>
      <c r="B11" s="180"/>
      <c r="C11" s="181"/>
      <c r="D11" s="182"/>
      <c r="E11" s="180"/>
      <c r="F11" s="194"/>
      <c r="G11" s="195"/>
      <c r="H11" s="196"/>
      <c r="I11" s="180"/>
      <c r="L11" s="198"/>
      <c r="M11" s="198"/>
      <c r="N11" s="198"/>
    </row>
    <row r="12" spans="1:14" s="197" customFormat="1" ht="15" customHeight="1" x14ac:dyDescent="0.3">
      <c r="A12" s="179"/>
      <c r="B12" s="180"/>
      <c r="C12" s="181"/>
      <c r="D12" s="182"/>
      <c r="E12" s="180"/>
      <c r="F12" s="194"/>
      <c r="G12" s="195"/>
      <c r="H12" s="180"/>
      <c r="I12" s="196"/>
      <c r="L12" s="198"/>
      <c r="M12" s="198"/>
      <c r="N12" s="198"/>
    </row>
    <row r="13" spans="1:14" ht="15" customHeight="1" x14ac:dyDescent="0.3">
      <c r="A13" s="179"/>
      <c r="B13" s="180"/>
      <c r="C13" s="181"/>
      <c r="D13" s="182"/>
      <c r="E13" s="126"/>
      <c r="F13" s="183"/>
      <c r="G13" s="151"/>
      <c r="H13" s="126"/>
      <c r="I13" s="184"/>
      <c r="N13" s="175"/>
    </row>
    <row r="14" spans="1:14" ht="15" customHeight="1" x14ac:dyDescent="0.3">
      <c r="A14" s="179"/>
      <c r="B14" s="180"/>
      <c r="C14" s="181"/>
      <c r="D14" s="180"/>
      <c r="E14" s="126"/>
      <c r="F14" s="126"/>
      <c r="G14" s="126"/>
      <c r="H14" s="126"/>
      <c r="I14" s="184"/>
    </row>
    <row r="15" spans="1:14" ht="15" customHeight="1" x14ac:dyDescent="0.3">
      <c r="A15" s="179"/>
      <c r="B15" s="180"/>
      <c r="C15" s="199"/>
      <c r="D15" s="180"/>
      <c r="E15" s="126"/>
      <c r="F15" s="126"/>
      <c r="G15" s="126"/>
      <c r="H15" s="126"/>
      <c r="I15" s="184"/>
      <c r="L15" s="200"/>
      <c r="M15" s="201"/>
      <c r="N15" s="202"/>
    </row>
    <row r="16" spans="1:14" x14ac:dyDescent="0.3">
      <c r="A16" s="203"/>
      <c r="B16" s="204"/>
      <c r="C16" s="205"/>
      <c r="D16" s="204"/>
      <c r="E16" s="206"/>
      <c r="F16" s="207"/>
      <c r="G16" s="126"/>
      <c r="H16" s="126"/>
      <c r="I16" s="184"/>
      <c r="K16" s="208" t="s">
        <v>64</v>
      </c>
      <c r="L16" s="209">
        <f>SUM(L2:L15)</f>
        <v>801247039.76999998</v>
      </c>
      <c r="M16" s="209">
        <f>SUM(M2:M15)</f>
        <v>-801247039.76999998</v>
      </c>
      <c r="N16" s="209">
        <f>SUM(N2:N15)</f>
        <v>0</v>
      </c>
    </row>
    <row r="17" spans="1:13" x14ac:dyDescent="0.3">
      <c r="A17" s="210"/>
      <c r="B17" s="206"/>
      <c r="C17" s="211"/>
      <c r="D17" s="206"/>
      <c r="E17" s="206"/>
      <c r="F17" s="207"/>
      <c r="G17" s="126"/>
      <c r="H17" s="126"/>
      <c r="I17" s="184"/>
    </row>
    <row r="18" spans="1:13" s="197" customFormat="1" ht="15" thickBot="1" x14ac:dyDescent="0.35">
      <c r="A18" s="203"/>
      <c r="B18" s="204"/>
      <c r="C18" s="205"/>
      <c r="D18" s="204"/>
      <c r="E18" s="204"/>
      <c r="F18" s="212"/>
      <c r="G18" s="204"/>
      <c r="H18" s="213"/>
      <c r="I18" s="213"/>
      <c r="L18" s="198"/>
      <c r="M18" s="198"/>
    </row>
    <row r="19" spans="1:13" ht="21.6" thickBot="1" x14ac:dyDescent="0.35">
      <c r="A19" s="214" t="s">
        <v>536</v>
      </c>
      <c r="B19" s="170"/>
      <c r="C19" s="171"/>
      <c r="D19" s="170"/>
      <c r="E19" s="170"/>
      <c r="F19" s="172"/>
      <c r="G19" s="170"/>
      <c r="H19" s="170"/>
      <c r="I19" s="173"/>
    </row>
    <row r="20" spans="1:13" ht="33" customHeight="1" x14ac:dyDescent="0.3">
      <c r="E20" s="215"/>
      <c r="F20" s="216"/>
    </row>
    <row r="21" spans="1:13" ht="15" thickBot="1" x14ac:dyDescent="0.35">
      <c r="A21" s="217" t="s">
        <v>537</v>
      </c>
      <c r="B21" s="218" t="s">
        <v>512</v>
      </c>
      <c r="C21" s="218" t="s">
        <v>513</v>
      </c>
      <c r="D21" s="219" t="s">
        <v>538</v>
      </c>
      <c r="E21" s="220"/>
      <c r="F21" s="221"/>
      <c r="G21" s="219" t="s">
        <v>539</v>
      </c>
      <c r="L21" s="222"/>
      <c r="M21" s="222"/>
    </row>
    <row r="22" spans="1:13" x14ac:dyDescent="0.3">
      <c r="A22" s="174" t="s">
        <v>540</v>
      </c>
      <c r="B22" s="223">
        <f>L3</f>
        <v>800000000</v>
      </c>
      <c r="C22" s="224">
        <f>M6</f>
        <v>-79100</v>
      </c>
      <c r="D22" s="225">
        <f>SUM(B22:C22)</f>
        <v>799920900</v>
      </c>
      <c r="E22" s="226"/>
      <c r="F22" s="226"/>
      <c r="G22" s="227">
        <f>E22+D22+F22</f>
        <v>799920900</v>
      </c>
      <c r="H22" s="228" t="s">
        <v>541</v>
      </c>
      <c r="I22" s="229"/>
      <c r="J22" s="230"/>
    </row>
    <row r="23" spans="1:13" ht="15" thickBot="1" x14ac:dyDescent="0.35">
      <c r="B23" s="223"/>
      <c r="C23" s="224"/>
      <c r="D23" s="225"/>
      <c r="E23" s="226"/>
      <c r="F23" s="226"/>
      <c r="G23" s="227"/>
      <c r="H23" s="231"/>
      <c r="I23" s="232">
        <f>D22</f>
        <v>799920900</v>
      </c>
      <c r="J23" s="233"/>
    </row>
    <row r="24" spans="1:13" ht="15" thickBot="1" x14ac:dyDescent="0.35">
      <c r="B24" s="223"/>
      <c r="C24" s="224"/>
      <c r="D24" s="225"/>
      <c r="E24" s="234"/>
      <c r="F24" s="226"/>
      <c r="G24" s="227"/>
      <c r="H24" s="235"/>
      <c r="I24" s="236"/>
      <c r="J24" s="236"/>
    </row>
    <row r="25" spans="1:13" x14ac:dyDescent="0.3">
      <c r="B25" s="223"/>
      <c r="C25" s="224"/>
      <c r="D25" s="225"/>
      <c r="E25" s="234"/>
      <c r="F25" s="174"/>
    </row>
    <row r="26" spans="1:13" ht="18" x14ac:dyDescent="0.35">
      <c r="B26" s="237"/>
      <c r="D26" s="225"/>
      <c r="E26" s="234"/>
      <c r="F26" s="238"/>
      <c r="G26" s="175"/>
      <c r="J26" s="239" t="s">
        <v>542</v>
      </c>
    </row>
    <row r="27" spans="1:13" x14ac:dyDescent="0.3">
      <c r="B27" s="240"/>
      <c r="C27" s="223"/>
      <c r="D27" s="225"/>
      <c r="E27" s="241"/>
      <c r="G27" s="225"/>
      <c r="K27" s="153"/>
      <c r="L27" s="243"/>
    </row>
    <row r="28" spans="1:13" x14ac:dyDescent="0.3">
      <c r="B28" s="240"/>
      <c r="C28" s="223"/>
      <c r="D28" s="225"/>
      <c r="E28" s="241"/>
      <c r="G28" s="225"/>
      <c r="J28" s="127"/>
      <c r="K28" s="159"/>
      <c r="L28" s="244"/>
    </row>
    <row r="29" spans="1:13" x14ac:dyDescent="0.3">
      <c r="A29" s="197" t="s">
        <v>543</v>
      </c>
      <c r="B29" s="252">
        <f>L5</f>
        <v>79100</v>
      </c>
      <c r="C29" s="223">
        <f>M10</f>
        <v>-1587.77</v>
      </c>
      <c r="D29" s="225">
        <f>SUM(B29:C29)</f>
        <v>77512.23</v>
      </c>
      <c r="E29" s="241"/>
      <c r="G29" s="227">
        <f>E29+D29+F29</f>
        <v>77512.23</v>
      </c>
      <c r="J29" s="127"/>
      <c r="K29" s="159"/>
      <c r="L29" s="245"/>
    </row>
    <row r="30" spans="1:13" x14ac:dyDescent="0.3">
      <c r="A30" s="197"/>
      <c r="B30" s="240"/>
      <c r="C30" s="223"/>
      <c r="D30" s="225"/>
      <c r="E30" s="241"/>
      <c r="G30" s="225"/>
    </row>
    <row r="31" spans="1:13" x14ac:dyDescent="0.3">
      <c r="A31" s="197"/>
      <c r="B31" s="240"/>
      <c r="C31" s="223"/>
      <c r="D31" s="225"/>
      <c r="E31" s="241"/>
      <c r="G31" s="225"/>
    </row>
    <row r="32" spans="1:13" x14ac:dyDescent="0.3">
      <c r="A32" s="197" t="s">
        <v>544</v>
      </c>
      <c r="B32" s="240"/>
      <c r="C32" s="223">
        <f>M4</f>
        <v>-800000000</v>
      </c>
      <c r="D32" s="225">
        <f>SUM(B32:C32)</f>
        <v>-800000000</v>
      </c>
      <c r="E32" s="241"/>
      <c r="G32" s="227">
        <f>E32+D32+F32</f>
        <v>-800000000</v>
      </c>
    </row>
    <row r="33" spans="1:9" x14ac:dyDescent="0.3">
      <c r="A33" s="197"/>
      <c r="B33" s="240"/>
      <c r="C33" s="223"/>
      <c r="D33" s="225"/>
      <c r="E33" s="241"/>
      <c r="G33" s="225"/>
    </row>
    <row r="34" spans="1:9" x14ac:dyDescent="0.3">
      <c r="A34" s="246" t="s">
        <v>545</v>
      </c>
      <c r="B34" s="240"/>
      <c r="C34" s="240"/>
      <c r="D34" s="225"/>
      <c r="E34" s="241"/>
      <c r="G34" s="227"/>
    </row>
    <row r="35" spans="1:9" x14ac:dyDescent="0.3">
      <c r="A35" s="197"/>
      <c r="B35" s="240"/>
      <c r="C35" s="223"/>
      <c r="D35" s="225"/>
      <c r="E35" s="241"/>
      <c r="G35" s="225"/>
    </row>
    <row r="36" spans="1:9" x14ac:dyDescent="0.3">
      <c r="A36" s="197"/>
      <c r="D36" s="247"/>
      <c r="G36" s="175"/>
    </row>
    <row r="37" spans="1:9" x14ac:dyDescent="0.3">
      <c r="A37" s="248" t="s">
        <v>546</v>
      </c>
      <c r="B37" s="240">
        <f>L9</f>
        <v>1587.77</v>
      </c>
      <c r="C37" s="223"/>
      <c r="D37" s="225">
        <f>SUM(B37:C37)</f>
        <v>1587.77</v>
      </c>
      <c r="E37" s="241"/>
      <c r="G37" s="227">
        <f>E37+D37+F37</f>
        <v>1587.77</v>
      </c>
    </row>
    <row r="38" spans="1:9" x14ac:dyDescent="0.3">
      <c r="A38" s="197"/>
    </row>
    <row r="39" spans="1:9" x14ac:dyDescent="0.3">
      <c r="A39" s="197" t="s">
        <v>547</v>
      </c>
      <c r="B39" s="240">
        <f>L7</f>
        <v>1166352</v>
      </c>
      <c r="C39" s="223"/>
      <c r="D39" s="225">
        <f>SUM(B39:C39)</f>
        <v>1166352</v>
      </c>
      <c r="E39" s="241"/>
      <c r="G39" s="227">
        <f>E39+D39+F39</f>
        <v>1166352</v>
      </c>
    </row>
    <row r="40" spans="1:9" x14ac:dyDescent="0.3">
      <c r="A40" s="197"/>
    </row>
    <row r="41" spans="1:9" x14ac:dyDescent="0.3">
      <c r="A41" s="197" t="s">
        <v>548</v>
      </c>
      <c r="B41" s="240"/>
      <c r="C41" s="223">
        <f>M8</f>
        <v>-1166352</v>
      </c>
      <c r="D41" s="225">
        <f>SUM(B41:C41)</f>
        <v>-1166352</v>
      </c>
      <c r="E41" s="241"/>
      <c r="G41" s="227">
        <f>E41+D41+F41</f>
        <v>-1166352</v>
      </c>
    </row>
    <row r="42" spans="1:9" x14ac:dyDescent="0.3">
      <c r="A42" s="203"/>
      <c r="B42" s="206"/>
      <c r="C42" s="211"/>
      <c r="D42" s="206"/>
      <c r="E42" s="206"/>
      <c r="F42" s="207"/>
      <c r="G42" s="206"/>
      <c r="H42" s="133"/>
      <c r="I42" s="249"/>
    </row>
    <row r="43" spans="1:9" x14ac:dyDescent="0.3">
      <c r="A43" s="203"/>
      <c r="B43" s="200"/>
      <c r="C43" s="250"/>
      <c r="D43" s="206"/>
      <c r="E43" s="206"/>
      <c r="F43" s="207"/>
      <c r="G43" s="200"/>
      <c r="H43" s="133"/>
      <c r="I43" s="249"/>
    </row>
    <row r="44" spans="1:9" x14ac:dyDescent="0.3">
      <c r="A44" s="203"/>
      <c r="B44" s="251">
        <f>SUM(B22:B43)</f>
        <v>801247039.76999998</v>
      </c>
      <c r="C44" s="251">
        <f>SUM(C22:C43)</f>
        <v>-801247039.76999998</v>
      </c>
      <c r="D44" s="206"/>
      <c r="E44" s="206"/>
      <c r="F44" s="207"/>
      <c r="G44" s="251">
        <f>SUM(G22:G43)</f>
        <v>1.909211277961731E-8</v>
      </c>
      <c r="H44" s="133"/>
      <c r="I44" s="249"/>
    </row>
    <row r="45" spans="1:9" x14ac:dyDescent="0.3">
      <c r="A45" s="197"/>
    </row>
    <row r="46" spans="1:9" x14ac:dyDescent="0.3">
      <c r="A46" s="197"/>
    </row>
    <row r="47" spans="1:9" x14ac:dyDescent="0.3">
      <c r="A47" s="197"/>
    </row>
    <row r="48" spans="1:9" x14ac:dyDescent="0.3">
      <c r="A48" s="197"/>
    </row>
    <row r="49" spans="1:1" x14ac:dyDescent="0.3">
      <c r="A49" s="197"/>
    </row>
    <row r="50" spans="1:1" x14ac:dyDescent="0.3">
      <c r="A50" s="197"/>
    </row>
    <row r="51" spans="1:1" x14ac:dyDescent="0.3">
      <c r="A51" s="197"/>
    </row>
    <row r="52" spans="1:1" x14ac:dyDescent="0.3">
      <c r="A52" s="197"/>
    </row>
    <row r="53" spans="1:1" x14ac:dyDescent="0.3">
      <c r="A53" s="197"/>
    </row>
    <row r="54" spans="1:1" x14ac:dyDescent="0.3">
      <c r="A54" s="197"/>
    </row>
    <row r="55" spans="1:1" x14ac:dyDescent="0.3">
      <c r="A55" s="197"/>
    </row>
    <row r="56" spans="1:1" x14ac:dyDescent="0.3">
      <c r="A56" s="197"/>
    </row>
    <row r="57" spans="1:1" x14ac:dyDescent="0.3">
      <c r="A57" s="197"/>
    </row>
    <row r="58" spans="1:1" x14ac:dyDescent="0.3">
      <c r="A58" s="197"/>
    </row>
    <row r="59" spans="1:1" x14ac:dyDescent="0.3">
      <c r="A59" s="197"/>
    </row>
    <row r="60" spans="1:1" x14ac:dyDescent="0.3">
      <c r="A60" s="197"/>
    </row>
    <row r="61" spans="1:1" x14ac:dyDescent="0.3">
      <c r="A61" s="197"/>
    </row>
    <row r="62" spans="1:1" x14ac:dyDescent="0.3">
      <c r="A62" s="197"/>
    </row>
    <row r="63" spans="1:1" x14ac:dyDescent="0.3">
      <c r="A63" s="197"/>
    </row>
    <row r="64" spans="1:1" x14ac:dyDescent="0.3">
      <c r="A64" s="197"/>
    </row>
    <row r="65" spans="1:1" x14ac:dyDescent="0.3">
      <c r="A65" s="197"/>
    </row>
    <row r="66" spans="1:1" x14ac:dyDescent="0.3">
      <c r="A66" s="197"/>
    </row>
    <row r="67" spans="1:1" x14ac:dyDescent="0.3">
      <c r="A67" s="197"/>
    </row>
    <row r="68" spans="1:1" x14ac:dyDescent="0.3">
      <c r="A68" s="197"/>
    </row>
    <row r="69" spans="1:1" x14ac:dyDescent="0.3">
      <c r="A69" s="197"/>
    </row>
    <row r="70" spans="1:1" x14ac:dyDescent="0.3">
      <c r="A70" s="197"/>
    </row>
    <row r="71" spans="1:1" x14ac:dyDescent="0.3">
      <c r="A71" s="197"/>
    </row>
    <row r="72" spans="1:1" x14ac:dyDescent="0.3">
      <c r="A72" s="197"/>
    </row>
    <row r="73" spans="1:1" x14ac:dyDescent="0.3">
      <c r="A73" s="197"/>
    </row>
  </sheetData>
  <printOptions horizontalCentered="1"/>
  <pageMargins left="0.5" right="0.5" top="0.75" bottom="0.5" header="0.5" footer="0.5"/>
  <pageSetup scale="65" pageOrder="overThenDown" orientation="landscape" cellComments="asDisplayed" r:id="rId1"/>
  <headerFooter>
    <oddHeader xml:space="preserve">&amp;RDEF’s Response to OPC POD 1 (1-26)
Q7
Page &amp;P of &amp;N
</oddHeader>
    <oddFooter>&amp;R20240025-OPCPOD1-00004277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14B16-7C2A-4455-82AC-10120AD07404}">
  <sheetPr>
    <tabColor rgb="FFFFFF00"/>
  </sheetPr>
  <dimension ref="A1:T62"/>
  <sheetViews>
    <sheetView tabSelected="1" view="pageBreakPreview" topLeftCell="A19" zoomScale="90" zoomScaleNormal="100" zoomScaleSheetLayoutView="90" workbookViewId="0">
      <selection activeCell="F23" sqref="F23"/>
    </sheetView>
  </sheetViews>
  <sheetFormatPr defaultColWidth="9.109375" defaultRowHeight="13.8" x14ac:dyDescent="0.3"/>
  <cols>
    <col min="1" max="1" width="4.44140625" style="2" customWidth="1"/>
    <col min="2" max="2" width="36.109375" style="2" customWidth="1"/>
    <col min="3" max="3" width="11.6640625" style="2" customWidth="1"/>
    <col min="4" max="4" width="12.6640625" style="50" customWidth="1"/>
    <col min="5" max="5" width="17.77734375" style="50" customWidth="1"/>
    <col min="6" max="6" width="17.77734375" style="2" customWidth="1"/>
    <col min="7" max="7" width="13.6640625" style="2" customWidth="1"/>
    <col min="8" max="8" width="13" style="2" customWidth="1"/>
    <col min="9" max="9" width="10.109375" style="2" customWidth="1"/>
    <col min="10" max="10" width="13" style="2" customWidth="1"/>
    <col min="11" max="11" width="12.44140625" style="2" customWidth="1"/>
    <col min="12" max="12" width="12.109375" style="2" customWidth="1"/>
    <col min="13" max="13" width="15.33203125" style="2" customWidth="1"/>
    <col min="14" max="14" width="16.77734375" style="2" customWidth="1"/>
    <col min="15" max="15" width="12.77734375" style="2" customWidth="1"/>
    <col min="16" max="16" width="8.109375" style="2" customWidth="1"/>
    <col min="17" max="17" width="16.44140625" style="2" customWidth="1"/>
    <col min="18" max="18" width="12.77734375" style="2" bestFit="1" customWidth="1"/>
    <col min="19" max="19" width="9.109375" style="2"/>
    <col min="20" max="20" width="11.6640625" style="2" bestFit="1" customWidth="1"/>
    <col min="21" max="16384" width="9.109375" style="2"/>
  </cols>
  <sheetData>
    <row r="1" spans="1:15" ht="12.75" customHeight="1" x14ac:dyDescent="0.3">
      <c r="A1" s="1" t="s">
        <v>0</v>
      </c>
      <c r="B1" s="275"/>
      <c r="C1" s="288"/>
      <c r="D1" s="288"/>
      <c r="E1" s="349" t="s">
        <v>1</v>
      </c>
      <c r="F1" s="349"/>
      <c r="G1" s="349"/>
      <c r="H1" s="349"/>
      <c r="I1" s="349"/>
      <c r="L1" s="278"/>
      <c r="M1" s="346" t="s">
        <v>2780</v>
      </c>
      <c r="N1" s="346"/>
      <c r="O1" s="278"/>
    </row>
    <row r="2" spans="1:15" x14ac:dyDescent="0.3">
      <c r="A2" s="3"/>
      <c r="B2" s="3"/>
      <c r="C2" s="3"/>
      <c r="D2" s="273"/>
      <c r="E2" s="273"/>
      <c r="F2" s="274"/>
      <c r="G2" s="274"/>
      <c r="H2" s="274"/>
      <c r="I2" s="274"/>
      <c r="J2" s="274"/>
      <c r="K2" s="274"/>
      <c r="L2" s="274"/>
      <c r="M2" s="274"/>
      <c r="N2" s="274"/>
      <c r="O2" s="279"/>
    </row>
    <row r="3" spans="1:15" ht="12.75" customHeight="1" x14ac:dyDescent="0.3">
      <c r="A3" s="2" t="s">
        <v>2</v>
      </c>
      <c r="B3" s="6"/>
      <c r="C3" s="4"/>
      <c r="D3" s="4" t="s">
        <v>3</v>
      </c>
      <c r="E3" s="347" t="s">
        <v>4</v>
      </c>
      <c r="F3" s="347"/>
      <c r="G3" s="347"/>
      <c r="H3" s="347"/>
      <c r="I3" s="347"/>
      <c r="K3" s="5"/>
      <c r="L3" s="5" t="s">
        <v>5</v>
      </c>
      <c r="M3" s="6"/>
      <c r="N3" s="6"/>
      <c r="O3" s="6"/>
    </row>
    <row r="4" spans="1:15" x14ac:dyDescent="0.3">
      <c r="B4" s="6"/>
      <c r="C4" s="6"/>
      <c r="D4" s="44"/>
      <c r="E4" s="348"/>
      <c r="F4" s="348"/>
      <c r="G4" s="348"/>
      <c r="H4" s="348"/>
      <c r="I4" s="348"/>
      <c r="K4" s="7" t="s">
        <v>6</v>
      </c>
      <c r="L4" s="8" t="s">
        <v>7</v>
      </c>
      <c r="M4" s="272"/>
      <c r="N4" s="272">
        <v>46752</v>
      </c>
      <c r="O4" s="272"/>
    </row>
    <row r="5" spans="1:15" x14ac:dyDescent="0.3">
      <c r="A5" s="2" t="s">
        <v>8</v>
      </c>
      <c r="B5" s="276"/>
      <c r="C5" s="276"/>
      <c r="D5" s="44"/>
      <c r="E5" s="348"/>
      <c r="F5" s="348"/>
      <c r="G5" s="348"/>
      <c r="H5" s="348"/>
      <c r="I5" s="348"/>
      <c r="K5" s="7" t="s">
        <v>552</v>
      </c>
      <c r="L5" s="8" t="s">
        <v>9</v>
      </c>
      <c r="M5" s="272"/>
      <c r="N5" s="272">
        <v>46387</v>
      </c>
      <c r="O5" s="272"/>
    </row>
    <row r="6" spans="1:15" ht="12.9" customHeight="1" x14ac:dyDescent="0.3">
      <c r="A6" s="10"/>
      <c r="D6" s="44"/>
      <c r="E6" s="348"/>
      <c r="F6" s="348"/>
      <c r="G6" s="348"/>
      <c r="H6" s="348"/>
      <c r="I6" s="348"/>
      <c r="K6" s="7" t="s">
        <v>6</v>
      </c>
      <c r="L6" s="8" t="s">
        <v>10</v>
      </c>
      <c r="M6" s="272"/>
      <c r="N6" s="272">
        <v>46022</v>
      </c>
      <c r="O6" s="272"/>
    </row>
    <row r="7" spans="1:15" x14ac:dyDescent="0.3">
      <c r="A7" s="2" t="s">
        <v>2782</v>
      </c>
      <c r="D7" s="44"/>
      <c r="E7" s="44"/>
      <c r="F7" s="25"/>
      <c r="G7" s="7"/>
      <c r="K7" s="7" t="s">
        <v>6</v>
      </c>
      <c r="L7" s="8" t="s">
        <v>11</v>
      </c>
      <c r="M7" s="272"/>
      <c r="N7" s="272">
        <v>45657</v>
      </c>
      <c r="O7" s="272"/>
    </row>
    <row r="8" spans="1:15" x14ac:dyDescent="0.3">
      <c r="D8" s="44"/>
      <c r="E8" s="44"/>
      <c r="F8" s="25"/>
      <c r="G8" s="7"/>
      <c r="K8" s="7" t="s">
        <v>6</v>
      </c>
      <c r="L8" s="8" t="s">
        <v>12</v>
      </c>
      <c r="M8" s="1"/>
      <c r="N8" s="272">
        <v>45291</v>
      </c>
      <c r="O8" s="272"/>
    </row>
    <row r="9" spans="1:15" x14ac:dyDescent="0.3">
      <c r="D9" s="44"/>
      <c r="E9" s="44"/>
      <c r="F9" s="25"/>
      <c r="G9" s="7"/>
      <c r="K9" s="7"/>
      <c r="M9" s="272"/>
      <c r="N9" s="272"/>
      <c r="O9" s="272"/>
    </row>
    <row r="10" spans="1:15" x14ac:dyDescent="0.3">
      <c r="D10" s="44"/>
      <c r="E10" s="11"/>
      <c r="F10" s="7"/>
      <c r="G10" s="11" t="s">
        <v>13</v>
      </c>
      <c r="K10" s="7"/>
      <c r="L10" s="8" t="s">
        <v>549</v>
      </c>
      <c r="M10" s="9"/>
      <c r="N10" s="9"/>
      <c r="O10" s="9"/>
    </row>
    <row r="11" spans="1:15" x14ac:dyDescent="0.3">
      <c r="A11" s="12"/>
      <c r="B11" s="294">
        <v>-1</v>
      </c>
      <c r="C11" s="294">
        <v>-2</v>
      </c>
      <c r="D11" s="294">
        <v>-3</v>
      </c>
      <c r="E11" s="294">
        <v>-4</v>
      </c>
      <c r="F11" s="294">
        <v>-5</v>
      </c>
      <c r="G11" s="294">
        <v>-6</v>
      </c>
      <c r="H11" s="294">
        <v>-7</v>
      </c>
      <c r="I11" s="294">
        <v>-8</v>
      </c>
      <c r="J11" s="294">
        <v>-9</v>
      </c>
      <c r="K11" s="294">
        <v>-10</v>
      </c>
      <c r="L11" s="294">
        <v>-11</v>
      </c>
      <c r="M11" s="294">
        <v>-12</v>
      </c>
      <c r="N11" s="294">
        <v>-13</v>
      </c>
      <c r="O11" s="280"/>
    </row>
    <row r="12" spans="1:15" x14ac:dyDescent="0.3">
      <c r="A12" s="340"/>
      <c r="B12" s="341"/>
      <c r="C12" s="341"/>
      <c r="D12" s="341"/>
      <c r="E12" s="341"/>
      <c r="F12" s="341"/>
      <c r="G12" s="341"/>
      <c r="H12" s="341"/>
      <c r="I12" s="341"/>
      <c r="J12" s="341"/>
      <c r="K12" s="341"/>
      <c r="L12" s="341"/>
      <c r="M12" s="43" t="s">
        <v>2786</v>
      </c>
      <c r="N12" s="43" t="s">
        <v>2786</v>
      </c>
      <c r="O12" s="280"/>
    </row>
    <row r="13" spans="1:15" x14ac:dyDescent="0.3">
      <c r="A13" s="15"/>
      <c r="B13" s="13"/>
      <c r="C13" s="13"/>
      <c r="D13" s="14"/>
      <c r="E13" s="13"/>
      <c r="F13" s="14" t="s">
        <v>14</v>
      </c>
      <c r="G13" s="14" t="s">
        <v>15</v>
      </c>
      <c r="H13" s="14" t="s">
        <v>16</v>
      </c>
      <c r="I13" s="14"/>
      <c r="J13" s="14"/>
      <c r="K13" s="14"/>
      <c r="L13" s="13" t="s">
        <v>70</v>
      </c>
      <c r="M13" s="338" t="s">
        <v>71</v>
      </c>
      <c r="N13" s="13" t="s">
        <v>72</v>
      </c>
      <c r="O13" s="14"/>
    </row>
    <row r="14" spans="1:15" x14ac:dyDescent="0.3">
      <c r="A14" s="15"/>
      <c r="B14" s="13"/>
      <c r="C14" s="13"/>
      <c r="D14" s="13"/>
      <c r="E14" s="14" t="s">
        <v>17</v>
      </c>
      <c r="F14" s="13" t="s">
        <v>18</v>
      </c>
      <c r="G14" s="14" t="s">
        <v>19</v>
      </c>
      <c r="H14" s="14" t="s">
        <v>20</v>
      </c>
      <c r="I14" s="14"/>
      <c r="J14" s="14"/>
      <c r="K14" s="14" t="s">
        <v>21</v>
      </c>
      <c r="L14" s="13" t="s">
        <v>29</v>
      </c>
      <c r="M14" s="338" t="s">
        <v>15</v>
      </c>
      <c r="N14" s="14" t="s">
        <v>73</v>
      </c>
      <c r="O14" s="14"/>
    </row>
    <row r="15" spans="1:15" x14ac:dyDescent="0.3">
      <c r="A15" s="14" t="s">
        <v>22</v>
      </c>
      <c r="B15" s="14" t="s">
        <v>23</v>
      </c>
      <c r="C15" s="14" t="s">
        <v>24</v>
      </c>
      <c r="D15" s="14" t="s">
        <v>25</v>
      </c>
      <c r="E15" s="14" t="s">
        <v>26</v>
      </c>
      <c r="F15" s="14" t="s">
        <v>27</v>
      </c>
      <c r="G15" s="14" t="s">
        <v>17</v>
      </c>
      <c r="H15" s="14" t="s">
        <v>17</v>
      </c>
      <c r="I15" s="14" t="s">
        <v>28</v>
      </c>
      <c r="J15" s="14" t="s">
        <v>29</v>
      </c>
      <c r="K15" s="14" t="s">
        <v>30</v>
      </c>
      <c r="L15" s="14" t="s">
        <v>74</v>
      </c>
      <c r="M15" s="339" t="s">
        <v>75</v>
      </c>
      <c r="N15" s="14" t="s">
        <v>76</v>
      </c>
      <c r="O15" s="14"/>
    </row>
    <row r="16" spans="1:15" x14ac:dyDescent="0.3">
      <c r="A16" s="16" t="s">
        <v>31</v>
      </c>
      <c r="B16" s="16" t="s">
        <v>32</v>
      </c>
      <c r="C16" s="16" t="s">
        <v>33</v>
      </c>
      <c r="D16" s="16" t="s">
        <v>33</v>
      </c>
      <c r="E16" s="16" t="s">
        <v>34</v>
      </c>
      <c r="F16" s="16" t="s">
        <v>35</v>
      </c>
      <c r="G16" s="16" t="s">
        <v>26</v>
      </c>
      <c r="H16" s="16" t="s">
        <v>26</v>
      </c>
      <c r="I16" s="16" t="s">
        <v>36</v>
      </c>
      <c r="J16" s="16" t="s">
        <v>37</v>
      </c>
      <c r="K16" s="16" t="s">
        <v>38</v>
      </c>
      <c r="L16" s="16" t="s">
        <v>2783</v>
      </c>
      <c r="M16" s="16" t="s">
        <v>2784</v>
      </c>
      <c r="N16" s="16" t="s">
        <v>2784</v>
      </c>
      <c r="O16" s="280"/>
    </row>
    <row r="17" spans="1:20" x14ac:dyDescent="0.3">
      <c r="A17" s="17">
        <v>1</v>
      </c>
      <c r="B17" s="35" t="s">
        <v>39</v>
      </c>
      <c r="C17" s="30"/>
      <c r="D17" s="33"/>
      <c r="E17" s="33"/>
      <c r="F17" s="30"/>
      <c r="G17" s="23"/>
      <c r="H17" s="23"/>
      <c r="I17" s="23"/>
      <c r="J17" s="23"/>
      <c r="L17" s="30"/>
    </row>
    <row r="18" spans="1:20" x14ac:dyDescent="0.3">
      <c r="A18" s="17">
        <f t="shared" ref="A18:A60" si="0">A17+1</f>
        <v>2</v>
      </c>
      <c r="B18" s="36" t="str">
        <f>'D-4a 2025'!B18</f>
        <v>FPC 5.90% due 2033</v>
      </c>
      <c r="C18" s="61">
        <f>'D-4a 2025'!C18</f>
        <v>37673</v>
      </c>
      <c r="D18" s="61">
        <f>'D-4a 2025'!D18</f>
        <v>48639</v>
      </c>
      <c r="E18" s="23">
        <f>'D-4a 2025'!E18</f>
        <v>225000</v>
      </c>
      <c r="F18" s="60">
        <f t="shared" ref="F18:F34" si="1">E18</f>
        <v>225000</v>
      </c>
      <c r="G18" s="27">
        <f>'D-4a 2025'!G18</f>
        <v>572</v>
      </c>
      <c r="H18" s="27">
        <f>'D-4a 2025'!H18</f>
        <v>3013</v>
      </c>
      <c r="I18" s="38">
        <f>_xlfn.DAYS(D18,C18)/365</f>
        <v>30.043835616438358</v>
      </c>
      <c r="J18" s="29">
        <f>'D-4a 2025'!J18</f>
        <v>118.71913581832649</v>
      </c>
      <c r="K18" s="29">
        <f>'D-4a 2025'!K18</f>
        <v>13275</v>
      </c>
      <c r="L18" s="68">
        <f t="shared" ref="L18:L35" si="2">J18+K18</f>
        <v>13393.719135818326</v>
      </c>
      <c r="M18" s="66">
        <f>'D-4a 2025'!M18-'Unamortized Debt'!E47/1000</f>
        <v>126.65353395326338</v>
      </c>
      <c r="N18" s="66">
        <f>'D-4a 2025'!N18-'Unamortized Debt'!F47/1000</f>
        <v>664.80839969650697</v>
      </c>
      <c r="O18" s="29"/>
      <c r="P18" s="75"/>
      <c r="Q18" s="65"/>
      <c r="S18" s="75"/>
    </row>
    <row r="19" spans="1:20" x14ac:dyDescent="0.3">
      <c r="A19" s="17">
        <f t="shared" si="0"/>
        <v>3</v>
      </c>
      <c r="B19" s="36" t="str">
        <f>'D-4a 2025'!B19</f>
        <v>FPC 6.35% due 2037</v>
      </c>
      <c r="C19" s="61">
        <f>'D-4a 2025'!C19</f>
        <v>39343</v>
      </c>
      <c r="D19" s="61">
        <f>'D-4a 2025'!D19</f>
        <v>50298</v>
      </c>
      <c r="E19" s="23">
        <f>'D-4a 2025'!E19</f>
        <v>500000</v>
      </c>
      <c r="F19" s="60">
        <f t="shared" si="1"/>
        <v>500000</v>
      </c>
      <c r="G19" s="27">
        <f>'D-4a 2025'!G19</f>
        <v>660</v>
      </c>
      <c r="H19" s="27">
        <f>'D-4a 2025'!H19</f>
        <v>6708</v>
      </c>
      <c r="I19" s="38">
        <f t="shared" ref="I19:I30" si="3">_xlfn.DAYS(D19,C19)/365</f>
        <v>30.013698630136986</v>
      </c>
      <c r="J19" s="29">
        <f>'D-4a 2025'!J19</f>
        <v>245.59320761873221</v>
      </c>
      <c r="K19" s="29">
        <f>'D-4a 2025'!K19</f>
        <v>31749.999999999898</v>
      </c>
      <c r="L19" s="68">
        <f t="shared" si="2"/>
        <v>31995.593207618629</v>
      </c>
      <c r="M19" s="66">
        <f>'D-4a 2025'!M19-'Unamortized Debt'!E48/1000</f>
        <v>246.58280130021672</v>
      </c>
      <c r="N19" s="66">
        <f>'D-4a 2025'!N19-'Unamortized Debt'!F48/1000</f>
        <v>2506.043989763315</v>
      </c>
      <c r="O19" s="29"/>
      <c r="P19" s="75"/>
      <c r="Q19" s="65"/>
      <c r="S19" s="75"/>
    </row>
    <row r="20" spans="1:20" x14ac:dyDescent="0.3">
      <c r="A20" s="17">
        <f t="shared" si="0"/>
        <v>4</v>
      </c>
      <c r="B20" s="36" t="str">
        <f>'D-4a 2025'!B20</f>
        <v>FPC 6.40% due 2038</v>
      </c>
      <c r="C20" s="61">
        <f>'D-4a 2025'!C20</f>
        <v>39617</v>
      </c>
      <c r="D20" s="61">
        <f>'D-4a 2025'!D20</f>
        <v>50571</v>
      </c>
      <c r="E20" s="23">
        <f>'D-4a 2025'!E20</f>
        <v>1000000</v>
      </c>
      <c r="F20" s="60">
        <f t="shared" si="1"/>
        <v>1000000</v>
      </c>
      <c r="G20" s="27">
        <f>'D-4a 2025'!G20</f>
        <v>4220</v>
      </c>
      <c r="H20" s="27">
        <f>'D-4a 2025'!H20</f>
        <v>13136</v>
      </c>
      <c r="I20" s="38">
        <f t="shared" si="3"/>
        <v>30.010958904109589</v>
      </c>
      <c r="J20" s="29">
        <f>'D-4a 2025'!J20</f>
        <v>578.541447742434</v>
      </c>
      <c r="K20" s="29">
        <f>'D-4a 2025'!K20</f>
        <v>64000</v>
      </c>
      <c r="L20" s="68">
        <f t="shared" si="2"/>
        <v>64578.541447742435</v>
      </c>
      <c r="M20" s="66">
        <f>'D-4a 2025'!M20-'Unamortized Debt'!E49/1000</f>
        <v>1682.27903056484</v>
      </c>
      <c r="N20" s="66">
        <f>'D-4a 2025'!N20-'Unamortized Debt'!F49/1000</f>
        <v>5235.971113850037</v>
      </c>
      <c r="O20" s="29"/>
      <c r="P20" s="75"/>
      <c r="Q20" s="65"/>
      <c r="S20" s="75"/>
    </row>
    <row r="21" spans="1:20" x14ac:dyDescent="0.3">
      <c r="A21" s="17">
        <f t="shared" si="0"/>
        <v>5</v>
      </c>
      <c r="B21" s="36" t="str">
        <f>'D-4a 2025'!B21</f>
        <v>FPC 5.65% due 2040</v>
      </c>
      <c r="C21" s="61">
        <f>'D-4a 2025'!C21</f>
        <v>40262</v>
      </c>
      <c r="D21" s="61">
        <f>'D-4a 2025'!D21</f>
        <v>51227</v>
      </c>
      <c r="E21" s="23">
        <f>'D-4a 2025'!E21</f>
        <v>350000</v>
      </c>
      <c r="F21" s="60">
        <f t="shared" si="1"/>
        <v>350000</v>
      </c>
      <c r="G21" s="27">
        <f>'D-4a 2025'!G21</f>
        <v>1459.5</v>
      </c>
      <c r="H21" s="27">
        <f>'D-4a 2025'!H21</f>
        <v>4690.1189999999997</v>
      </c>
      <c r="I21" s="38">
        <f t="shared" si="3"/>
        <v>30.041095890410958</v>
      </c>
      <c r="J21" s="29">
        <f>'D-4a 2025'!J21</f>
        <v>204.8516768514838</v>
      </c>
      <c r="K21" s="29">
        <f>'D-4a 2025'!K21</f>
        <v>19775</v>
      </c>
      <c r="L21" s="68">
        <f t="shared" si="2"/>
        <v>19979.851676851486</v>
      </c>
      <c r="M21" s="66">
        <f>'D-4a 2025'!M21-'Unamortized Debt'!E50/1000</f>
        <v>668.55010061410087</v>
      </c>
      <c r="N21" s="66">
        <f>'D-4a 2025'!N21-'Unamortized Debt'!F50/1000</f>
        <v>2148.1589335184244</v>
      </c>
      <c r="O21" s="29"/>
      <c r="P21" s="75"/>
      <c r="Q21" s="65"/>
      <c r="S21" s="75"/>
    </row>
    <row r="22" spans="1:20" x14ac:dyDescent="0.3">
      <c r="A22" s="17">
        <f t="shared" si="0"/>
        <v>6</v>
      </c>
      <c r="B22" s="36" t="str">
        <f>'D-4a 2025'!B22</f>
        <v>FPC 3.85% due 2042</v>
      </c>
      <c r="C22" s="61">
        <f>'D-4a 2025'!C22</f>
        <v>41233</v>
      </c>
      <c r="D22" s="61">
        <f>'D-4a 2025'!D22</f>
        <v>52185</v>
      </c>
      <c r="E22" s="23">
        <f>'D-4a 2025'!E22</f>
        <v>400000</v>
      </c>
      <c r="F22" s="60">
        <f t="shared" si="1"/>
        <v>400000</v>
      </c>
      <c r="G22" s="27">
        <f>'D-4a 2025'!G22</f>
        <v>1268</v>
      </c>
      <c r="H22" s="27">
        <f>'D-4a 2025'!H22</f>
        <v>4869.8999999999996</v>
      </c>
      <c r="I22" s="38">
        <f t="shared" si="3"/>
        <v>30.005479452054793</v>
      </c>
      <c r="J22" s="29">
        <f>'D-4a 2025'!J22</f>
        <v>204.61312643590611</v>
      </c>
      <c r="K22" s="29">
        <f>'D-4a 2025'!K22</f>
        <v>15400</v>
      </c>
      <c r="L22" s="68">
        <f t="shared" si="2"/>
        <v>15604.613126435906</v>
      </c>
      <c r="M22" s="66">
        <f>'D-4a 2025'!M22-'Unamortized Debt'!E51/1000</f>
        <v>692.34186252884683</v>
      </c>
      <c r="N22" s="66">
        <f>'D-4a 2025'!N22-'Unamortized Debt'!F51/1000</f>
        <v>2658.1588086506054</v>
      </c>
      <c r="O22" s="29"/>
      <c r="P22" s="75"/>
      <c r="Q22" s="65"/>
      <c r="S22" s="75"/>
    </row>
    <row r="23" spans="1:20" x14ac:dyDescent="0.3">
      <c r="A23" s="17">
        <f t="shared" si="0"/>
        <v>7</v>
      </c>
      <c r="B23" s="36" t="str">
        <f>'D-4a 2025'!B23</f>
        <v xml:space="preserve">  3.40% due 2046</v>
      </c>
      <c r="C23" s="61">
        <f>'D-4a 2025'!C23</f>
        <v>42622</v>
      </c>
      <c r="D23" s="61">
        <f>'D-4a 2025'!D23</f>
        <v>53601</v>
      </c>
      <c r="E23" s="23">
        <f>'D-4a 2025'!E23</f>
        <v>600000</v>
      </c>
      <c r="F23" s="60">
        <f t="shared" si="1"/>
        <v>600000</v>
      </c>
      <c r="G23" s="27">
        <f>'D-4a 2025'!G23</f>
        <v>3372</v>
      </c>
      <c r="H23" s="27">
        <f>'D-4a 2025'!H23</f>
        <v>7260.0609999999997</v>
      </c>
      <c r="I23" s="38">
        <f t="shared" si="3"/>
        <v>30.079452054794519</v>
      </c>
      <c r="J23" s="29">
        <f>'D-4a 2025'!J23</f>
        <v>353.95926584954896</v>
      </c>
      <c r="K23" s="29">
        <f>'D-4a 2025'!K23</f>
        <v>20400</v>
      </c>
      <c r="L23" s="68">
        <f t="shared" si="2"/>
        <v>20753.959265849549</v>
      </c>
      <c r="M23" s="66">
        <f>'D-4a 2025'!M23-'Unamortized Debt'!E52/1000</f>
        <v>2271.4728761623796</v>
      </c>
      <c r="N23" s="66">
        <f>'D-4a 2025'!N23-'Unamortized Debt'!F52/1000</f>
        <v>4896.2025689009633</v>
      </c>
      <c r="O23" s="29"/>
      <c r="P23" s="75"/>
      <c r="Q23" s="65"/>
      <c r="S23" s="75"/>
    </row>
    <row r="24" spans="1:20" x14ac:dyDescent="0.3">
      <c r="A24" s="17">
        <f t="shared" si="0"/>
        <v>8</v>
      </c>
      <c r="B24" s="36" t="str">
        <f>'D-4a 2025'!B24</f>
        <v xml:space="preserve">  3.20% due 2027</v>
      </c>
      <c r="C24" s="61">
        <f>'D-4a 2025'!C24</f>
        <v>42741</v>
      </c>
      <c r="D24" s="61">
        <f>'D-4a 2025'!D24</f>
        <v>46402</v>
      </c>
      <c r="E24" s="23">
        <f>'D-4a 2025'!E24</f>
        <v>650000</v>
      </c>
      <c r="F24" s="60">
        <f t="shared" si="1"/>
        <v>650000</v>
      </c>
      <c r="G24" s="27">
        <f>'D-4a 2025'!G24</f>
        <v>390</v>
      </c>
      <c r="H24" s="27">
        <f>'D-4a 2025'!H24</f>
        <v>5953</v>
      </c>
      <c r="I24" s="38">
        <f t="shared" si="3"/>
        <v>10.03013698630137</v>
      </c>
      <c r="J24" s="29">
        <f>'D-4a 2025'!J24</f>
        <v>631.67723578045775</v>
      </c>
      <c r="K24" s="29">
        <f>'D-4a 2025'!K24</f>
        <v>20800</v>
      </c>
      <c r="L24" s="68">
        <f t="shared" si="2"/>
        <v>21431.677235780458</v>
      </c>
      <c r="M24" s="66">
        <f>'D-4a 2025'!M24-'Unamortized Debt'!E53/1000</f>
        <v>21.036165530033202</v>
      </c>
      <c r="N24" s="66">
        <f>'D-4a 2025'!N24-'Unamortized Debt'!F53/1000</f>
        <v>320.68645673275114</v>
      </c>
      <c r="O24" s="29"/>
      <c r="P24" s="75"/>
      <c r="Q24" s="65"/>
      <c r="S24" s="75"/>
      <c r="T24" s="70"/>
    </row>
    <row r="25" spans="1:20" x14ac:dyDescent="0.3">
      <c r="A25" s="17">
        <f t="shared" si="0"/>
        <v>9</v>
      </c>
      <c r="B25" s="36" t="str">
        <f>'D-4a 2025'!B25</f>
        <v xml:space="preserve">  3.80% due 2028</v>
      </c>
      <c r="C25" s="61">
        <f>'D-4a 2025'!C25</f>
        <v>43272</v>
      </c>
      <c r="D25" s="61">
        <f>'D-4a 2025'!D25</f>
        <v>46949</v>
      </c>
      <c r="E25" s="23">
        <f>'D-4a 2025'!E25</f>
        <v>600000</v>
      </c>
      <c r="F25" s="60">
        <f t="shared" si="1"/>
        <v>600000</v>
      </c>
      <c r="G25" s="27">
        <f>'D-4a 2025'!G25</f>
        <v>1110</v>
      </c>
      <c r="H25" s="27">
        <f>'D-4a 2025'!H25</f>
        <v>5437.02</v>
      </c>
      <c r="I25" s="38">
        <f t="shared" si="3"/>
        <v>10.073972602739726</v>
      </c>
      <c r="J25" s="29">
        <f>'D-4a 2025'!J25</f>
        <v>650.12590352371194</v>
      </c>
      <c r="K25" s="29">
        <f>'D-4a 2025'!K25</f>
        <v>22800</v>
      </c>
      <c r="L25" s="68">
        <f t="shared" si="2"/>
        <v>23450.125903523713</v>
      </c>
      <c r="M25" s="66">
        <f>'D-4a 2025'!M25-'Unamortized Debt'!E54/1000</f>
        <v>224.98373082067772</v>
      </c>
      <c r="N25" s="66">
        <f>'D-4a 2025'!N25-'Unamortized Debt'!F54/1000</f>
        <v>1102.0020281613979</v>
      </c>
      <c r="O25" s="29"/>
      <c r="P25" s="75"/>
      <c r="Q25" s="65"/>
      <c r="S25" s="75"/>
    </row>
    <row r="26" spans="1:20" x14ac:dyDescent="0.3">
      <c r="A26" s="17">
        <f t="shared" si="0"/>
        <v>10</v>
      </c>
      <c r="B26" s="36" t="str">
        <f>'D-4a 2025'!B26</f>
        <v xml:space="preserve">  4.20% due 2048</v>
      </c>
      <c r="C26" s="61">
        <f>'D-4a 2025'!C26</f>
        <v>43272</v>
      </c>
      <c r="D26" s="61">
        <f>'D-4a 2025'!D26</f>
        <v>54254</v>
      </c>
      <c r="E26" s="23">
        <f>'D-4a 2025'!E26</f>
        <v>400000</v>
      </c>
      <c r="F26" s="60">
        <f t="shared" si="1"/>
        <v>400000</v>
      </c>
      <c r="G26" s="27">
        <f>'D-4a 2025'!G26</f>
        <v>556</v>
      </c>
      <c r="H26" s="27">
        <f>'D-4a 2025'!H26</f>
        <v>4824.68</v>
      </c>
      <c r="I26" s="38">
        <f t="shared" si="3"/>
        <v>30.087671232876712</v>
      </c>
      <c r="J26" s="29">
        <f>'D-4a 2025'!J26</f>
        <v>178.94023326362711</v>
      </c>
      <c r="K26" s="29">
        <f>'D-4a 2025'!K26</f>
        <v>16800</v>
      </c>
      <c r="L26" s="68">
        <f t="shared" si="2"/>
        <v>16978.940233263627</v>
      </c>
      <c r="M26" s="66">
        <f>'D-4a 2025'!M26-'Unamortized Debt'!E55/1000</f>
        <v>407.55592583051953</v>
      </c>
      <c r="N26" s="66">
        <f>'D-4a 2025'!N26-'Unamortized Debt'!F55/1000</f>
        <v>3536.5588234226616</v>
      </c>
      <c r="O26" s="29"/>
      <c r="P26" s="75"/>
      <c r="Q26" s="65"/>
      <c r="S26" s="75"/>
    </row>
    <row r="27" spans="1:20" x14ac:dyDescent="0.3">
      <c r="A27" s="17">
        <f t="shared" si="0"/>
        <v>11</v>
      </c>
      <c r="B27" s="36" t="str">
        <f>'D-4a 2025'!B27</f>
        <v xml:space="preserve">  2.50% due 2029</v>
      </c>
      <c r="C27" s="61">
        <f>'D-4a 2025'!C27</f>
        <v>43795</v>
      </c>
      <c r="D27" s="61">
        <f>'D-4a 2025'!D27</f>
        <v>47453</v>
      </c>
      <c r="E27" s="23">
        <f>'D-4a 2025'!E27</f>
        <v>700000</v>
      </c>
      <c r="F27" s="60">
        <f t="shared" si="1"/>
        <v>700000</v>
      </c>
      <c r="G27" s="27">
        <f>'D-4a 2025'!G27</f>
        <v>371</v>
      </c>
      <c r="H27" s="27">
        <f>'D-4a 2025'!H27</f>
        <v>6267.5619999999999</v>
      </c>
      <c r="I27" s="38">
        <f t="shared" si="3"/>
        <v>10.021917808219179</v>
      </c>
      <c r="J27" s="29">
        <f>'D-4a 2025'!J27</f>
        <v>662.93546356368404</v>
      </c>
      <c r="K27" s="29">
        <f>'D-4a 2025'!K27</f>
        <v>17500</v>
      </c>
      <c r="L27" s="68">
        <f t="shared" si="2"/>
        <v>18162.935463563685</v>
      </c>
      <c r="M27" s="66">
        <f>'D-4a 2025'!M27-'Unamortized Debt'!E56/1000</f>
        <v>126.5825011951494</v>
      </c>
      <c r="N27" s="66">
        <f>'D-4a 2025'!N27-'Unamortized Debt'!F56/1000</f>
        <v>2138.4469407039605</v>
      </c>
      <c r="O27" s="29"/>
      <c r="P27" s="75"/>
      <c r="Q27" s="65"/>
      <c r="S27" s="75"/>
    </row>
    <row r="28" spans="1:20" x14ac:dyDescent="0.3">
      <c r="A28" s="17">
        <f t="shared" si="0"/>
        <v>12</v>
      </c>
      <c r="B28" s="36" t="str">
        <f>'D-4a 2025'!B28</f>
        <v xml:space="preserve">  1.75% due 2030</v>
      </c>
      <c r="C28" s="61">
        <f>'D-4a 2025'!C28</f>
        <v>43993</v>
      </c>
      <c r="D28" s="61">
        <f>'D-4a 2025'!D28</f>
        <v>47649</v>
      </c>
      <c r="E28" s="23">
        <f>'D-4a 2025'!E28</f>
        <v>500000</v>
      </c>
      <c r="F28" s="60">
        <f t="shared" si="1"/>
        <v>500000</v>
      </c>
      <c r="G28" s="27">
        <f>'D-4a 2025'!G28</f>
        <v>685</v>
      </c>
      <c r="H28" s="27">
        <f>'D-4a 2025'!H28</f>
        <v>4686.1019999999999</v>
      </c>
      <c r="I28" s="107">
        <f t="shared" si="3"/>
        <v>10.016438356164384</v>
      </c>
      <c r="J28" s="29">
        <f>'D-4a 2025'!J28</f>
        <v>536.35651031188343</v>
      </c>
      <c r="K28" s="29">
        <f>'D-4a 2025'!K28</f>
        <v>8750</v>
      </c>
      <c r="L28" s="68">
        <f t="shared" si="2"/>
        <v>9286.3565103118835</v>
      </c>
      <c r="M28" s="66">
        <f>'D-4a 2025'!M28-'Unamortized Debt'!E57/1000</f>
        <v>564.27192702441528</v>
      </c>
      <c r="N28" s="66">
        <f>'D-4a 2025'!N28-'Unamortized Debt'!F57/1000</f>
        <v>1852.1063324972815</v>
      </c>
      <c r="O28" s="29"/>
      <c r="P28" s="75"/>
      <c r="S28" s="75"/>
    </row>
    <row r="29" spans="1:20" x14ac:dyDescent="0.3">
      <c r="A29" s="17">
        <f t="shared" si="0"/>
        <v>13</v>
      </c>
      <c r="B29" s="36" t="str">
        <f>'D-4a 2025'!B29</f>
        <v xml:space="preserve">  2.40% due 2031</v>
      </c>
      <c r="C29" s="61">
        <f>'D-4a 2025'!C29</f>
        <v>44532</v>
      </c>
      <c r="D29" s="61">
        <f>'D-4a 2025'!D29</f>
        <v>48197</v>
      </c>
      <c r="E29" s="23">
        <f>'D-4a 2025'!E29</f>
        <v>650000</v>
      </c>
      <c r="F29" s="60">
        <f t="shared" si="1"/>
        <v>650000</v>
      </c>
      <c r="G29" s="27">
        <f>'D-4a 2025'!G29</f>
        <v>981.5</v>
      </c>
      <c r="H29" s="27">
        <f>'D-4a 2025'!H29</f>
        <v>5852.6</v>
      </c>
      <c r="I29" s="107">
        <f t="shared" si="3"/>
        <v>10.04109589041096</v>
      </c>
      <c r="J29" s="29">
        <f>'D-4a 2025'!J29</f>
        <v>680.94164034795642</v>
      </c>
      <c r="K29" s="29">
        <f>'D-4a 2025'!K29</f>
        <v>15600</v>
      </c>
      <c r="L29" s="68">
        <f t="shared" si="2"/>
        <v>16280.941640347957</v>
      </c>
      <c r="M29" s="66">
        <f>'D-4a 2025'!M29-'Unamortized Debt'!E58/1000</f>
        <v>2397.9666994709246</v>
      </c>
      <c r="N29" s="66">
        <f>'D-4a 2025'!N29-'Unamortized Debt'!F58/1000</f>
        <v>3183.2199533039147</v>
      </c>
      <c r="O29" s="29"/>
      <c r="P29" s="75"/>
      <c r="Q29" s="65"/>
      <c r="S29" s="75"/>
    </row>
    <row r="30" spans="1:20" x14ac:dyDescent="0.3">
      <c r="A30" s="17">
        <f t="shared" si="0"/>
        <v>14</v>
      </c>
      <c r="B30" s="36" t="str">
        <f>'D-4a 2025'!B30</f>
        <v xml:space="preserve">  3.00% due 2051</v>
      </c>
      <c r="C30" s="61">
        <f>'D-4a 2025'!C30</f>
        <v>44532</v>
      </c>
      <c r="D30" s="61">
        <f>'D-4a 2025'!D30</f>
        <v>55502</v>
      </c>
      <c r="E30" s="23">
        <f>'D-4a 2025'!E30</f>
        <v>500000</v>
      </c>
      <c r="F30" s="60">
        <f t="shared" si="1"/>
        <v>500000</v>
      </c>
      <c r="G30" s="27">
        <f>'D-4a 2025'!G30</f>
        <v>2850</v>
      </c>
      <c r="H30" s="27">
        <f>'D-4a 2025'!H30</f>
        <v>6002</v>
      </c>
      <c r="I30" s="107">
        <f t="shared" si="3"/>
        <v>30.054794520547944</v>
      </c>
      <c r="J30" s="29">
        <f>'D-4a 2025'!J30</f>
        <v>294.71028524502572</v>
      </c>
      <c r="K30" s="29">
        <f>'D-4a 2025'!K30</f>
        <v>14999.9999999999</v>
      </c>
      <c r="L30" s="68">
        <f t="shared" si="2"/>
        <v>15294.710285244926</v>
      </c>
      <c r="M30" s="66">
        <f>'D-4a 2025'!M30-'Unamortized Debt'!E59/1000</f>
        <v>542.91894943181728</v>
      </c>
      <c r="N30" s="66">
        <f>'D-4a 2025'!N30-'Unamortized Debt'!F59/1000</f>
        <v>5079.5007645880805</v>
      </c>
      <c r="O30" s="29"/>
      <c r="P30" s="75"/>
      <c r="Q30" s="65"/>
      <c r="S30" s="75"/>
    </row>
    <row r="31" spans="1:20" x14ac:dyDescent="0.3">
      <c r="A31" s="17">
        <f t="shared" si="0"/>
        <v>15</v>
      </c>
      <c r="B31" s="36" t="str">
        <f>'D-4a 2025'!B31</f>
        <v xml:space="preserve">  5.95% due 2052</v>
      </c>
      <c r="C31" s="61">
        <f>'D-4a 2025'!C31</f>
        <v>44875</v>
      </c>
      <c r="D31" s="61">
        <f>'D-4a 2025'!D31</f>
        <v>55838</v>
      </c>
      <c r="E31" s="23">
        <f>'D-4a 2025'!E31</f>
        <v>500000</v>
      </c>
      <c r="F31" s="60">
        <f t="shared" si="1"/>
        <v>500000</v>
      </c>
      <c r="G31" s="27">
        <f>'D-4a 2025'!G31</f>
        <v>3190</v>
      </c>
      <c r="H31" s="27">
        <f>'D-4a 2025'!H31</f>
        <v>4213.2489999999998</v>
      </c>
      <c r="I31" s="107">
        <f t="shared" ref="I31:I35" si="4">_xlfn.DAYS(D31,C31)/365</f>
        <v>30.035616438356165</v>
      </c>
      <c r="J31" s="29">
        <f>'D-4a 2025'!J31</f>
        <v>246.66122175732099</v>
      </c>
      <c r="K31" s="29">
        <f>'D-4a 2025'!K31</f>
        <v>29750</v>
      </c>
      <c r="L31" s="68">
        <f t="shared" si="2"/>
        <v>29996.66122175732</v>
      </c>
      <c r="M31" s="66">
        <f>'D-4a 2025'!M31-'Unamortized Debt'!E60/1000</f>
        <v>2856.0901260251067</v>
      </c>
      <c r="N31" s="66">
        <f>'D-4a 2025'!N31-'Unamortized Debt'!F60/1000</f>
        <v>5599.5555887029268</v>
      </c>
      <c r="O31" s="29"/>
      <c r="P31" s="75"/>
      <c r="Q31" s="65"/>
      <c r="S31" s="75"/>
    </row>
    <row r="32" spans="1:20" x14ac:dyDescent="0.3">
      <c r="A32" s="17">
        <f t="shared" si="0"/>
        <v>16</v>
      </c>
      <c r="B32" s="36" t="str">
        <f>'D-4a 2025'!B32</f>
        <v>2023 June Forecast 650M   @4.65%</v>
      </c>
      <c r="C32" s="62">
        <f>'D-4a 2027'!C32</f>
        <v>45078</v>
      </c>
      <c r="D32" s="62">
        <f>'D-4a 2027'!D32</f>
        <v>52566</v>
      </c>
      <c r="E32" s="23">
        <f>'D-4a 2025'!E32</f>
        <v>650000</v>
      </c>
      <c r="F32" s="60">
        <f t="shared" si="1"/>
        <v>650000</v>
      </c>
      <c r="G32" s="60"/>
      <c r="H32" s="60"/>
      <c r="I32" s="107">
        <f t="shared" si="4"/>
        <v>20.515068493150686</v>
      </c>
      <c r="J32" s="109"/>
      <c r="K32" s="29">
        <f>'D-4a 2025'!K32</f>
        <v>30225</v>
      </c>
      <c r="L32" s="68">
        <f t="shared" si="2"/>
        <v>30225</v>
      </c>
      <c r="M32" s="74"/>
      <c r="N32" s="71"/>
      <c r="O32" s="29"/>
      <c r="P32" s="82"/>
      <c r="Q32" s="65"/>
    </row>
    <row r="33" spans="1:20" x14ac:dyDescent="0.3">
      <c r="A33" s="17">
        <f t="shared" si="0"/>
        <v>17</v>
      </c>
      <c r="B33" s="36" t="str">
        <f>'D-4a 2025'!B33</f>
        <v>2024 Aug Forecast 1,000M   @5.00%</v>
      </c>
      <c r="C33" s="62">
        <f>'D-4a 2027'!C33</f>
        <v>45505</v>
      </c>
      <c r="D33" s="62">
        <f>'D-4a 2027'!D33</f>
        <v>52994</v>
      </c>
      <c r="E33" s="23">
        <f>'D-4a 2025'!E33</f>
        <v>1000000</v>
      </c>
      <c r="F33" s="60">
        <f t="shared" si="1"/>
        <v>1000000</v>
      </c>
      <c r="G33" s="60"/>
      <c r="H33" s="60"/>
      <c r="I33" s="107">
        <f t="shared" si="4"/>
        <v>20.517808219178082</v>
      </c>
      <c r="J33" s="109"/>
      <c r="K33" s="29">
        <f>'D-4a 2025'!K33</f>
        <v>49999.999999999927</v>
      </c>
      <c r="L33" s="68">
        <f t="shared" si="2"/>
        <v>49999.999999999927</v>
      </c>
      <c r="M33" s="74"/>
      <c r="N33" s="71"/>
      <c r="O33" s="29"/>
      <c r="P33" s="82"/>
      <c r="Q33" s="65"/>
      <c r="R33" s="73"/>
      <c r="T33" s="73"/>
    </row>
    <row r="34" spans="1:20" x14ac:dyDescent="0.3">
      <c r="A34" s="17">
        <f t="shared" si="0"/>
        <v>18</v>
      </c>
      <c r="B34" s="36" t="str">
        <f>'D-4a 2025'!B34</f>
        <v>2025 June Forecast 700M   @5.00%</v>
      </c>
      <c r="C34" s="62">
        <f>'D-4a 2027'!C34</f>
        <v>45809</v>
      </c>
      <c r="D34" s="62">
        <f>'D-4a 2027'!D34</f>
        <v>53297</v>
      </c>
      <c r="E34" s="23">
        <f>'D-4a 2025'!E34</f>
        <v>700000</v>
      </c>
      <c r="F34" s="60">
        <f t="shared" si="1"/>
        <v>700000</v>
      </c>
      <c r="G34" s="60"/>
      <c r="H34" s="60"/>
      <c r="I34" s="107">
        <f t="shared" si="4"/>
        <v>20.515068493150686</v>
      </c>
      <c r="J34" s="109"/>
      <c r="K34" s="109">
        <f>('FPA 2022 12x00 Inc St'!AU37-'FPA 2022 12x00 Inc St'!AS37)/1000*12</f>
        <v>35000.000000000036</v>
      </c>
      <c r="L34" s="68">
        <f t="shared" si="2"/>
        <v>35000.000000000036</v>
      </c>
      <c r="M34" s="74"/>
      <c r="N34" s="71"/>
      <c r="O34" s="109"/>
      <c r="P34" s="82"/>
      <c r="Q34" s="65"/>
      <c r="R34" s="73"/>
      <c r="T34" s="73"/>
    </row>
    <row r="35" spans="1:20" x14ac:dyDescent="0.3">
      <c r="A35" s="17">
        <f t="shared" si="0"/>
        <v>19</v>
      </c>
      <c r="B35" s="36" t="s">
        <v>84</v>
      </c>
      <c r="C35" s="62">
        <f>'D-4a 2027'!C35</f>
        <v>46174</v>
      </c>
      <c r="D35" s="62">
        <f>'D-4a 2027'!D35</f>
        <v>53662</v>
      </c>
      <c r="E35" s="23">
        <v>650000</v>
      </c>
      <c r="F35" s="297">
        <f>E35*(7/13)+532.48</f>
        <v>350532.48</v>
      </c>
      <c r="G35" s="60"/>
      <c r="H35" s="60"/>
      <c r="I35" s="107">
        <f t="shared" si="4"/>
        <v>20.515068493150686</v>
      </c>
      <c r="J35" s="120"/>
      <c r="K35" s="120">
        <f>('FPA 2022 12x00 Inc St'!BN37/1000)-'D-4a 2026'!K32-'D-4a 2026'!K33-'D-4a 2026'!K34</f>
        <v>18270.980902777032</v>
      </c>
      <c r="L35" s="68">
        <f t="shared" si="2"/>
        <v>18270.980902777032</v>
      </c>
      <c r="M35" s="282"/>
      <c r="N35" s="282"/>
      <c r="O35" s="282"/>
      <c r="P35" s="82"/>
      <c r="Q35" s="65"/>
      <c r="R35" s="73"/>
      <c r="T35" s="73"/>
    </row>
    <row r="36" spans="1:20" x14ac:dyDescent="0.3">
      <c r="A36" s="17">
        <f t="shared" si="0"/>
        <v>20</v>
      </c>
      <c r="B36" s="5"/>
      <c r="C36" s="32" t="s">
        <v>54</v>
      </c>
      <c r="D36" s="46"/>
      <c r="E36" s="52">
        <f>SUM(E18:E35)</f>
        <v>10575000</v>
      </c>
      <c r="F36" s="52">
        <f t="shared" ref="F36:H36" si="5">SUM(F18:F35)</f>
        <v>10275532.48</v>
      </c>
      <c r="G36" s="52">
        <f t="shared" si="5"/>
        <v>21685</v>
      </c>
      <c r="H36" s="52">
        <f t="shared" si="5"/>
        <v>82913.293000000005</v>
      </c>
      <c r="I36" s="289"/>
      <c r="J36" s="119">
        <f>SUM(J18:J35)</f>
        <v>5588.6263541100989</v>
      </c>
      <c r="K36" s="119">
        <f>SUM(K18:K35)</f>
        <v>445095.98090277682</v>
      </c>
      <c r="L36" s="52">
        <f>SUM(L18:L35)</f>
        <v>450684.6072568869</v>
      </c>
      <c r="M36" s="52">
        <f t="shared" ref="M36:N36" si="6">SUM(M18:M35)</f>
        <v>12829.286230452291</v>
      </c>
      <c r="N36" s="52">
        <f t="shared" si="6"/>
        <v>40921.420702492833</v>
      </c>
      <c r="O36" s="281"/>
      <c r="P36" s="72"/>
      <c r="Q36" s="65"/>
      <c r="R36" s="72"/>
    </row>
    <row r="37" spans="1:20" x14ac:dyDescent="0.3">
      <c r="A37" s="17">
        <f t="shared" si="0"/>
        <v>21</v>
      </c>
      <c r="B37" s="26"/>
      <c r="C37" s="30"/>
      <c r="D37" s="47"/>
      <c r="E37" s="54"/>
      <c r="F37" s="30"/>
      <c r="G37" s="29"/>
      <c r="H37" s="29"/>
      <c r="I37" s="29"/>
      <c r="J37" s="110"/>
      <c r="K37" s="110"/>
      <c r="L37" s="53"/>
      <c r="M37" s="54"/>
      <c r="N37" s="54"/>
      <c r="O37" s="110"/>
    </row>
    <row r="38" spans="1:20" x14ac:dyDescent="0.3">
      <c r="A38" s="17">
        <f t="shared" si="0"/>
        <v>22</v>
      </c>
      <c r="B38" s="35" t="s">
        <v>55</v>
      </c>
      <c r="C38" s="31"/>
      <c r="D38" s="33"/>
      <c r="E38" s="33"/>
      <c r="F38" s="31"/>
      <c r="G38" s="27"/>
      <c r="H38" s="23"/>
      <c r="I38" s="23"/>
      <c r="J38" s="110"/>
      <c r="K38" s="110"/>
      <c r="L38" s="55"/>
      <c r="M38" s="56"/>
      <c r="N38" s="56"/>
      <c r="O38" s="110"/>
      <c r="P38" s="84"/>
    </row>
    <row r="39" spans="1:20" x14ac:dyDescent="0.3">
      <c r="A39" s="17">
        <f t="shared" si="0"/>
        <v>23</v>
      </c>
      <c r="B39" s="36" t="str">
        <f>'D-4a 2025'!B38</f>
        <v>FPC 6.75% due 2028</v>
      </c>
      <c r="C39" s="57">
        <f>'D-4a 2025'!C38</f>
        <v>35839</v>
      </c>
      <c r="D39" s="57">
        <f>'D-4a 2025'!D38</f>
        <v>46784</v>
      </c>
      <c r="E39" s="34">
        <f>'D-4a 2025'!E38</f>
        <v>150000</v>
      </c>
      <c r="F39" s="34">
        <f>E39</f>
        <v>150000</v>
      </c>
      <c r="G39" s="27">
        <f>'D-4a 2025'!G38</f>
        <v>436.5</v>
      </c>
      <c r="H39" s="27">
        <f>'D-4a 2025'!H38</f>
        <v>5528</v>
      </c>
      <c r="I39" s="107">
        <f t="shared" ref="I39" si="7">_xlfn.DAYS(D39,C39)/365</f>
        <v>29.986301369863014</v>
      </c>
      <c r="J39" s="109">
        <f>'D-4a 2025'!J38</f>
        <v>198.78539426139781</v>
      </c>
      <c r="K39" s="111">
        <f>'D-4a 2025'!K38</f>
        <v>10125</v>
      </c>
      <c r="L39" s="68">
        <f>J39+K39</f>
        <v>10323.785394261398</v>
      </c>
      <c r="M39" s="89">
        <f>'D-4a 2025'!M38-'Unamortized Debt'!E61/1000</f>
        <v>23.066753869700833</v>
      </c>
      <c r="N39" s="89">
        <f>'D-4a 2025'!N38-'Unamortized Debt'!F61/1000</f>
        <v>291.6787394999518</v>
      </c>
      <c r="O39" s="111"/>
      <c r="P39" s="84"/>
    </row>
    <row r="40" spans="1:20" ht="16.5" customHeight="1" x14ac:dyDescent="0.3">
      <c r="A40" s="17">
        <f t="shared" si="0"/>
        <v>24</v>
      </c>
      <c r="B40" s="36"/>
      <c r="C40" s="62"/>
      <c r="D40" s="62"/>
      <c r="E40" s="23"/>
      <c r="F40" s="60"/>
      <c r="G40" s="85">
        <v>0</v>
      </c>
      <c r="H40" s="63"/>
      <c r="I40" s="86"/>
      <c r="J40" s="118"/>
      <c r="K40" s="117"/>
      <c r="L40" s="67"/>
      <c r="M40" s="89"/>
      <c r="N40" s="115"/>
      <c r="O40" s="283"/>
    </row>
    <row r="41" spans="1:20" x14ac:dyDescent="0.3">
      <c r="A41" s="17">
        <f t="shared" si="0"/>
        <v>25</v>
      </c>
      <c r="B41" s="19"/>
      <c r="C41" s="32" t="s">
        <v>54</v>
      </c>
      <c r="D41" s="33"/>
      <c r="E41" s="39">
        <f>SUM(E39:E40)</f>
        <v>150000</v>
      </c>
      <c r="F41" s="39">
        <f>SUM(F39:F40)</f>
        <v>150000</v>
      </c>
      <c r="G41" s="83">
        <f>SUM(G39:G40)</f>
        <v>436.5</v>
      </c>
      <c r="H41" s="83">
        <f>SUM(H39:H40)</f>
        <v>5528</v>
      </c>
      <c r="I41" s="289"/>
      <c r="J41" s="113">
        <f t="shared" ref="J41:K41" si="8">SUM(J39:J40)</f>
        <v>198.78539426139781</v>
      </c>
      <c r="K41" s="113">
        <f t="shared" si="8"/>
        <v>10125</v>
      </c>
      <c r="L41" s="52">
        <f>SUM(L39:L40)</f>
        <v>10323.785394261398</v>
      </c>
      <c r="M41" s="52">
        <f>SUM(M39:M40)</f>
        <v>23.066753869700833</v>
      </c>
      <c r="N41" s="52">
        <f>SUM(N39:N40)</f>
        <v>291.6787394999518</v>
      </c>
      <c r="O41" s="282"/>
    </row>
    <row r="42" spans="1:20" x14ac:dyDescent="0.3">
      <c r="A42" s="17">
        <f t="shared" si="0"/>
        <v>26</v>
      </c>
      <c r="B42" s="35"/>
      <c r="C42" s="55"/>
      <c r="D42" s="56"/>
      <c r="E42" s="33"/>
      <c r="F42" s="31"/>
      <c r="G42" s="27"/>
      <c r="H42" s="23"/>
      <c r="I42" s="23"/>
      <c r="J42" s="110"/>
      <c r="K42" s="110"/>
      <c r="L42" s="51"/>
      <c r="M42" s="56"/>
      <c r="N42" s="58"/>
      <c r="O42" s="110"/>
    </row>
    <row r="43" spans="1:20" x14ac:dyDescent="0.3">
      <c r="A43" s="17">
        <f t="shared" si="0"/>
        <v>27</v>
      </c>
      <c r="B43" s="35" t="s">
        <v>58</v>
      </c>
      <c r="C43" s="55"/>
      <c r="D43" s="56"/>
      <c r="E43" s="33"/>
      <c r="F43" s="31"/>
      <c r="G43" s="27"/>
      <c r="H43" s="23"/>
      <c r="I43" s="23"/>
      <c r="J43" s="110"/>
      <c r="K43" s="110"/>
      <c r="L43" s="55"/>
      <c r="M43" s="56"/>
      <c r="N43" s="56"/>
      <c r="O43" s="110"/>
    </row>
    <row r="44" spans="1:20" x14ac:dyDescent="0.3">
      <c r="A44" s="17">
        <f t="shared" si="0"/>
        <v>28</v>
      </c>
      <c r="B44" s="36" t="s">
        <v>59</v>
      </c>
      <c r="C44" s="57">
        <f>'D-4a 2025'!C43</f>
        <v>42489</v>
      </c>
      <c r="D44" s="57">
        <v>46507</v>
      </c>
      <c r="E44" s="34">
        <f>'D-4a 2025'!E43</f>
        <v>250000</v>
      </c>
      <c r="F44" s="34">
        <f>E44</f>
        <v>250000</v>
      </c>
      <c r="G44" s="87">
        <v>0</v>
      </c>
      <c r="H44" s="23"/>
      <c r="I44" s="23"/>
      <c r="J44" s="111"/>
      <c r="K44" s="111">
        <f>'FPA 2022 12x00 Inc St'!BN16/1000</f>
        <v>9125</v>
      </c>
      <c r="L44" s="67">
        <f>J44+K44</f>
        <v>9125</v>
      </c>
      <c r="M44" s="57"/>
      <c r="N44" s="67">
        <f>'D-4a 2025'!N43-'Unamortized Debt'!F63/1000</f>
        <v>430.6364869230772</v>
      </c>
      <c r="O44" s="111"/>
    </row>
    <row r="45" spans="1:20" x14ac:dyDescent="0.3">
      <c r="A45" s="17">
        <f t="shared" si="0"/>
        <v>29</v>
      </c>
      <c r="B45" s="36"/>
      <c r="C45" s="57"/>
      <c r="D45" s="57"/>
      <c r="E45" s="34"/>
      <c r="F45" s="34"/>
      <c r="G45" s="85">
        <v>0</v>
      </c>
      <c r="H45" s="63"/>
      <c r="I45" s="63"/>
      <c r="J45" s="117"/>
      <c r="K45" s="117"/>
      <c r="L45" s="57"/>
      <c r="M45" s="57"/>
      <c r="N45" s="95"/>
      <c r="O45" s="283"/>
    </row>
    <row r="46" spans="1:20" x14ac:dyDescent="0.3">
      <c r="A46" s="17">
        <f t="shared" si="0"/>
        <v>30</v>
      </c>
      <c r="B46" s="19"/>
      <c r="C46" s="32" t="s">
        <v>54</v>
      </c>
      <c r="D46" s="33"/>
      <c r="E46" s="39">
        <f>SUM(E44:E45)</f>
        <v>250000</v>
      </c>
      <c r="F46" s="39">
        <f>SUM(F44:F45)</f>
        <v>250000</v>
      </c>
      <c r="G46" s="83"/>
      <c r="H46" s="289"/>
      <c r="I46" s="289"/>
      <c r="J46" s="113">
        <f t="shared" ref="J46:K46" si="9">SUM(J44:J45)</f>
        <v>0</v>
      </c>
      <c r="K46" s="113">
        <f t="shared" si="9"/>
        <v>9125</v>
      </c>
      <c r="L46" s="52">
        <f>SUM(L44:L45)</f>
        <v>9125</v>
      </c>
      <c r="M46" s="52">
        <f t="shared" ref="M46:N46" si="10">SUM(M44:M45)</f>
        <v>0</v>
      </c>
      <c r="N46" s="52">
        <f t="shared" si="10"/>
        <v>430.6364869230772</v>
      </c>
      <c r="O46" s="282"/>
    </row>
    <row r="47" spans="1:20" x14ac:dyDescent="0.3">
      <c r="A47" s="17">
        <f t="shared" si="0"/>
        <v>31</v>
      </c>
      <c r="B47" s="19"/>
      <c r="C47" s="32"/>
      <c r="D47" s="33"/>
      <c r="E47" s="29"/>
      <c r="F47" s="29"/>
      <c r="G47" s="27"/>
      <c r="H47" s="23"/>
      <c r="I47" s="23"/>
      <c r="J47" s="110"/>
      <c r="K47" s="110"/>
      <c r="L47" s="58"/>
      <c r="M47" s="58"/>
      <c r="N47" s="58"/>
      <c r="O47" s="110"/>
    </row>
    <row r="48" spans="1:20" x14ac:dyDescent="0.3">
      <c r="A48" s="17">
        <f t="shared" si="0"/>
        <v>32</v>
      </c>
      <c r="B48" s="26" t="s">
        <v>60</v>
      </c>
      <c r="C48" s="32"/>
      <c r="D48" s="33"/>
      <c r="E48" s="29"/>
      <c r="F48" s="29"/>
      <c r="G48" s="27"/>
      <c r="H48" s="23"/>
      <c r="I48" s="23"/>
      <c r="J48" s="110"/>
      <c r="K48" s="110"/>
      <c r="L48" s="51"/>
      <c r="M48" s="56"/>
      <c r="N48" s="58"/>
      <c r="O48" s="110"/>
    </row>
    <row r="49" spans="1:18" x14ac:dyDescent="0.3">
      <c r="A49" s="17">
        <f t="shared" si="0"/>
        <v>33</v>
      </c>
      <c r="B49" s="36" t="s">
        <v>61</v>
      </c>
      <c r="C49" s="32"/>
      <c r="D49" s="33"/>
      <c r="E49" s="29"/>
      <c r="F49" s="29"/>
      <c r="G49" s="27"/>
      <c r="H49" s="23"/>
      <c r="I49" s="23"/>
      <c r="J49" s="110"/>
      <c r="K49" s="111">
        <f>SUM('FPA 2022 12x00 Inc St'!BN28:BN34)/1000</f>
        <v>7299.7457654456484</v>
      </c>
      <c r="L49" s="81">
        <f>K49</f>
        <v>7299.7457654456484</v>
      </c>
      <c r="M49" s="56"/>
      <c r="N49" s="58"/>
      <c r="O49" s="111"/>
    </row>
    <row r="50" spans="1:18" x14ac:dyDescent="0.3">
      <c r="A50" s="17">
        <f t="shared" si="0"/>
        <v>34</v>
      </c>
      <c r="B50" s="36" t="s">
        <v>62</v>
      </c>
      <c r="C50" s="32"/>
      <c r="D50" s="43"/>
      <c r="E50" s="43"/>
      <c r="F50" s="40"/>
      <c r="G50" s="28"/>
      <c r="H50" s="28"/>
      <c r="I50" s="28"/>
      <c r="J50" s="60">
        <f>('FPA 2022 12x00 Inc St'!BN90)/1000</f>
        <v>1043.1666666666599</v>
      </c>
      <c r="K50" s="110"/>
      <c r="L50" s="65">
        <f>J50+K50</f>
        <v>1043.1666666666599</v>
      </c>
      <c r="M50" s="33"/>
      <c r="N50" s="114">
        <f>AVERAGE('REG FL BS 2022 12x00'!BA27:BM27)/1000</f>
        <v>1927.0115637606771</v>
      </c>
      <c r="O50" s="110"/>
    </row>
    <row r="51" spans="1:18" x14ac:dyDescent="0.3">
      <c r="A51" s="17">
        <f t="shared" si="0"/>
        <v>35</v>
      </c>
      <c r="B51" s="36" t="s">
        <v>63</v>
      </c>
      <c r="C51" s="20"/>
      <c r="D51" s="48"/>
      <c r="E51" s="76"/>
      <c r="F51" s="77"/>
      <c r="G51" s="21"/>
      <c r="H51" s="18"/>
      <c r="I51" s="18"/>
      <c r="J51" s="111">
        <f>('FPA 2022 12x00 Inc St'!BN50+'FPA 2022 12x00 Inc St'!BN87+'FPA 2022 12x00 Inc St'!BN93)/1000</f>
        <v>916.71705469177891</v>
      </c>
      <c r="K51" s="110"/>
      <c r="L51" s="67">
        <f>J51+K51</f>
        <v>916.71705469177891</v>
      </c>
      <c r="M51" s="24"/>
      <c r="N51" s="114">
        <f>AVERAGE('REG FL BS 2022 12x00'!BA40:BM40)/1000</f>
        <v>1798.5768526541201</v>
      </c>
      <c r="O51" s="110"/>
    </row>
    <row r="52" spans="1:18" x14ac:dyDescent="0.3">
      <c r="A52" s="17">
        <f t="shared" si="0"/>
        <v>36</v>
      </c>
      <c r="B52" s="295" t="s">
        <v>65</v>
      </c>
      <c r="C52" s="20"/>
      <c r="D52" s="48"/>
      <c r="E52" s="302">
        <f>F52</f>
        <v>0</v>
      </c>
      <c r="F52" s="77">
        <f>'REG FL BS 2022 12x00'!BN5/1000</f>
        <v>0</v>
      </c>
      <c r="G52" s="21"/>
      <c r="H52" s="18"/>
      <c r="I52" s="18"/>
      <c r="J52" s="111"/>
      <c r="K52" s="110"/>
      <c r="L52" s="67"/>
      <c r="M52" s="24"/>
      <c r="N52" s="114"/>
      <c r="O52" s="110"/>
    </row>
    <row r="53" spans="1:18" x14ac:dyDescent="0.3">
      <c r="A53" s="17">
        <f t="shared" si="0"/>
        <v>37</v>
      </c>
      <c r="B53" s="295" t="s">
        <v>2785</v>
      </c>
      <c r="C53" s="20"/>
      <c r="D53" s="48"/>
      <c r="E53" s="300">
        <f>F53</f>
        <v>58221.677329652659</v>
      </c>
      <c r="F53" s="77">
        <f>M55+N55</f>
        <v>58221.677329652659</v>
      </c>
      <c r="G53" s="21"/>
      <c r="H53" s="18"/>
      <c r="I53" s="18"/>
      <c r="J53" s="111"/>
      <c r="K53" s="110"/>
      <c r="L53" s="67"/>
      <c r="M53" s="24"/>
      <c r="N53" s="114"/>
      <c r="O53" s="110"/>
    </row>
    <row r="54" spans="1:18" x14ac:dyDescent="0.3">
      <c r="A54" s="17">
        <f t="shared" si="0"/>
        <v>38</v>
      </c>
      <c r="B54" s="35"/>
      <c r="C54" s="22"/>
      <c r="D54" s="45"/>
      <c r="E54" s="60"/>
      <c r="F54" s="78"/>
      <c r="G54" s="18"/>
      <c r="H54" s="18"/>
      <c r="I54" s="18"/>
      <c r="J54" s="110"/>
      <c r="K54" s="110"/>
      <c r="L54" s="22"/>
      <c r="M54" s="23"/>
      <c r="N54" s="23"/>
      <c r="O54" s="110"/>
      <c r="Q54" s="277" t="s">
        <v>85</v>
      </c>
    </row>
    <row r="55" spans="1:18" ht="14.4" thickBot="1" x14ac:dyDescent="0.35">
      <c r="A55" s="17">
        <f t="shared" si="0"/>
        <v>39</v>
      </c>
      <c r="B55" s="290" t="s">
        <v>64</v>
      </c>
      <c r="C55" s="290"/>
      <c r="D55" s="291"/>
      <c r="E55" s="292">
        <f>+E46+E41+E36+E48-E52-E53</f>
        <v>10916778.322670348</v>
      </c>
      <c r="F55" s="292">
        <f>+F46+F41+F36+F48-F52-F53</f>
        <v>10617310.802670348</v>
      </c>
      <c r="G55" s="292">
        <f>+G46+G41+G36</f>
        <v>22121.5</v>
      </c>
      <c r="H55" s="292">
        <f>+H46+H41+H36</f>
        <v>88441.293000000005</v>
      </c>
      <c r="I55" s="291"/>
      <c r="J55" s="292">
        <f>+J46+J41+J36+J51+J50</f>
        <v>7747.2954697299347</v>
      </c>
      <c r="K55" s="292">
        <f>+K46+K41+K36+K51+K50+K49</f>
        <v>471645.72666822246</v>
      </c>
      <c r="L55" s="293">
        <f>L51+L46+L41+L36+L50+L49</f>
        <v>479393.02213795239</v>
      </c>
      <c r="M55" s="293">
        <f t="shared" ref="M55:N55" si="11">M51+M46+M41+M36+M50</f>
        <v>12852.352984321993</v>
      </c>
      <c r="N55" s="293">
        <f t="shared" si="11"/>
        <v>45369.324345330664</v>
      </c>
      <c r="O55" s="60"/>
      <c r="Q55" s="82">
        <f>'2022 FERC Inc St'!BN18</f>
        <v>0</v>
      </c>
      <c r="R55" s="2" t="s">
        <v>447</v>
      </c>
    </row>
    <row r="56" spans="1:18" ht="14.4" thickTop="1" x14ac:dyDescent="0.3">
      <c r="A56" s="17">
        <f t="shared" si="0"/>
        <v>40</v>
      </c>
      <c r="B56" s="41"/>
      <c r="C56" s="41"/>
      <c r="D56" s="49"/>
      <c r="E56" s="49"/>
      <c r="F56" s="41"/>
      <c r="G56" s="41"/>
      <c r="H56" s="41"/>
      <c r="I56" s="41"/>
      <c r="J56" s="41"/>
      <c r="L56" s="285"/>
      <c r="M56" s="286"/>
      <c r="N56" s="286"/>
      <c r="Q56" s="88">
        <f>'2022 FERC Inc St'!BN19</f>
        <v>471645726.66822302</v>
      </c>
      <c r="R56" s="2" t="s">
        <v>448</v>
      </c>
    </row>
    <row r="57" spans="1:18" x14ac:dyDescent="0.3">
      <c r="A57" s="17">
        <f t="shared" si="0"/>
        <v>41</v>
      </c>
      <c r="B57" s="41"/>
      <c r="C57" s="41"/>
      <c r="D57" s="49"/>
      <c r="E57" s="49"/>
      <c r="F57" s="41"/>
      <c r="G57" s="41"/>
      <c r="H57" s="41"/>
      <c r="I57" s="41"/>
      <c r="Q57" s="72">
        <f>Q56+Q55</f>
        <v>471645726.66822302</v>
      </c>
    </row>
    <row r="58" spans="1:18" x14ac:dyDescent="0.3">
      <c r="A58" s="17">
        <f t="shared" si="0"/>
        <v>42</v>
      </c>
      <c r="B58" s="22" t="s">
        <v>66</v>
      </c>
      <c r="C58" s="22"/>
      <c r="D58" s="45"/>
      <c r="E58" s="45"/>
      <c r="F58" s="42">
        <f>F55</f>
        <v>10617310.802670348</v>
      </c>
      <c r="G58" s="18"/>
      <c r="H58" s="18"/>
      <c r="I58" s="18"/>
      <c r="Q58" s="72">
        <f>Q57/1000</f>
        <v>471645.72666822304</v>
      </c>
      <c r="R58" s="2" t="s">
        <v>67</v>
      </c>
    </row>
    <row r="59" spans="1:18" ht="14.4" thickBot="1" x14ac:dyDescent="0.35">
      <c r="A59" s="17">
        <f t="shared" si="0"/>
        <v>43</v>
      </c>
      <c r="B59" s="22" t="s">
        <v>68</v>
      </c>
      <c r="C59" s="22"/>
      <c r="D59" s="45"/>
      <c r="E59" s="45"/>
      <c r="F59" s="69">
        <f>L55/F58</f>
        <v>4.515201928697244E-2</v>
      </c>
      <c r="G59" s="316"/>
      <c r="H59" s="18"/>
      <c r="I59" s="18"/>
      <c r="P59" s="65"/>
      <c r="Q59" s="80">
        <f>K55</f>
        <v>471645.72666822246</v>
      </c>
      <c r="R59" s="2" t="s">
        <v>69</v>
      </c>
    </row>
    <row r="60" spans="1:18" ht="14.4" thickTop="1" x14ac:dyDescent="0.3">
      <c r="A60" s="304">
        <f t="shared" si="0"/>
        <v>44</v>
      </c>
      <c r="B60" s="285" t="s">
        <v>2787</v>
      </c>
      <c r="C60" s="305"/>
      <c r="D60" s="306"/>
      <c r="E60" s="306"/>
      <c r="F60" s="307"/>
      <c r="G60" s="307"/>
      <c r="H60" s="307"/>
      <c r="I60" s="307"/>
      <c r="J60" s="307"/>
      <c r="K60" s="307"/>
      <c r="L60" s="307"/>
      <c r="M60" s="307"/>
      <c r="N60" s="307"/>
      <c r="O60" s="284"/>
      <c r="Q60" s="72">
        <f>Q59-Q58</f>
        <v>-5.8207660913467407E-10</v>
      </c>
    </row>
    <row r="61" spans="1:18" x14ac:dyDescent="0.3">
      <c r="A61" s="2" t="s">
        <v>550</v>
      </c>
      <c r="C61" s="72"/>
      <c r="M61" s="312" t="s">
        <v>551</v>
      </c>
      <c r="N61" s="309"/>
    </row>
    <row r="62" spans="1:18" x14ac:dyDescent="0.3">
      <c r="C62" s="72"/>
    </row>
  </sheetData>
  <mergeCells count="3">
    <mergeCell ref="M1:N1"/>
    <mergeCell ref="E3:I6"/>
    <mergeCell ref="E1:I1"/>
  </mergeCells>
  <printOptions horizontalCentered="1"/>
  <pageMargins left="0.5" right="0.5" top="0.75" bottom="0.5" header="0.5" footer="0.5"/>
  <pageSetup scale="65" fitToHeight="2" pageOrder="overThenDown" orientation="landscape" cellComments="asDisplayed" r:id="rId1"/>
  <headerFooter>
    <oddHeader xml:space="preserve">&amp;RDEF’s Response to OPC POD 1 (1-26)
Q7
Page &amp;P of &amp;N
</oddHeader>
    <oddFooter>&amp;R20240025-OPCPOD1-00004277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E3895-898A-435D-9E81-9593AE07520E}">
  <sheetPr>
    <tabColor rgb="FFFFFF00"/>
  </sheetPr>
  <dimension ref="A1:T62"/>
  <sheetViews>
    <sheetView tabSelected="1" view="pageBreakPreview" topLeftCell="A16" zoomScale="90" zoomScaleNormal="100" zoomScaleSheetLayoutView="90" workbookViewId="0">
      <selection activeCell="F23" sqref="F23"/>
    </sheetView>
  </sheetViews>
  <sheetFormatPr defaultColWidth="9.109375" defaultRowHeight="13.8" x14ac:dyDescent="0.3"/>
  <cols>
    <col min="1" max="1" width="4.44140625" style="2" customWidth="1"/>
    <col min="2" max="2" width="36.109375" style="2" customWidth="1"/>
    <col min="3" max="3" width="11.6640625" style="2" customWidth="1"/>
    <col min="4" max="4" width="12.6640625" style="50" customWidth="1"/>
    <col min="5" max="5" width="17.77734375" style="50" customWidth="1"/>
    <col min="6" max="6" width="17.77734375" style="2" customWidth="1"/>
    <col min="7" max="7" width="13.6640625" style="2" customWidth="1"/>
    <col min="8" max="8" width="13" style="2" customWidth="1"/>
    <col min="9" max="9" width="10.109375" style="2" customWidth="1"/>
    <col min="10" max="10" width="13" style="2" customWidth="1"/>
    <col min="11" max="11" width="12.44140625" style="2" customWidth="1"/>
    <col min="12" max="12" width="12.109375" style="2" customWidth="1"/>
    <col min="13" max="13" width="15.33203125" style="2" customWidth="1"/>
    <col min="14" max="14" width="16.77734375" style="2" customWidth="1"/>
    <col min="15" max="15" width="12.77734375" style="2" customWidth="1"/>
    <col min="16" max="16" width="8.109375" style="2" customWidth="1"/>
    <col min="17" max="17" width="16.44140625" style="2" customWidth="1"/>
    <col min="18" max="18" width="12.77734375" style="2" bestFit="1" customWidth="1"/>
    <col min="19" max="19" width="9.109375" style="2"/>
    <col min="20" max="20" width="11.6640625" style="2" bestFit="1" customWidth="1"/>
    <col min="21" max="16384" width="9.109375" style="2"/>
  </cols>
  <sheetData>
    <row r="1" spans="1:15" ht="12.75" customHeight="1" x14ac:dyDescent="0.3">
      <c r="A1" s="1" t="s">
        <v>0</v>
      </c>
      <c r="B1" s="275"/>
      <c r="C1" s="288"/>
      <c r="D1" s="288"/>
      <c r="E1" s="349" t="s">
        <v>1</v>
      </c>
      <c r="F1" s="349"/>
      <c r="G1" s="349"/>
      <c r="H1" s="349"/>
      <c r="I1" s="349"/>
      <c r="L1" s="278"/>
      <c r="M1" s="346" t="s">
        <v>2779</v>
      </c>
      <c r="N1" s="346"/>
      <c r="O1" s="278"/>
    </row>
    <row r="2" spans="1:15" x14ac:dyDescent="0.3">
      <c r="A2" s="3"/>
      <c r="B2" s="3"/>
      <c r="C2" s="3"/>
      <c r="D2" s="273"/>
      <c r="E2" s="273"/>
      <c r="F2" s="274"/>
      <c r="G2" s="274"/>
      <c r="H2" s="274"/>
      <c r="I2" s="274"/>
      <c r="J2" s="274"/>
      <c r="K2" s="274"/>
      <c r="L2" s="274"/>
      <c r="M2" s="274"/>
      <c r="N2" s="274"/>
      <c r="O2" s="279"/>
    </row>
    <row r="3" spans="1:15" ht="12.75" customHeight="1" x14ac:dyDescent="0.3">
      <c r="A3" s="2" t="s">
        <v>2</v>
      </c>
      <c r="B3" s="6"/>
      <c r="C3" s="4"/>
      <c r="D3" s="4" t="s">
        <v>3</v>
      </c>
      <c r="E3" s="347" t="s">
        <v>4</v>
      </c>
      <c r="F3" s="347"/>
      <c r="G3" s="347"/>
      <c r="H3" s="347"/>
      <c r="I3" s="347"/>
      <c r="K3" s="5"/>
      <c r="L3" s="5" t="s">
        <v>5</v>
      </c>
      <c r="M3" s="6"/>
      <c r="N3" s="6"/>
      <c r="O3" s="6"/>
    </row>
    <row r="4" spans="1:15" x14ac:dyDescent="0.3">
      <c r="B4" s="6"/>
      <c r="C4" s="6"/>
      <c r="D4" s="44"/>
      <c r="E4" s="348"/>
      <c r="F4" s="348"/>
      <c r="G4" s="348"/>
      <c r="H4" s="348"/>
      <c r="I4" s="348"/>
      <c r="K4" s="7" t="s">
        <v>6</v>
      </c>
      <c r="L4" s="8" t="s">
        <v>7</v>
      </c>
      <c r="M4" s="272"/>
      <c r="N4" s="272">
        <v>46752</v>
      </c>
      <c r="O4" s="272"/>
    </row>
    <row r="5" spans="1:15" x14ac:dyDescent="0.3">
      <c r="A5" s="2" t="s">
        <v>8</v>
      </c>
      <c r="B5" s="276"/>
      <c r="C5" s="276"/>
      <c r="D5" s="44"/>
      <c r="E5" s="348"/>
      <c r="F5" s="348"/>
      <c r="G5" s="348"/>
      <c r="H5" s="348"/>
      <c r="I5" s="348"/>
      <c r="K5" s="7" t="s">
        <v>6</v>
      </c>
      <c r="L5" s="8" t="s">
        <v>9</v>
      </c>
      <c r="M5" s="272"/>
      <c r="N5" s="272">
        <v>46387</v>
      </c>
      <c r="O5" s="272"/>
    </row>
    <row r="6" spans="1:15" ht="12.9" customHeight="1" x14ac:dyDescent="0.3">
      <c r="A6" s="10"/>
      <c r="D6" s="44"/>
      <c r="E6" s="348"/>
      <c r="F6" s="348"/>
      <c r="G6" s="348"/>
      <c r="H6" s="348"/>
      <c r="I6" s="348"/>
      <c r="K6" s="7" t="s">
        <v>552</v>
      </c>
      <c r="L6" s="8" t="s">
        <v>10</v>
      </c>
      <c r="M6" s="272"/>
      <c r="N6" s="272">
        <v>46022</v>
      </c>
      <c r="O6" s="272"/>
    </row>
    <row r="7" spans="1:15" x14ac:dyDescent="0.3">
      <c r="A7" s="2" t="s">
        <v>2782</v>
      </c>
      <c r="D7" s="44"/>
      <c r="E7" s="44"/>
      <c r="F7" s="25"/>
      <c r="G7" s="7"/>
      <c r="K7" s="7" t="s">
        <v>6</v>
      </c>
      <c r="L7" s="8" t="s">
        <v>11</v>
      </c>
      <c r="M7" s="272"/>
      <c r="N7" s="272">
        <v>45657</v>
      </c>
      <c r="O7" s="272"/>
    </row>
    <row r="8" spans="1:15" x14ac:dyDescent="0.3">
      <c r="D8" s="44"/>
      <c r="E8" s="44"/>
      <c r="F8" s="25"/>
      <c r="G8" s="7"/>
      <c r="K8" s="7" t="s">
        <v>6</v>
      </c>
      <c r="L8" s="8" t="s">
        <v>12</v>
      </c>
      <c r="M8" s="1"/>
      <c r="N8" s="272">
        <v>45291</v>
      </c>
      <c r="O8" s="272"/>
    </row>
    <row r="9" spans="1:15" x14ac:dyDescent="0.3">
      <c r="D9" s="44"/>
      <c r="E9" s="44"/>
      <c r="F9" s="25"/>
      <c r="G9" s="7"/>
      <c r="K9" s="7"/>
      <c r="M9" s="272"/>
      <c r="N9" s="272"/>
      <c r="O9" s="272"/>
    </row>
    <row r="10" spans="1:15" x14ac:dyDescent="0.3">
      <c r="D10" s="44"/>
      <c r="E10" s="11"/>
      <c r="F10" s="7"/>
      <c r="G10" s="11" t="s">
        <v>13</v>
      </c>
      <c r="K10" s="7"/>
      <c r="L10" s="8" t="s">
        <v>549</v>
      </c>
      <c r="M10" s="9"/>
      <c r="N10" s="9"/>
      <c r="O10" s="9"/>
    </row>
    <row r="11" spans="1:15" x14ac:dyDescent="0.3">
      <c r="A11" s="12"/>
      <c r="B11" s="294">
        <v>-1</v>
      </c>
      <c r="C11" s="294">
        <v>-2</v>
      </c>
      <c r="D11" s="294">
        <v>-3</v>
      </c>
      <c r="E11" s="294">
        <v>-4</v>
      </c>
      <c r="F11" s="294">
        <v>-5</v>
      </c>
      <c r="G11" s="294">
        <v>-6</v>
      </c>
      <c r="H11" s="294">
        <v>-7</v>
      </c>
      <c r="I11" s="294">
        <v>-8</v>
      </c>
      <c r="J11" s="294">
        <v>-9</v>
      </c>
      <c r="K11" s="294">
        <v>-10</v>
      </c>
      <c r="L11" s="294">
        <v>-11</v>
      </c>
      <c r="M11" s="294">
        <v>-12</v>
      </c>
      <c r="N11" s="294">
        <v>-13</v>
      </c>
      <c r="O11" s="280"/>
    </row>
    <row r="12" spans="1:15" x14ac:dyDescent="0.3">
      <c r="A12" s="340"/>
      <c r="B12" s="341"/>
      <c r="C12" s="341"/>
      <c r="D12" s="341"/>
      <c r="E12" s="341"/>
      <c r="F12" s="341"/>
      <c r="G12" s="341"/>
      <c r="H12" s="341"/>
      <c r="I12" s="341"/>
      <c r="J12" s="341"/>
      <c r="K12" s="341"/>
      <c r="L12" s="341"/>
      <c r="M12" s="43" t="s">
        <v>2786</v>
      </c>
      <c r="N12" s="43" t="s">
        <v>2786</v>
      </c>
      <c r="O12" s="280"/>
    </row>
    <row r="13" spans="1:15" x14ac:dyDescent="0.3">
      <c r="A13" s="15"/>
      <c r="B13" s="13"/>
      <c r="C13" s="13"/>
      <c r="D13" s="14"/>
      <c r="E13" s="13"/>
      <c r="F13" s="14" t="s">
        <v>14</v>
      </c>
      <c r="G13" s="14" t="s">
        <v>15</v>
      </c>
      <c r="H13" s="14" t="s">
        <v>16</v>
      </c>
      <c r="I13" s="14"/>
      <c r="J13" s="14"/>
      <c r="K13" s="14"/>
      <c r="L13" s="13" t="s">
        <v>70</v>
      </c>
      <c r="M13" s="13" t="s">
        <v>71</v>
      </c>
      <c r="N13" s="13" t="s">
        <v>72</v>
      </c>
      <c r="O13" s="14"/>
    </row>
    <row r="14" spans="1:15" x14ac:dyDescent="0.3">
      <c r="A14" s="15"/>
      <c r="B14" s="13"/>
      <c r="C14" s="13"/>
      <c r="D14" s="13"/>
      <c r="E14" s="14" t="s">
        <v>17</v>
      </c>
      <c r="F14" s="13" t="s">
        <v>18</v>
      </c>
      <c r="G14" s="14" t="s">
        <v>19</v>
      </c>
      <c r="H14" s="14" t="s">
        <v>20</v>
      </c>
      <c r="I14" s="14"/>
      <c r="J14" s="14"/>
      <c r="K14" s="14" t="s">
        <v>21</v>
      </c>
      <c r="L14" s="13" t="s">
        <v>29</v>
      </c>
      <c r="M14" s="79" t="s">
        <v>15</v>
      </c>
      <c r="N14" s="14" t="s">
        <v>73</v>
      </c>
      <c r="O14" s="14"/>
    </row>
    <row r="15" spans="1:15" x14ac:dyDescent="0.3">
      <c r="A15" s="14" t="s">
        <v>22</v>
      </c>
      <c r="B15" s="14" t="s">
        <v>23</v>
      </c>
      <c r="C15" s="14" t="s">
        <v>24</v>
      </c>
      <c r="D15" s="14" t="s">
        <v>25</v>
      </c>
      <c r="E15" s="14" t="s">
        <v>26</v>
      </c>
      <c r="F15" s="14" t="s">
        <v>27</v>
      </c>
      <c r="G15" s="14" t="s">
        <v>17</v>
      </c>
      <c r="H15" s="14" t="s">
        <v>17</v>
      </c>
      <c r="I15" s="14" t="s">
        <v>28</v>
      </c>
      <c r="J15" s="14" t="s">
        <v>29</v>
      </c>
      <c r="K15" s="14" t="s">
        <v>30</v>
      </c>
      <c r="L15" s="14" t="s">
        <v>74</v>
      </c>
      <c r="M15" s="14" t="s">
        <v>75</v>
      </c>
      <c r="N15" s="14" t="s">
        <v>76</v>
      </c>
      <c r="O15" s="14"/>
    </row>
    <row r="16" spans="1:15" x14ac:dyDescent="0.3">
      <c r="A16" s="16" t="s">
        <v>31</v>
      </c>
      <c r="B16" s="16" t="s">
        <v>32</v>
      </c>
      <c r="C16" s="16" t="s">
        <v>33</v>
      </c>
      <c r="D16" s="16" t="s">
        <v>33</v>
      </c>
      <c r="E16" s="16" t="s">
        <v>34</v>
      </c>
      <c r="F16" s="16" t="s">
        <v>35</v>
      </c>
      <c r="G16" s="16" t="s">
        <v>26</v>
      </c>
      <c r="H16" s="16" t="s">
        <v>26</v>
      </c>
      <c r="I16" s="16" t="s">
        <v>36</v>
      </c>
      <c r="J16" s="16" t="s">
        <v>37</v>
      </c>
      <c r="K16" s="16" t="s">
        <v>38</v>
      </c>
      <c r="L16" s="16" t="s">
        <v>2783</v>
      </c>
      <c r="M16" s="16" t="s">
        <v>2784</v>
      </c>
      <c r="N16" s="16" t="s">
        <v>2784</v>
      </c>
      <c r="O16" s="280"/>
    </row>
    <row r="17" spans="1:20" x14ac:dyDescent="0.3">
      <c r="A17" s="17">
        <v>1</v>
      </c>
      <c r="B17" s="35" t="s">
        <v>39</v>
      </c>
      <c r="C17" s="30"/>
      <c r="D17" s="33"/>
      <c r="E17" s="33"/>
      <c r="F17" s="30"/>
      <c r="G17" s="23"/>
      <c r="H17" s="23"/>
      <c r="I17" s="23"/>
      <c r="J17" s="23"/>
      <c r="L17" s="30"/>
    </row>
    <row r="18" spans="1:20" x14ac:dyDescent="0.3">
      <c r="A18" s="17">
        <f t="shared" ref="A18:A60" si="0">A17+1</f>
        <v>2</v>
      </c>
      <c r="B18" s="36" t="str">
        <f>'D-4a 2024'!B18</f>
        <v>FPC 5.90% due 2033</v>
      </c>
      <c r="C18" s="61">
        <f>'D-4a 2024'!C18</f>
        <v>37673</v>
      </c>
      <c r="D18" s="61">
        <f>'D-4a 2024'!D18</f>
        <v>48639</v>
      </c>
      <c r="E18" s="23">
        <f>'D-4a 2024'!E18</f>
        <v>225000</v>
      </c>
      <c r="F18" s="60">
        <f t="shared" ref="F18:F31" si="1">E18</f>
        <v>225000</v>
      </c>
      <c r="G18" s="27">
        <f>'D-4a 2024'!G18</f>
        <v>572</v>
      </c>
      <c r="H18" s="27">
        <f>'D-4a 2024'!H18</f>
        <v>3013</v>
      </c>
      <c r="I18" s="38">
        <f>_xlfn.DAYS(D18,C18)/365</f>
        <v>30.043835616438358</v>
      </c>
      <c r="J18" s="29">
        <f>'D-4a 2024'!J18</f>
        <v>118.71913581832649</v>
      </c>
      <c r="K18" s="29">
        <f>'D-4a 2024'!K18</f>
        <v>13275</v>
      </c>
      <c r="L18" s="68">
        <f t="shared" ref="L18:L34" si="2">J18+K18</f>
        <v>13393.719135818326</v>
      </c>
      <c r="M18" s="66">
        <f>'D-4a 2024'!M18-'Unamortized Debt'!E47/1000</f>
        <v>145.65141700340908</v>
      </c>
      <c r="N18" s="66">
        <f>'D-4a 2024'!N18-'Unamortized Debt'!F47/1000</f>
        <v>764.52965246468773</v>
      </c>
      <c r="O18" s="29"/>
      <c r="P18" s="75"/>
      <c r="Q18" s="65"/>
      <c r="S18" s="75"/>
    </row>
    <row r="19" spans="1:20" x14ac:dyDescent="0.3">
      <c r="A19" s="17">
        <f t="shared" si="0"/>
        <v>3</v>
      </c>
      <c r="B19" s="36" t="str">
        <f>'D-4a 2024'!B19</f>
        <v>FPC 6.35% due 2037</v>
      </c>
      <c r="C19" s="61">
        <f>'D-4a 2024'!C19</f>
        <v>39343</v>
      </c>
      <c r="D19" s="61">
        <f>'D-4a 2024'!D19</f>
        <v>50298</v>
      </c>
      <c r="E19" s="23">
        <f>'D-4a 2024'!E19</f>
        <v>500000</v>
      </c>
      <c r="F19" s="60">
        <f t="shared" si="1"/>
        <v>500000</v>
      </c>
      <c r="G19" s="27">
        <f>'D-4a 2024'!G19</f>
        <v>660</v>
      </c>
      <c r="H19" s="27">
        <f>'D-4a 2024'!H19</f>
        <v>6708</v>
      </c>
      <c r="I19" s="38">
        <f t="shared" ref="I19:I28" si="3">_xlfn.DAYS(D19,C19)/365</f>
        <v>30.013698630136986</v>
      </c>
      <c r="J19" s="29">
        <f>'D-4a 2024'!J19</f>
        <v>245.59320761873221</v>
      </c>
      <c r="K19" s="29">
        <f>'D-4a 2024'!K19</f>
        <v>31749.999999999898</v>
      </c>
      <c r="L19" s="68">
        <f t="shared" si="2"/>
        <v>31995.593207618629</v>
      </c>
      <c r="M19" s="66">
        <f>'D-4a 2024'!M19-'Unamortized Debt'!E48/1000</f>
        <v>268.58347885977793</v>
      </c>
      <c r="N19" s="66">
        <f>'D-4a 2024'!N19-'Unamortized Debt'!F48/1000</f>
        <v>2729.6365198224862</v>
      </c>
      <c r="O19" s="29"/>
      <c r="P19" s="75"/>
      <c r="Q19" s="65"/>
      <c r="S19" s="75"/>
    </row>
    <row r="20" spans="1:20" x14ac:dyDescent="0.3">
      <c r="A20" s="17">
        <f t="shared" si="0"/>
        <v>4</v>
      </c>
      <c r="B20" s="36" t="str">
        <f>'D-4a 2024'!B20</f>
        <v>FPC 6.40% due 2038</v>
      </c>
      <c r="C20" s="61">
        <f>'D-4a 2024'!C20</f>
        <v>39617</v>
      </c>
      <c r="D20" s="61">
        <f>'D-4a 2024'!D20</f>
        <v>50571</v>
      </c>
      <c r="E20" s="23">
        <f>'D-4a 2024'!E20</f>
        <v>1000000</v>
      </c>
      <c r="F20" s="60">
        <f t="shared" si="1"/>
        <v>1000000</v>
      </c>
      <c r="G20" s="27">
        <f>'D-4a 2024'!G20</f>
        <v>4220</v>
      </c>
      <c r="H20" s="27">
        <f>'D-4a 2024'!H20</f>
        <v>13136</v>
      </c>
      <c r="I20" s="38">
        <f t="shared" si="3"/>
        <v>30.010958904109589</v>
      </c>
      <c r="J20" s="29">
        <f>'D-4a 2024'!J20</f>
        <v>578.541447742434</v>
      </c>
      <c r="K20" s="29">
        <f>'D-4a 2024'!K20</f>
        <v>64000</v>
      </c>
      <c r="L20" s="68">
        <f t="shared" si="2"/>
        <v>64578.541447742435</v>
      </c>
      <c r="M20" s="66">
        <f>'D-4a 2024'!M20-'Unamortized Debt'!E49/1000</f>
        <v>1822.9604679236299</v>
      </c>
      <c r="N20" s="66">
        <f>'D-4a 2024'!N20-'Unamortized Debt'!F49/1000</f>
        <v>5673.8311242336813</v>
      </c>
      <c r="O20" s="29"/>
      <c r="P20" s="75"/>
      <c r="Q20" s="65"/>
      <c r="S20" s="75"/>
    </row>
    <row r="21" spans="1:20" x14ac:dyDescent="0.3">
      <c r="A21" s="17">
        <f t="shared" si="0"/>
        <v>5</v>
      </c>
      <c r="B21" s="36" t="str">
        <f>'D-4a 2024'!B21</f>
        <v>FPC 5.65% due 2040</v>
      </c>
      <c r="C21" s="61">
        <f>'D-4a 2024'!C21</f>
        <v>40262</v>
      </c>
      <c r="D21" s="61">
        <f>'D-4a 2024'!D21</f>
        <v>51227</v>
      </c>
      <c r="E21" s="23">
        <f>'D-4a 2024'!E21</f>
        <v>350000</v>
      </c>
      <c r="F21" s="60">
        <f t="shared" si="1"/>
        <v>350000</v>
      </c>
      <c r="G21" s="27">
        <f>'D-4a 2024'!G21</f>
        <v>1459.5</v>
      </c>
      <c r="H21" s="27">
        <f>'D-4a 2024'!H21</f>
        <v>4690.1189999999997</v>
      </c>
      <c r="I21" s="38">
        <f t="shared" si="3"/>
        <v>30.041095890410958</v>
      </c>
      <c r="J21" s="29">
        <f>'D-4a 2024'!J21</f>
        <v>204.8516768514838</v>
      </c>
      <c r="K21" s="29">
        <f>'D-4a 2024'!K21</f>
        <v>19775</v>
      </c>
      <c r="L21" s="68">
        <f t="shared" si="2"/>
        <v>19979.851676851486</v>
      </c>
      <c r="M21" s="66">
        <f>'D-4a 2024'!M21-'Unamortized Debt'!E50/1000</f>
        <v>717.17202103749867</v>
      </c>
      <c r="N21" s="66">
        <f>'D-4a 2024'!N21-'Unamortized Debt'!F50/1000</f>
        <v>2304.3886899465106</v>
      </c>
      <c r="O21" s="29"/>
      <c r="P21" s="75"/>
      <c r="Q21" s="65"/>
      <c r="S21" s="75"/>
    </row>
    <row r="22" spans="1:20" x14ac:dyDescent="0.3">
      <c r="A22" s="17">
        <f t="shared" si="0"/>
        <v>6</v>
      </c>
      <c r="B22" s="36" t="str">
        <f>'D-4a 2024'!B22</f>
        <v>FPC 3.85% due 2042</v>
      </c>
      <c r="C22" s="61">
        <f>'D-4a 2024'!C22</f>
        <v>41233</v>
      </c>
      <c r="D22" s="61">
        <f>'D-4a 2024'!D22</f>
        <v>52185</v>
      </c>
      <c r="E22" s="23">
        <f>'D-4a 2024'!E22</f>
        <v>400000</v>
      </c>
      <c r="F22" s="60">
        <f t="shared" si="1"/>
        <v>400000</v>
      </c>
      <c r="G22" s="27">
        <f>'D-4a 2024'!G22</f>
        <v>1268</v>
      </c>
      <c r="H22" s="27">
        <f>'D-4a 2024'!H22</f>
        <v>4869.8999999999996</v>
      </c>
      <c r="I22" s="38">
        <f t="shared" si="3"/>
        <v>30.005479452054793</v>
      </c>
      <c r="J22" s="29">
        <f>'D-4a 2024'!J22</f>
        <v>204.61312643590611</v>
      </c>
      <c r="K22" s="29">
        <f>'D-4a 2024'!K22</f>
        <v>15400</v>
      </c>
      <c r="L22" s="68">
        <f t="shared" si="2"/>
        <v>15604.613126435906</v>
      </c>
      <c r="M22" s="66">
        <f>'D-4a 2024'!M22-'Unamortized Debt'!E51/1000</f>
        <v>734.62277266586591</v>
      </c>
      <c r="N22" s="66">
        <f>'D-4a 2024'!N22-'Unamortized Debt'!F51/1000</f>
        <v>2820.4910249494924</v>
      </c>
      <c r="O22" s="29"/>
      <c r="P22" s="75"/>
      <c r="Q22" s="65"/>
      <c r="S22" s="75"/>
    </row>
    <row r="23" spans="1:20" x14ac:dyDescent="0.3">
      <c r="A23" s="17">
        <f t="shared" si="0"/>
        <v>7</v>
      </c>
      <c r="B23" s="36" t="str">
        <f>'D-4a 2024'!B23</f>
        <v xml:space="preserve">  3.40% due 2046</v>
      </c>
      <c r="C23" s="61">
        <f>'D-4a 2024'!C23</f>
        <v>42622</v>
      </c>
      <c r="D23" s="61">
        <f>'D-4a 2024'!D23</f>
        <v>53601</v>
      </c>
      <c r="E23" s="23">
        <f>'D-4a 2024'!E23</f>
        <v>600000</v>
      </c>
      <c r="F23" s="60">
        <f t="shared" si="1"/>
        <v>600000</v>
      </c>
      <c r="G23" s="27">
        <f>'D-4a 2024'!G23</f>
        <v>3372</v>
      </c>
      <c r="H23" s="27">
        <f>'D-4a 2024'!H23</f>
        <v>7260.0609999999997</v>
      </c>
      <c r="I23" s="38">
        <f t="shared" si="3"/>
        <v>30.079452054794519</v>
      </c>
      <c r="J23" s="29">
        <f>'D-4a 2024'!J23</f>
        <v>353.95926584954896</v>
      </c>
      <c r="K23" s="29">
        <f>'D-4a 2024'!K23</f>
        <v>20400</v>
      </c>
      <c r="L23" s="68">
        <f t="shared" si="2"/>
        <v>20753.959265849549</v>
      </c>
      <c r="M23" s="66">
        <f>'D-4a 2024'!M23-'Unamortized Debt'!E52/1000</f>
        <v>2383.6443890448618</v>
      </c>
      <c r="N23" s="66">
        <f>'D-4a 2024'!N23-'Unamortized Debt'!F52/1000</f>
        <v>5137.9903218680302</v>
      </c>
      <c r="O23" s="29"/>
      <c r="P23" s="75"/>
      <c r="Q23" s="65"/>
      <c r="S23" s="75"/>
    </row>
    <row r="24" spans="1:20" x14ac:dyDescent="0.3">
      <c r="A24" s="17">
        <f t="shared" si="0"/>
        <v>8</v>
      </c>
      <c r="B24" s="36" t="str">
        <f>'D-4a 2024'!B24</f>
        <v xml:space="preserve">  3.20% due 2027</v>
      </c>
      <c r="C24" s="61">
        <f>'D-4a 2024'!C24</f>
        <v>42741</v>
      </c>
      <c r="D24" s="61">
        <f>'D-4a 2024'!D24</f>
        <v>46402</v>
      </c>
      <c r="E24" s="23">
        <f>'D-4a 2024'!E24</f>
        <v>650000</v>
      </c>
      <c r="F24" s="60">
        <f t="shared" si="1"/>
        <v>650000</v>
      </c>
      <c r="G24" s="27">
        <f>'D-4a 2024'!G24</f>
        <v>390</v>
      </c>
      <c r="H24" s="27">
        <f>'D-4a 2024'!H24</f>
        <v>5953</v>
      </c>
      <c r="I24" s="38">
        <f t="shared" si="3"/>
        <v>10.03013698630137</v>
      </c>
      <c r="J24" s="29">
        <f>'D-4a 2024'!J24</f>
        <v>631.67723578045775</v>
      </c>
      <c r="K24" s="29">
        <f>'D-4a 2024'!K24</f>
        <v>20800</v>
      </c>
      <c r="L24" s="68">
        <f t="shared" si="2"/>
        <v>21431.677235780458</v>
      </c>
      <c r="M24" s="66">
        <f>'D-4a 2024'!M24-'Unamortized Debt'!E53/1000</f>
        <v>59.920929147524902</v>
      </c>
      <c r="N24" s="66">
        <f>'D-4a 2024'!N24-'Unamortized Debt'!F53/1000</f>
        <v>913.47892889571722</v>
      </c>
      <c r="O24" s="29"/>
      <c r="P24" s="75"/>
      <c r="Q24" s="65"/>
      <c r="S24" s="75"/>
      <c r="T24" s="70"/>
    </row>
    <row r="25" spans="1:20" x14ac:dyDescent="0.3">
      <c r="A25" s="17">
        <f t="shared" si="0"/>
        <v>9</v>
      </c>
      <c r="B25" s="36" t="str">
        <f>'D-4a 2024'!B25</f>
        <v xml:space="preserve">  3.80% due 2028</v>
      </c>
      <c r="C25" s="61">
        <f>'D-4a 2024'!C25</f>
        <v>43272</v>
      </c>
      <c r="D25" s="61">
        <f>'D-4a 2024'!D25</f>
        <v>46949</v>
      </c>
      <c r="E25" s="23">
        <f>'D-4a 2024'!E25</f>
        <v>600000</v>
      </c>
      <c r="F25" s="60">
        <f t="shared" si="1"/>
        <v>600000</v>
      </c>
      <c r="G25" s="27">
        <f>'D-4a 2024'!G25</f>
        <v>1110</v>
      </c>
      <c r="H25" s="27">
        <f>'D-4a 2024'!H25</f>
        <v>5437.02</v>
      </c>
      <c r="I25" s="38">
        <f t="shared" si="3"/>
        <v>10.073972602739726</v>
      </c>
      <c r="J25" s="29">
        <f>'D-4a 2024'!J25</f>
        <v>650.12590352371194</v>
      </c>
      <c r="K25" s="29">
        <f>'D-4a 2024'!K25</f>
        <v>22800</v>
      </c>
      <c r="L25" s="68">
        <f t="shared" si="2"/>
        <v>23450.125903523713</v>
      </c>
      <c r="M25" s="66">
        <f>'D-4a 2024'!M25-'Unamortized Debt'!E54/1000</f>
        <v>335.20716907704673</v>
      </c>
      <c r="N25" s="66">
        <f>'D-4a 2024'!N25-'Unamortized Debt'!F54/1000</f>
        <v>1641.9044934287408</v>
      </c>
      <c r="O25" s="29"/>
      <c r="P25" s="75"/>
      <c r="Q25" s="65"/>
      <c r="S25" s="75"/>
    </row>
    <row r="26" spans="1:20" x14ac:dyDescent="0.3">
      <c r="A26" s="17">
        <f t="shared" si="0"/>
        <v>10</v>
      </c>
      <c r="B26" s="36" t="str">
        <f>'D-4a 2024'!B26</f>
        <v xml:space="preserve">  4.20% due 2048</v>
      </c>
      <c r="C26" s="61">
        <f>'D-4a 2024'!C26</f>
        <v>43272</v>
      </c>
      <c r="D26" s="61">
        <f>'D-4a 2024'!D26</f>
        <v>54254</v>
      </c>
      <c r="E26" s="23">
        <f>'D-4a 2024'!E26</f>
        <v>400000</v>
      </c>
      <c r="F26" s="60">
        <f t="shared" si="1"/>
        <v>400000</v>
      </c>
      <c r="G26" s="27">
        <f>'D-4a 2024'!G26</f>
        <v>556</v>
      </c>
      <c r="H26" s="27">
        <f>'D-4a 2024'!H26</f>
        <v>4824.68</v>
      </c>
      <c r="I26" s="38">
        <f t="shared" si="3"/>
        <v>30.087671232876712</v>
      </c>
      <c r="J26" s="29">
        <f>'D-4a 2024'!J26</f>
        <v>178.94023326362711</v>
      </c>
      <c r="K26" s="29">
        <f>'D-4a 2024'!K26</f>
        <v>16800</v>
      </c>
      <c r="L26" s="68">
        <f t="shared" si="2"/>
        <v>16978.940233263627</v>
      </c>
      <c r="M26" s="66">
        <f>'D-4a 2024'!M26-'Unamortized Debt'!E55/1000</f>
        <v>426.04628687288965</v>
      </c>
      <c r="N26" s="66">
        <f>'D-4a 2024'!N26-'Unamortized Debt'!F55/1000</f>
        <v>3697.0086956439186</v>
      </c>
      <c r="O26" s="29"/>
      <c r="P26" s="75"/>
      <c r="Q26" s="65"/>
      <c r="S26" s="75"/>
    </row>
    <row r="27" spans="1:20" x14ac:dyDescent="0.3">
      <c r="A27" s="17">
        <f t="shared" si="0"/>
        <v>11</v>
      </c>
      <c r="B27" s="36" t="str">
        <f>'D-4a 2024'!B27</f>
        <v xml:space="preserve">  2.50% due 2029</v>
      </c>
      <c r="C27" s="61">
        <f>'D-4a 2024'!C27</f>
        <v>43795</v>
      </c>
      <c r="D27" s="61">
        <f>'D-4a 2024'!D27</f>
        <v>47453</v>
      </c>
      <c r="E27" s="23">
        <f>'D-4a 2024'!E27</f>
        <v>700000</v>
      </c>
      <c r="F27" s="60">
        <f t="shared" si="1"/>
        <v>700000</v>
      </c>
      <c r="G27" s="27">
        <f>'D-4a 2024'!G27</f>
        <v>371</v>
      </c>
      <c r="H27" s="27">
        <f>'D-4a 2024'!H27</f>
        <v>6267.5619999999999</v>
      </c>
      <c r="I27" s="38">
        <f t="shared" si="3"/>
        <v>10.021917808219179</v>
      </c>
      <c r="J27" s="29">
        <f>'D-4a 2024'!J27</f>
        <v>662.93546356368404</v>
      </c>
      <c r="K27" s="29">
        <f>'D-4a 2024'!K27</f>
        <v>17500</v>
      </c>
      <c r="L27" s="68">
        <f t="shared" si="2"/>
        <v>18162.935463563685</v>
      </c>
      <c r="M27" s="66">
        <f>'D-4a 2024'!M27-'Unamortized Debt'!E56/1000</f>
        <v>163.63104878097741</v>
      </c>
      <c r="N27" s="66">
        <f>'D-4a 2024'!N27-'Unamortized Debt'!F56/1000</f>
        <v>2764.3338566818165</v>
      </c>
      <c r="O27" s="29"/>
      <c r="P27" s="75"/>
      <c r="Q27" s="65"/>
      <c r="S27" s="75"/>
    </row>
    <row r="28" spans="1:20" x14ac:dyDescent="0.3">
      <c r="A28" s="17">
        <f t="shared" si="0"/>
        <v>12</v>
      </c>
      <c r="B28" s="36" t="str">
        <f>'D-4a 2024'!B28</f>
        <v xml:space="preserve">  1.75% due 2030</v>
      </c>
      <c r="C28" s="61">
        <f>'D-4a 2024'!C28</f>
        <v>43993</v>
      </c>
      <c r="D28" s="61">
        <f>'D-4a 2024'!D28</f>
        <v>47649</v>
      </c>
      <c r="E28" s="23">
        <f>'D-4a 2024'!E28</f>
        <v>500000</v>
      </c>
      <c r="F28" s="60">
        <f t="shared" si="1"/>
        <v>500000</v>
      </c>
      <c r="G28" s="27">
        <f>'D-4a 2024'!G28</f>
        <v>685</v>
      </c>
      <c r="H28" s="27">
        <f>'D-4a 2024'!H28</f>
        <v>4686.1019999999999</v>
      </c>
      <c r="I28" s="107">
        <f t="shared" si="3"/>
        <v>10.016438356164384</v>
      </c>
      <c r="J28" s="29">
        <f>'D-4a 2024'!J28</f>
        <v>536.35651031188343</v>
      </c>
      <c r="K28" s="29">
        <f>'D-4a 2024'!K28</f>
        <v>8750</v>
      </c>
      <c r="L28" s="68">
        <f t="shared" si="2"/>
        <v>9286.3565103118835</v>
      </c>
      <c r="M28" s="66">
        <f>'D-4a 2024'!M28-'Unamortized Debt'!E57/1000</f>
        <v>632.67582257600372</v>
      </c>
      <c r="N28" s="66">
        <f>'D-4a 2024'!N28-'Unamortized Debt'!F57/1000</f>
        <v>2320.0589472575766</v>
      </c>
      <c r="O28" s="29"/>
      <c r="P28" s="75"/>
      <c r="S28" s="75"/>
    </row>
    <row r="29" spans="1:20" x14ac:dyDescent="0.3">
      <c r="A29" s="17">
        <f t="shared" si="0"/>
        <v>13</v>
      </c>
      <c r="B29" s="36" t="str">
        <f>'D-4a 2024'!B29</f>
        <v xml:space="preserve">  2.40% due 2031</v>
      </c>
      <c r="C29" s="61">
        <f>'D-4a 2024'!C29</f>
        <v>44532</v>
      </c>
      <c r="D29" s="61">
        <f>'D-4a 2024'!D29</f>
        <v>48197</v>
      </c>
      <c r="E29" s="23">
        <f>'D-4a 2024'!E29</f>
        <v>650000</v>
      </c>
      <c r="F29" s="60">
        <f t="shared" si="1"/>
        <v>650000</v>
      </c>
      <c r="G29" s="27">
        <f>'D-4a 2024'!G29</f>
        <v>981.5</v>
      </c>
      <c r="H29" s="27">
        <f>'D-4a 2024'!H29</f>
        <v>5852.6</v>
      </c>
      <c r="I29" s="107">
        <f t="shared" ref="I29:I30" si="4">_xlfn.DAYS(D29,C29)/365</f>
        <v>10.04109589041096</v>
      </c>
      <c r="J29" s="29">
        <f>'D-4a 2024'!J29</f>
        <v>680.94164034795642</v>
      </c>
      <c r="K29" s="29">
        <f>'D-4a 2024'!K29</f>
        <v>15600</v>
      </c>
      <c r="L29" s="68">
        <f t="shared" si="2"/>
        <v>16280.941640347957</v>
      </c>
      <c r="M29" s="66">
        <f>'D-4a 2024'!M29-'Unamortized Debt'!E58/1000</f>
        <v>2495.7621818948601</v>
      </c>
      <c r="N29" s="66">
        <f>'D-4a 2024'!N29-'Unamortized Debt'!F58/1000</f>
        <v>3766.366111227936</v>
      </c>
      <c r="O29" s="29"/>
      <c r="P29" s="75"/>
      <c r="Q29" s="65"/>
      <c r="S29" s="75"/>
    </row>
    <row r="30" spans="1:20" x14ac:dyDescent="0.3">
      <c r="A30" s="17">
        <f t="shared" si="0"/>
        <v>14</v>
      </c>
      <c r="B30" s="36" t="str">
        <f>'D-4a 2024'!B30</f>
        <v xml:space="preserve">  3.00% due 2051</v>
      </c>
      <c r="C30" s="61">
        <f>'D-4a 2024'!C30</f>
        <v>44532</v>
      </c>
      <c r="D30" s="61">
        <f>'D-4a 2024'!D30</f>
        <v>55502</v>
      </c>
      <c r="E30" s="23">
        <f>'D-4a 2024'!E30</f>
        <v>500000</v>
      </c>
      <c r="F30" s="60">
        <f t="shared" si="1"/>
        <v>500000</v>
      </c>
      <c r="G30" s="27">
        <f>'D-4a 2024'!G30</f>
        <v>2850</v>
      </c>
      <c r="H30" s="27">
        <f>'D-4a 2024'!H30</f>
        <v>6002</v>
      </c>
      <c r="I30" s="107">
        <f t="shared" si="4"/>
        <v>30.054794520547944</v>
      </c>
      <c r="J30" s="29">
        <f>'D-4a 2024'!J30</f>
        <v>294.71028524502572</v>
      </c>
      <c r="K30" s="29">
        <f>'D-4a 2024'!K30</f>
        <v>14999.9999999999</v>
      </c>
      <c r="L30" s="68">
        <f t="shared" si="2"/>
        <v>15294.710285244926</v>
      </c>
      <c r="M30" s="66">
        <f>'D-4a 2024'!M30-'Unamortized Debt'!E59/1000</f>
        <v>637.80420082386297</v>
      </c>
      <c r="N30" s="66">
        <f>'D-4a 2024'!N30-'Unamortized Debt'!F59/1000</f>
        <v>5279.3257984410602</v>
      </c>
      <c r="O30" s="29"/>
      <c r="P30" s="75"/>
      <c r="Q30" s="65"/>
      <c r="S30" s="75"/>
    </row>
    <row r="31" spans="1:20" x14ac:dyDescent="0.3">
      <c r="A31" s="17">
        <f t="shared" si="0"/>
        <v>15</v>
      </c>
      <c r="B31" s="36" t="str">
        <f>'D-4a 2024'!B31</f>
        <v xml:space="preserve">  5.95% due 2052</v>
      </c>
      <c r="C31" s="61">
        <f>'D-4a 2024'!C31</f>
        <v>44875</v>
      </c>
      <c r="D31" s="61">
        <f>'D-4a 2024'!D31</f>
        <v>55838</v>
      </c>
      <c r="E31" s="23">
        <f>'D-4a 2024'!E31</f>
        <v>500000</v>
      </c>
      <c r="F31" s="60">
        <f t="shared" si="1"/>
        <v>500000</v>
      </c>
      <c r="G31" s="27">
        <f>'D-4a 2024'!G31</f>
        <v>3190</v>
      </c>
      <c r="H31" s="27">
        <f>'D-4a 2024'!H31</f>
        <v>4213.2489999999998</v>
      </c>
      <c r="I31" s="107">
        <f t="shared" ref="I31:I34" si="5">_xlfn.DAYS(D31,C31)/365</f>
        <v>30.035616438356165</v>
      </c>
      <c r="J31" s="29">
        <f>'D-4a 2024'!J31</f>
        <v>246.66122175732099</v>
      </c>
      <c r="K31" s="29">
        <f>'D-4a 2024'!K31</f>
        <v>29750</v>
      </c>
      <c r="L31" s="68">
        <f t="shared" si="2"/>
        <v>29996.66122175732</v>
      </c>
      <c r="M31" s="66">
        <f>'D-4a 2024'!M31-'Unamortized Debt'!E60/1000</f>
        <v>2962.3744440167375</v>
      </c>
      <c r="N31" s="66">
        <f>'D-4a 2024'!N31-'Unamortized Debt'!F60/1000</f>
        <v>5739.9324924686171</v>
      </c>
      <c r="O31" s="29"/>
      <c r="P31" s="75"/>
      <c r="Q31" s="65"/>
      <c r="S31" s="75"/>
    </row>
    <row r="32" spans="1:20" x14ac:dyDescent="0.3">
      <c r="A32" s="17">
        <f t="shared" si="0"/>
        <v>16</v>
      </c>
      <c r="B32" s="36" t="str">
        <f>'D-4a 2024'!B32</f>
        <v>2023 June Forecast 650M   @4.65%</v>
      </c>
      <c r="C32" s="62">
        <f>'D-4a 2026'!C32</f>
        <v>45078</v>
      </c>
      <c r="D32" s="62">
        <f>'D-4a 2026'!D32</f>
        <v>52566</v>
      </c>
      <c r="E32" s="23">
        <f>'D-4a 2024'!E32</f>
        <v>650000</v>
      </c>
      <c r="F32" s="60">
        <f t="shared" ref="F32:F33" si="6">E32</f>
        <v>650000</v>
      </c>
      <c r="G32" s="60"/>
      <c r="H32" s="60"/>
      <c r="I32" s="107">
        <f t="shared" si="5"/>
        <v>20.515068493150686</v>
      </c>
      <c r="J32" s="109"/>
      <c r="K32" s="29">
        <f>'D-4a 2024'!K32</f>
        <v>30225</v>
      </c>
      <c r="L32" s="68">
        <f t="shared" si="2"/>
        <v>30225</v>
      </c>
      <c r="M32" s="74"/>
      <c r="N32" s="71"/>
      <c r="O32" s="29"/>
      <c r="P32" s="82"/>
      <c r="Q32" s="65"/>
    </row>
    <row r="33" spans="1:20" x14ac:dyDescent="0.3">
      <c r="A33" s="17">
        <f t="shared" si="0"/>
        <v>17</v>
      </c>
      <c r="B33" s="36" t="str">
        <f>'D-4a 2024'!B33</f>
        <v>2024 Aug Forecast 1,000M   @5.00%</v>
      </c>
      <c r="C33" s="62">
        <f>'D-4a 2026'!C33</f>
        <v>45505</v>
      </c>
      <c r="D33" s="62">
        <f>'D-4a 2026'!D33</f>
        <v>52994</v>
      </c>
      <c r="E33" s="23">
        <f>'D-4a 2024'!E33</f>
        <v>1000000</v>
      </c>
      <c r="F33" s="60">
        <f t="shared" si="6"/>
        <v>1000000</v>
      </c>
      <c r="G33" s="60"/>
      <c r="H33" s="60"/>
      <c r="I33" s="107">
        <f t="shared" si="5"/>
        <v>20.517808219178082</v>
      </c>
      <c r="J33" s="109"/>
      <c r="K33" s="109">
        <f>('FPA 2022 12x00 Inc St'!AJ37-'FPA 2022 12x00 Inc St'!AH37)/1000*12</f>
        <v>49999.999999999927</v>
      </c>
      <c r="L33" s="68">
        <f t="shared" si="2"/>
        <v>49999.999999999927</v>
      </c>
      <c r="M33" s="74"/>
      <c r="N33" s="71"/>
      <c r="O33" s="109"/>
      <c r="P33" s="82"/>
      <c r="Q33" s="65"/>
      <c r="R33" s="73"/>
      <c r="T33" s="73"/>
    </row>
    <row r="34" spans="1:20" x14ac:dyDescent="0.3">
      <c r="A34" s="17">
        <f t="shared" si="0"/>
        <v>18</v>
      </c>
      <c r="B34" s="36" t="s">
        <v>82</v>
      </c>
      <c r="C34" s="62">
        <f>'D-4a 2026'!C34</f>
        <v>45809</v>
      </c>
      <c r="D34" s="62">
        <f>'D-4a 2026'!D34</f>
        <v>53297</v>
      </c>
      <c r="E34" s="23">
        <f>-('REG FL BS 2022 12x00'!AT46-'REG FL BS 2022 12x00'!AS46)/1000</f>
        <v>700000</v>
      </c>
      <c r="F34" s="297">
        <f>E34*(7/13)+766.13</f>
        <v>377689.20692307688</v>
      </c>
      <c r="G34" s="60"/>
      <c r="H34" s="60"/>
      <c r="I34" s="107">
        <f t="shared" si="5"/>
        <v>20.515068493150686</v>
      </c>
      <c r="J34" s="120"/>
      <c r="K34" s="120">
        <f>('FPA 2022 12x00 Inc St'!BA37/1000)-'D-4a 2025'!K32-'D-4a 2025'!K33</f>
        <v>19673.382092198575</v>
      </c>
      <c r="L34" s="68">
        <f t="shared" si="2"/>
        <v>19673.382092198575</v>
      </c>
      <c r="M34" s="74"/>
      <c r="N34" s="71"/>
      <c r="O34" s="282"/>
      <c r="P34" s="82"/>
      <c r="Q34" s="65"/>
      <c r="R34" s="73"/>
      <c r="T34" s="73"/>
    </row>
    <row r="35" spans="1:20" x14ac:dyDescent="0.3">
      <c r="A35" s="17">
        <f t="shared" si="0"/>
        <v>19</v>
      </c>
      <c r="B35" s="5"/>
      <c r="C35" s="32" t="s">
        <v>54</v>
      </c>
      <c r="D35" s="46"/>
      <c r="E35" s="52">
        <f>SUM(E18:E34)</f>
        <v>9925000</v>
      </c>
      <c r="F35" s="52">
        <f>SUM(F18:F34)</f>
        <v>9602689.2069230769</v>
      </c>
      <c r="G35" s="83">
        <f>SUM(G18:G34)</f>
        <v>21685</v>
      </c>
      <c r="H35" s="83">
        <f>SUM(H18:H34)</f>
        <v>82913.293000000005</v>
      </c>
      <c r="I35" s="289"/>
      <c r="J35" s="119">
        <f>SUM(J18:J34)</f>
        <v>5588.6263541100989</v>
      </c>
      <c r="K35" s="119">
        <f>SUM(K18:K34)</f>
        <v>411498.3820921983</v>
      </c>
      <c r="L35" s="52">
        <f>SUM(L18:L34)</f>
        <v>417087.00844630838</v>
      </c>
      <c r="M35" s="52">
        <f>SUM(M18:M34)</f>
        <v>13786.056629724946</v>
      </c>
      <c r="N35" s="52">
        <f>SUM(N18:N34)</f>
        <v>45553.276657330272</v>
      </c>
      <c r="O35" s="281"/>
      <c r="P35" s="72"/>
      <c r="Q35" s="65"/>
      <c r="R35" s="72"/>
    </row>
    <row r="36" spans="1:20" x14ac:dyDescent="0.3">
      <c r="A36" s="17">
        <f t="shared" si="0"/>
        <v>20</v>
      </c>
      <c r="B36" s="26"/>
      <c r="C36" s="30"/>
      <c r="D36" s="47"/>
      <c r="E36" s="54"/>
      <c r="F36" s="30"/>
      <c r="G36" s="29"/>
      <c r="H36" s="29"/>
      <c r="I36" s="29"/>
      <c r="J36" s="110"/>
      <c r="K36" s="110"/>
      <c r="L36" s="53"/>
      <c r="M36" s="54"/>
      <c r="N36" s="54"/>
      <c r="O36" s="110"/>
    </row>
    <row r="37" spans="1:20" x14ac:dyDescent="0.3">
      <c r="A37" s="17">
        <f t="shared" si="0"/>
        <v>21</v>
      </c>
      <c r="B37" s="35" t="s">
        <v>55</v>
      </c>
      <c r="C37" s="31"/>
      <c r="D37" s="33"/>
      <c r="E37" s="33"/>
      <c r="F37" s="31"/>
      <c r="G37" s="27"/>
      <c r="H37" s="23"/>
      <c r="I37" s="23"/>
      <c r="J37" s="110"/>
      <c r="K37" s="110"/>
      <c r="L37" s="55"/>
      <c r="M37" s="56"/>
      <c r="N37" s="56"/>
      <c r="O37" s="110"/>
      <c r="P37" s="84"/>
    </row>
    <row r="38" spans="1:20" x14ac:dyDescent="0.3">
      <c r="A38" s="17">
        <f t="shared" si="0"/>
        <v>22</v>
      </c>
      <c r="B38" s="36" t="str">
        <f>'D-4a 2024'!B37</f>
        <v>FPC 6.75% due 2028</v>
      </c>
      <c r="C38" s="57">
        <f>'D-4a 2024'!C37</f>
        <v>35839</v>
      </c>
      <c r="D38" s="57">
        <f>'D-4a 2024'!D37</f>
        <v>46784</v>
      </c>
      <c r="E38" s="34">
        <f>'D-4a 2024'!E37</f>
        <v>150000</v>
      </c>
      <c r="F38" s="34">
        <f>E38</f>
        <v>150000</v>
      </c>
      <c r="G38" s="27">
        <f>'D-4a 2024'!G37</f>
        <v>436.5</v>
      </c>
      <c r="H38" s="27">
        <f>'D-4a 2024'!H37</f>
        <v>5528</v>
      </c>
      <c r="I38" s="107">
        <f t="shared" ref="I38" si="7">_xlfn.DAYS(D38,C38)/365</f>
        <v>29.986301369863014</v>
      </c>
      <c r="J38" s="109">
        <f>'D-4a 2024'!J37</f>
        <v>198.78539426139781</v>
      </c>
      <c r="K38" s="111">
        <f>'D-4a 2024'!K37</f>
        <v>10125</v>
      </c>
      <c r="L38" s="68">
        <f>J38+K38</f>
        <v>10323.785394261398</v>
      </c>
      <c r="M38" s="89">
        <f>'D-4a 2024'!M37-'Unamortized Debt'!E61/1000</f>
        <v>37.633925656723633</v>
      </c>
      <c r="N38" s="89">
        <f>'D-4a 2024'!N37-'Unamortized Debt'!F61/1000</f>
        <v>475.89696197432681</v>
      </c>
      <c r="O38" s="111"/>
      <c r="P38" s="84"/>
    </row>
    <row r="39" spans="1:20" ht="16.5" customHeight="1" x14ac:dyDescent="0.3">
      <c r="A39" s="17">
        <f t="shared" si="0"/>
        <v>23</v>
      </c>
      <c r="B39" s="36"/>
      <c r="C39" s="62"/>
      <c r="D39" s="62"/>
      <c r="E39" s="23"/>
      <c r="F39" s="60"/>
      <c r="G39" s="85">
        <v>0</v>
      </c>
      <c r="H39" s="63"/>
      <c r="I39" s="86"/>
      <c r="J39" s="118"/>
      <c r="K39" s="117"/>
      <c r="L39" s="67"/>
      <c r="M39" s="89"/>
      <c r="N39" s="115"/>
      <c r="O39" s="283"/>
    </row>
    <row r="40" spans="1:20" x14ac:dyDescent="0.3">
      <c r="A40" s="17">
        <f t="shared" si="0"/>
        <v>24</v>
      </c>
      <c r="B40" s="19"/>
      <c r="C40" s="32" t="s">
        <v>54</v>
      </c>
      <c r="D40" s="33"/>
      <c r="E40" s="39">
        <f>SUM(E38:E39)</f>
        <v>150000</v>
      </c>
      <c r="F40" s="39">
        <f>SUM(F38:F39)</f>
        <v>150000</v>
      </c>
      <c r="G40" s="83">
        <f>SUM(G38:G39)</f>
        <v>436.5</v>
      </c>
      <c r="H40" s="83">
        <f>SUM(H38:H39)</f>
        <v>5528</v>
      </c>
      <c r="I40" s="289"/>
      <c r="J40" s="113">
        <f t="shared" ref="J40:K40" si="8">SUM(J38:J39)</f>
        <v>198.78539426139781</v>
      </c>
      <c r="K40" s="113">
        <f t="shared" si="8"/>
        <v>10125</v>
      </c>
      <c r="L40" s="52">
        <f>SUM(L38:L39)</f>
        <v>10323.785394261398</v>
      </c>
      <c r="M40" s="52">
        <f>SUM(M38:M39)</f>
        <v>37.633925656723633</v>
      </c>
      <c r="N40" s="52">
        <f>SUM(N38:N39)</f>
        <v>475.89696197432681</v>
      </c>
      <c r="O40" s="282"/>
    </row>
    <row r="41" spans="1:20" x14ac:dyDescent="0.3">
      <c r="A41" s="17">
        <f t="shared" si="0"/>
        <v>25</v>
      </c>
      <c r="B41" s="35"/>
      <c r="C41" s="55"/>
      <c r="D41" s="56"/>
      <c r="E41" s="33"/>
      <c r="F41" s="31"/>
      <c r="G41" s="27"/>
      <c r="H41" s="23"/>
      <c r="I41" s="23"/>
      <c r="J41" s="110"/>
      <c r="K41" s="110"/>
      <c r="L41" s="51"/>
      <c r="M41" s="56"/>
      <c r="N41" s="58"/>
      <c r="O41" s="110"/>
    </row>
    <row r="42" spans="1:20" x14ac:dyDescent="0.3">
      <c r="A42" s="17">
        <f t="shared" si="0"/>
        <v>26</v>
      </c>
      <c r="B42" s="35" t="s">
        <v>58</v>
      </c>
      <c r="C42" s="55"/>
      <c r="D42" s="56"/>
      <c r="E42" s="33"/>
      <c r="F42" s="31"/>
      <c r="G42" s="27"/>
      <c r="H42" s="23"/>
      <c r="I42" s="23"/>
      <c r="J42" s="110"/>
      <c r="K42" s="110"/>
      <c r="L42" s="55"/>
      <c r="M42" s="56"/>
      <c r="N42" s="56"/>
      <c r="O42" s="110"/>
    </row>
    <row r="43" spans="1:20" x14ac:dyDescent="0.3">
      <c r="A43" s="17">
        <f t="shared" si="0"/>
        <v>27</v>
      </c>
      <c r="B43" s="36" t="s">
        <v>59</v>
      </c>
      <c r="C43" s="57">
        <f>'D-4a 2024'!C42</f>
        <v>42489</v>
      </c>
      <c r="D43" s="57">
        <v>46142</v>
      </c>
      <c r="E43" s="34">
        <f>'D-4a 2024'!E42</f>
        <v>250000</v>
      </c>
      <c r="F43" s="34">
        <f>E43</f>
        <v>250000</v>
      </c>
      <c r="G43" s="87">
        <v>0</v>
      </c>
      <c r="H43" s="23"/>
      <c r="I43" s="23"/>
      <c r="J43" s="111"/>
      <c r="K43" s="111">
        <f>'FPA 2022 12x00 Inc St'!BA16/1000</f>
        <v>9374.9999999999909</v>
      </c>
      <c r="L43" s="67">
        <f>J43+K43</f>
        <v>9374.9999999999909</v>
      </c>
      <c r="M43" s="57"/>
      <c r="N43" s="67">
        <f>'D-4a 2024'!N42-'Unamortized Debt'!F63/1000</f>
        <v>564.98848692307718</v>
      </c>
      <c r="O43" s="111"/>
    </row>
    <row r="44" spans="1:20" x14ac:dyDescent="0.3">
      <c r="A44" s="17">
        <f t="shared" si="0"/>
        <v>28</v>
      </c>
      <c r="B44" s="36"/>
      <c r="C44" s="57"/>
      <c r="D44" s="57"/>
      <c r="E44" s="34"/>
      <c r="F44" s="34"/>
      <c r="G44" s="85">
        <v>0</v>
      </c>
      <c r="H44" s="63"/>
      <c r="I44" s="63"/>
      <c r="J44" s="117"/>
      <c r="K44" s="117"/>
      <c r="L44" s="57"/>
      <c r="M44" s="57"/>
      <c r="N44" s="95"/>
      <c r="O44" s="283"/>
    </row>
    <row r="45" spans="1:20" x14ac:dyDescent="0.3">
      <c r="A45" s="17">
        <f t="shared" si="0"/>
        <v>29</v>
      </c>
      <c r="B45" s="19"/>
      <c r="C45" s="32" t="s">
        <v>54</v>
      </c>
      <c r="D45" s="33"/>
      <c r="E45" s="39">
        <f>SUM(E43:E44)</f>
        <v>250000</v>
      </c>
      <c r="F45" s="39">
        <f>SUM(F43:F44)</f>
        <v>250000</v>
      </c>
      <c r="G45" s="83"/>
      <c r="H45" s="289"/>
      <c r="I45" s="289"/>
      <c r="J45" s="113">
        <f t="shared" ref="J45:K45" si="9">SUM(J43:J44)</f>
        <v>0</v>
      </c>
      <c r="K45" s="113">
        <f t="shared" si="9"/>
        <v>9374.9999999999909</v>
      </c>
      <c r="L45" s="52">
        <f>SUM(L43:L44)</f>
        <v>9374.9999999999909</v>
      </c>
      <c r="M45" s="52">
        <f t="shared" ref="M45:N45" si="10">SUM(M43:M44)</f>
        <v>0</v>
      </c>
      <c r="N45" s="52">
        <f t="shared" si="10"/>
        <v>564.98848692307718</v>
      </c>
      <c r="O45" s="282"/>
    </row>
    <row r="46" spans="1:20" x14ac:dyDescent="0.3">
      <c r="A46" s="17">
        <f t="shared" si="0"/>
        <v>30</v>
      </c>
      <c r="B46" s="19"/>
      <c r="C46" s="32"/>
      <c r="D46" s="33"/>
      <c r="E46" s="29"/>
      <c r="F46" s="29"/>
      <c r="G46" s="27"/>
      <c r="H46" s="23"/>
      <c r="I46" s="23"/>
      <c r="J46" s="110"/>
      <c r="K46" s="110"/>
      <c r="L46" s="58"/>
      <c r="M46" s="58"/>
      <c r="N46" s="58"/>
      <c r="O46" s="110"/>
    </row>
    <row r="47" spans="1:20" x14ac:dyDescent="0.3">
      <c r="A47" s="17">
        <f t="shared" si="0"/>
        <v>31</v>
      </c>
      <c r="B47" s="26" t="s">
        <v>60</v>
      </c>
      <c r="C47" s="32"/>
      <c r="D47" s="33"/>
      <c r="E47" s="29"/>
      <c r="F47" s="29"/>
      <c r="G47" s="27"/>
      <c r="H47" s="23"/>
      <c r="I47" s="23"/>
      <c r="J47" s="110"/>
      <c r="K47" s="110"/>
      <c r="L47" s="51"/>
      <c r="M47" s="56"/>
      <c r="N47" s="58"/>
      <c r="O47" s="110"/>
    </row>
    <row r="48" spans="1:20" x14ac:dyDescent="0.3">
      <c r="A48" s="17">
        <f t="shared" si="0"/>
        <v>32</v>
      </c>
      <c r="B48" s="36" t="s">
        <v>61</v>
      </c>
      <c r="C48" s="32"/>
      <c r="D48" s="33"/>
      <c r="E48" s="29"/>
      <c r="F48" s="29"/>
      <c r="G48" s="27"/>
      <c r="H48" s="23"/>
      <c r="I48" s="23"/>
      <c r="J48" s="110"/>
      <c r="K48" s="111">
        <f>SUM('FPA 2022 12x00 Inc St'!BN28:BN34)/1000</f>
        <v>7299.7457654456484</v>
      </c>
      <c r="L48" s="81">
        <f>K48</f>
        <v>7299.7457654456484</v>
      </c>
      <c r="M48" s="56"/>
      <c r="N48" s="58"/>
      <c r="O48" s="111"/>
    </row>
    <row r="49" spans="1:18" x14ac:dyDescent="0.3">
      <c r="A49" s="17">
        <f t="shared" si="0"/>
        <v>33</v>
      </c>
      <c r="B49" s="36" t="s">
        <v>62</v>
      </c>
      <c r="C49" s="32"/>
      <c r="D49" s="43"/>
      <c r="E49" s="43"/>
      <c r="F49" s="40"/>
      <c r="G49" s="28"/>
      <c r="H49" s="28"/>
      <c r="I49" s="28"/>
      <c r="J49" s="60">
        <f>('FPA 2022 12x00 Inc St'!BA90)/1000</f>
        <v>915.38888888888789</v>
      </c>
      <c r="K49" s="110"/>
      <c r="L49" s="65">
        <f>J49+K49</f>
        <v>915.38888888888789</v>
      </c>
      <c r="M49" s="33"/>
      <c r="N49" s="114">
        <f>AVERAGE('REG FL BS 2022 12x00'!AN27:AZ27)/1000</f>
        <v>2267.4004526495664</v>
      </c>
      <c r="O49" s="110"/>
    </row>
    <row r="50" spans="1:18" x14ac:dyDescent="0.3">
      <c r="A50" s="17">
        <f t="shared" si="0"/>
        <v>34</v>
      </c>
      <c r="B50" s="36" t="s">
        <v>63</v>
      </c>
      <c r="C50" s="20"/>
      <c r="D50" s="48"/>
      <c r="E50" s="76"/>
      <c r="F50" s="77"/>
      <c r="G50" s="21"/>
      <c r="H50" s="18"/>
      <c r="I50" s="18"/>
      <c r="J50" s="111">
        <f>('FPA 2022 12x00 Inc St'!BA50+'FPA 2022 12x00 Inc St'!BA87+'FPA 2022 12x00 Inc St'!BA93)/1000</f>
        <v>946.28731999999798</v>
      </c>
      <c r="K50" s="110"/>
      <c r="L50" s="67">
        <f>J50+K50</f>
        <v>946.28731999999798</v>
      </c>
      <c r="M50" s="24"/>
      <c r="N50" s="114">
        <f>AVERAGE('REG FL BS 2022 12x00'!AN40:AZ40)/1000</f>
        <v>2730.0790400000055</v>
      </c>
      <c r="O50" s="110"/>
    </row>
    <row r="51" spans="1:18" x14ac:dyDescent="0.3">
      <c r="A51" s="17">
        <f t="shared" si="0"/>
        <v>35</v>
      </c>
      <c r="B51" s="295" t="s">
        <v>65</v>
      </c>
      <c r="C51" s="20"/>
      <c r="D51" s="48"/>
      <c r="E51" s="78">
        <f>F51</f>
        <v>0</v>
      </c>
      <c r="F51" s="77">
        <f>'REG FL BS 2022 12x00'!BA5/1000</f>
        <v>0</v>
      </c>
      <c r="G51" s="21"/>
      <c r="H51" s="18"/>
      <c r="I51" s="18"/>
      <c r="J51" s="111"/>
      <c r="K51" s="110"/>
      <c r="L51" s="67"/>
      <c r="M51" s="24"/>
      <c r="N51" s="114"/>
      <c r="O51" s="110"/>
    </row>
    <row r="52" spans="1:18" x14ac:dyDescent="0.3">
      <c r="A52" s="17">
        <f t="shared" si="0"/>
        <v>36</v>
      </c>
      <c r="B52" s="295" t="s">
        <v>2785</v>
      </c>
      <c r="C52" s="20"/>
      <c r="D52" s="48"/>
      <c r="E52" s="78">
        <f>F52</f>
        <v>65415.332154258918</v>
      </c>
      <c r="F52" s="77">
        <f>M54+N54</f>
        <v>65415.332154258918</v>
      </c>
      <c r="G52" s="21"/>
      <c r="H52" s="18"/>
      <c r="I52" s="18"/>
      <c r="J52" s="111"/>
      <c r="K52" s="110"/>
      <c r="L52" s="67"/>
      <c r="M52" s="24"/>
      <c r="N52" s="114"/>
      <c r="O52" s="110"/>
    </row>
    <row r="53" spans="1:18" x14ac:dyDescent="0.3">
      <c r="A53" s="17">
        <f t="shared" si="0"/>
        <v>37</v>
      </c>
      <c r="B53" s="35"/>
      <c r="C53" s="22"/>
      <c r="D53" s="45"/>
      <c r="E53" s="60"/>
      <c r="F53" s="78"/>
      <c r="G53" s="18"/>
      <c r="H53" s="18"/>
      <c r="I53" s="18"/>
      <c r="J53" s="110"/>
      <c r="K53" s="110"/>
      <c r="L53" s="22"/>
      <c r="M53" s="23"/>
      <c r="N53" s="23"/>
      <c r="O53" s="110"/>
      <c r="Q53" s="277" t="s">
        <v>83</v>
      </c>
    </row>
    <row r="54" spans="1:18" ht="14.4" thickBot="1" x14ac:dyDescent="0.35">
      <c r="A54" s="17">
        <f t="shared" si="0"/>
        <v>38</v>
      </c>
      <c r="B54" s="290" t="s">
        <v>64</v>
      </c>
      <c r="C54" s="290"/>
      <c r="D54" s="291"/>
      <c r="E54" s="292">
        <f>+E45+E40+E35+E47-E51-E52</f>
        <v>10259584.667845741</v>
      </c>
      <c r="F54" s="292">
        <f>+F45+F40+F35+F47-F51-F52</f>
        <v>9937273.8747688178</v>
      </c>
      <c r="G54" s="292">
        <f>+G45+G40+G35</f>
        <v>22121.5</v>
      </c>
      <c r="H54" s="292">
        <f>+H45+H40+H35</f>
        <v>88441.293000000005</v>
      </c>
      <c r="I54" s="291"/>
      <c r="J54" s="292">
        <f>+J45+J40+J35+J50+J49</f>
        <v>7649.0879572603817</v>
      </c>
      <c r="K54" s="292">
        <f>+K45+K40+K35+K50+K49+K48</f>
        <v>438298.12785764394</v>
      </c>
      <c r="L54" s="293">
        <f>L50+L45+L40+L35+L49+L48</f>
        <v>445947.21581490425</v>
      </c>
      <c r="M54" s="293">
        <f t="shared" ref="M54:N54" si="11">M50+M45+M40+M35+M49</f>
        <v>13823.69055538167</v>
      </c>
      <c r="N54" s="293">
        <f t="shared" si="11"/>
        <v>51591.64159887725</v>
      </c>
      <c r="O54" s="60"/>
      <c r="Q54" s="82">
        <f>'2022 FERC Inc St'!BA18</f>
        <v>0</v>
      </c>
      <c r="R54" s="2" t="s">
        <v>447</v>
      </c>
    </row>
    <row r="55" spans="1:18" ht="14.4" thickTop="1" x14ac:dyDescent="0.3">
      <c r="A55" s="17">
        <f t="shared" si="0"/>
        <v>39</v>
      </c>
      <c r="B55" s="41"/>
      <c r="C55" s="41"/>
      <c r="D55" s="49"/>
      <c r="E55" s="49"/>
      <c r="F55" s="41"/>
      <c r="G55" s="41"/>
      <c r="H55" s="41"/>
      <c r="I55" s="41"/>
      <c r="J55" s="41"/>
      <c r="L55" s="285"/>
      <c r="M55" s="286"/>
      <c r="N55" s="286"/>
      <c r="Q55" s="88">
        <f>'2022 FERC Inc St'!BA19</f>
        <v>438298127.85764402</v>
      </c>
      <c r="R55" s="2" t="s">
        <v>448</v>
      </c>
    </row>
    <row r="56" spans="1:18" x14ac:dyDescent="0.3">
      <c r="A56" s="17">
        <f t="shared" si="0"/>
        <v>40</v>
      </c>
      <c r="B56" s="41"/>
      <c r="C56" s="41"/>
      <c r="D56" s="49"/>
      <c r="E56" s="49"/>
      <c r="F56" s="41"/>
      <c r="G56" s="41"/>
      <c r="H56" s="41"/>
      <c r="I56" s="41"/>
      <c r="Q56" s="72">
        <f>Q55+Q54</f>
        <v>438298127.85764402</v>
      </c>
    </row>
    <row r="57" spans="1:18" x14ac:dyDescent="0.3">
      <c r="A57" s="17">
        <f t="shared" si="0"/>
        <v>41</v>
      </c>
      <c r="B57" s="22" t="s">
        <v>66</v>
      </c>
      <c r="C57" s="22"/>
      <c r="D57" s="45"/>
      <c r="E57" s="45"/>
      <c r="F57" s="42">
        <f>F54</f>
        <v>9937273.8747688178</v>
      </c>
      <c r="G57" s="18"/>
      <c r="H57" s="18"/>
      <c r="I57" s="18"/>
      <c r="Q57" s="72">
        <f>Q56/1000</f>
        <v>438298.12785764399</v>
      </c>
      <c r="R57" s="2" t="s">
        <v>67</v>
      </c>
    </row>
    <row r="58" spans="1:18" ht="14.4" thickBot="1" x14ac:dyDescent="0.35">
      <c r="A58" s="17">
        <f t="shared" si="0"/>
        <v>42</v>
      </c>
      <c r="B58" s="22" t="s">
        <v>68</v>
      </c>
      <c r="C58" s="22"/>
      <c r="D58" s="45"/>
      <c r="E58" s="45"/>
      <c r="F58" s="69">
        <f>L54/F57</f>
        <v>4.4876212675106414E-2</v>
      </c>
      <c r="G58" s="18"/>
      <c r="H58" s="18"/>
      <c r="I58" s="18"/>
      <c r="P58" s="65"/>
      <c r="Q58" s="80">
        <f>K54</f>
        <v>438298.12785764394</v>
      </c>
      <c r="R58" s="2" t="s">
        <v>69</v>
      </c>
    </row>
    <row r="59" spans="1:18" ht="14.4" thickTop="1" x14ac:dyDescent="0.3">
      <c r="A59" s="303">
        <f t="shared" si="0"/>
        <v>43</v>
      </c>
      <c r="B59" s="285" t="s">
        <v>2787</v>
      </c>
      <c r="C59" s="285"/>
      <c r="D59" s="287"/>
      <c r="E59" s="287"/>
      <c r="F59" s="284"/>
      <c r="G59" s="284"/>
      <c r="H59" s="284"/>
      <c r="I59" s="284"/>
      <c r="J59" s="284"/>
      <c r="K59" s="284"/>
      <c r="L59" s="284"/>
      <c r="M59" s="284"/>
      <c r="N59" s="284"/>
      <c r="O59" s="284"/>
      <c r="Q59" s="72">
        <f>Q58-Q57</f>
        <v>0</v>
      </c>
    </row>
    <row r="60" spans="1:18" x14ac:dyDescent="0.3">
      <c r="A60" s="303">
        <f t="shared" si="0"/>
        <v>44</v>
      </c>
      <c r="B60" s="285"/>
      <c r="C60" s="285"/>
      <c r="D60" s="287"/>
      <c r="E60" s="287"/>
      <c r="F60" s="315"/>
      <c r="G60" s="284"/>
      <c r="H60" s="284"/>
      <c r="I60" s="284"/>
      <c r="J60" s="284"/>
      <c r="K60" s="284"/>
      <c r="L60" s="284"/>
      <c r="M60" s="284"/>
      <c r="N60" s="284"/>
      <c r="O60" s="284"/>
      <c r="Q60" s="72"/>
    </row>
    <row r="61" spans="1:18" x14ac:dyDescent="0.3">
      <c r="A61" s="309" t="s">
        <v>550</v>
      </c>
      <c r="B61" s="309"/>
      <c r="C61" s="310"/>
      <c r="D61" s="311"/>
      <c r="E61" s="311"/>
      <c r="F61" s="309"/>
      <c r="G61" s="309"/>
      <c r="H61" s="309"/>
      <c r="I61" s="309"/>
      <c r="J61" s="309"/>
      <c r="K61" s="309"/>
      <c r="L61" s="309"/>
      <c r="M61" s="312" t="s">
        <v>551</v>
      </c>
      <c r="N61" s="309"/>
    </row>
    <row r="62" spans="1:18" x14ac:dyDescent="0.3">
      <c r="C62" s="72"/>
    </row>
  </sheetData>
  <mergeCells count="3">
    <mergeCell ref="M1:N1"/>
    <mergeCell ref="E3:I6"/>
    <mergeCell ref="E1:I1"/>
  </mergeCells>
  <printOptions horizontalCentered="1"/>
  <pageMargins left="0.5" right="0.5" top="0.75" bottom="0.5" header="0.5" footer="0.5"/>
  <pageSetup scale="65" fitToHeight="2" pageOrder="overThenDown" orientation="landscape" cellComments="asDisplayed" r:id="rId1"/>
  <headerFooter>
    <oddHeader xml:space="preserve">&amp;RDEF’s Response to OPC POD 1 (1-26)
Q7
Page &amp;P of &amp;N
</oddHeader>
    <oddFooter>&amp;R20240025-OPCPOD1-00004277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F7CA2-9399-4A50-B2DB-4FD2295BABEB}">
  <sheetPr>
    <tabColor rgb="FFFFFF00"/>
  </sheetPr>
  <dimension ref="A1:T62"/>
  <sheetViews>
    <sheetView tabSelected="1" view="pageBreakPreview" topLeftCell="A22" zoomScale="90" zoomScaleNormal="100" zoomScaleSheetLayoutView="90" workbookViewId="0">
      <selection activeCell="F23" sqref="F23"/>
    </sheetView>
  </sheetViews>
  <sheetFormatPr defaultColWidth="9.109375" defaultRowHeight="13.8" x14ac:dyDescent="0.3"/>
  <cols>
    <col min="1" max="1" width="4.44140625" style="2" customWidth="1"/>
    <col min="2" max="2" width="36.109375" style="2" customWidth="1"/>
    <col min="3" max="3" width="11.6640625" style="2" customWidth="1"/>
    <col min="4" max="4" width="12.6640625" style="50" customWidth="1"/>
    <col min="5" max="5" width="17.77734375" style="50" customWidth="1"/>
    <col min="6" max="6" width="17.77734375" style="2" customWidth="1"/>
    <col min="7" max="7" width="13.6640625" style="2" customWidth="1"/>
    <col min="8" max="8" width="13" style="2" customWidth="1"/>
    <col min="9" max="9" width="10.109375" style="2" customWidth="1"/>
    <col min="10" max="10" width="13" style="2" customWidth="1"/>
    <col min="11" max="11" width="12.44140625" style="2" customWidth="1"/>
    <col min="12" max="12" width="12.109375" style="2" customWidth="1"/>
    <col min="13" max="13" width="15.33203125" style="2" customWidth="1"/>
    <col min="14" max="14" width="16.77734375" style="2" customWidth="1"/>
    <col min="15" max="15" width="12.77734375" style="2" customWidth="1"/>
    <col min="16" max="16" width="8.109375" style="2" customWidth="1"/>
    <col min="17" max="17" width="16.44140625" style="2" customWidth="1"/>
    <col min="18" max="18" width="12.77734375" style="2" bestFit="1" customWidth="1"/>
    <col min="19" max="19" width="9.109375" style="2"/>
    <col min="20" max="20" width="11.6640625" style="2" bestFit="1" customWidth="1"/>
    <col min="21" max="16384" width="9.109375" style="2"/>
  </cols>
  <sheetData>
    <row r="1" spans="1:15" ht="12.75" customHeight="1" x14ac:dyDescent="0.3">
      <c r="A1" s="1" t="s">
        <v>0</v>
      </c>
      <c r="B1" s="275"/>
      <c r="C1" s="44"/>
      <c r="D1" s="44"/>
      <c r="E1" s="350" t="s">
        <v>1</v>
      </c>
      <c r="F1" s="350"/>
      <c r="G1" s="350"/>
      <c r="H1" s="350"/>
      <c r="I1" s="350"/>
      <c r="J1" s="25"/>
      <c r="L1" s="278"/>
      <c r="M1" s="346" t="s">
        <v>2778</v>
      </c>
      <c r="N1" s="346"/>
      <c r="O1" s="278"/>
    </row>
    <row r="2" spans="1:15" x14ac:dyDescent="0.3">
      <c r="A2" s="3"/>
      <c r="B2" s="3"/>
      <c r="C2" s="3"/>
      <c r="D2" s="273"/>
      <c r="E2" s="273"/>
      <c r="F2" s="274"/>
      <c r="G2" s="274"/>
      <c r="H2" s="274"/>
      <c r="I2" s="274"/>
      <c r="J2" s="274"/>
      <c r="K2" s="274"/>
      <c r="L2" s="274"/>
      <c r="M2" s="274"/>
      <c r="N2" s="274"/>
      <c r="O2" s="279"/>
    </row>
    <row r="3" spans="1:15" ht="12.75" customHeight="1" x14ac:dyDescent="0.3">
      <c r="A3" s="2" t="s">
        <v>2</v>
      </c>
      <c r="B3" s="6"/>
      <c r="C3" s="4"/>
      <c r="D3" s="4" t="s">
        <v>3</v>
      </c>
      <c r="E3" s="347" t="s">
        <v>4</v>
      </c>
      <c r="F3" s="347"/>
      <c r="G3" s="347"/>
      <c r="H3" s="347"/>
      <c r="I3" s="347"/>
      <c r="J3" s="25"/>
      <c r="K3" s="5"/>
      <c r="L3" s="5" t="s">
        <v>5</v>
      </c>
      <c r="M3" s="6"/>
      <c r="N3" s="6"/>
      <c r="O3" s="6"/>
    </row>
    <row r="4" spans="1:15" x14ac:dyDescent="0.3">
      <c r="B4" s="6"/>
      <c r="C4" s="6"/>
      <c r="D4" s="44"/>
      <c r="E4" s="348"/>
      <c r="F4" s="348"/>
      <c r="G4" s="348"/>
      <c r="H4" s="348"/>
      <c r="I4" s="348"/>
      <c r="J4" s="25"/>
      <c r="K4" s="7" t="s">
        <v>6</v>
      </c>
      <c r="L4" s="8" t="s">
        <v>7</v>
      </c>
      <c r="M4" s="272"/>
      <c r="N4" s="272">
        <v>46752</v>
      </c>
      <c r="O4" s="272"/>
    </row>
    <row r="5" spans="1:15" x14ac:dyDescent="0.3">
      <c r="A5" s="2" t="s">
        <v>8</v>
      </c>
      <c r="B5" s="276"/>
      <c r="C5" s="276"/>
      <c r="D5" s="44"/>
      <c r="E5" s="348"/>
      <c r="F5" s="348"/>
      <c r="G5" s="348"/>
      <c r="H5" s="348"/>
      <c r="I5" s="348"/>
      <c r="J5" s="25"/>
      <c r="K5" s="7" t="s">
        <v>6</v>
      </c>
      <c r="L5" s="8" t="s">
        <v>9</v>
      </c>
      <c r="M5" s="272"/>
      <c r="N5" s="272">
        <v>46387</v>
      </c>
      <c r="O5" s="272"/>
    </row>
    <row r="6" spans="1:15" ht="12.9" customHeight="1" x14ac:dyDescent="0.3">
      <c r="A6" s="10"/>
      <c r="D6" s="44"/>
      <c r="E6" s="348"/>
      <c r="F6" s="348"/>
      <c r="G6" s="348"/>
      <c r="H6" s="348"/>
      <c r="I6" s="348"/>
      <c r="J6" s="25"/>
      <c r="K6" s="7" t="s">
        <v>6</v>
      </c>
      <c r="L6" s="8" t="s">
        <v>10</v>
      </c>
      <c r="M6" s="272"/>
      <c r="N6" s="272">
        <v>46022</v>
      </c>
      <c r="O6" s="272"/>
    </row>
    <row r="7" spans="1:15" x14ac:dyDescent="0.3">
      <c r="A7" s="2" t="s">
        <v>2782</v>
      </c>
      <c r="D7" s="44"/>
      <c r="E7" s="44"/>
      <c r="F7" s="25"/>
      <c r="G7" s="7"/>
      <c r="K7" s="7" t="s">
        <v>553</v>
      </c>
      <c r="L7" s="8" t="s">
        <v>11</v>
      </c>
      <c r="M7" s="272"/>
      <c r="N7" s="272">
        <v>45657</v>
      </c>
      <c r="O7" s="272"/>
    </row>
    <row r="8" spans="1:15" x14ac:dyDescent="0.3">
      <c r="D8" s="44"/>
      <c r="E8" s="44"/>
      <c r="F8" s="25"/>
      <c r="G8" s="7"/>
      <c r="K8" s="7" t="s">
        <v>6</v>
      </c>
      <c r="L8" s="8" t="s">
        <v>12</v>
      </c>
      <c r="M8" s="1"/>
      <c r="N8" s="272">
        <v>45291</v>
      </c>
      <c r="O8" s="272"/>
    </row>
    <row r="9" spans="1:15" x14ac:dyDescent="0.3">
      <c r="D9" s="44"/>
      <c r="E9" s="44"/>
      <c r="F9" s="25"/>
      <c r="G9" s="7"/>
      <c r="K9" s="7"/>
      <c r="M9" s="272"/>
      <c r="N9" s="272"/>
      <c r="O9" s="272"/>
    </row>
    <row r="10" spans="1:15" x14ac:dyDescent="0.3">
      <c r="D10" s="44"/>
      <c r="E10" s="11"/>
      <c r="F10" s="7"/>
      <c r="G10" s="11" t="s">
        <v>13</v>
      </c>
      <c r="K10" s="7"/>
      <c r="L10" s="8" t="s">
        <v>549</v>
      </c>
      <c r="M10" s="9"/>
      <c r="N10" s="9"/>
      <c r="O10" s="9"/>
    </row>
    <row r="11" spans="1:15" x14ac:dyDescent="0.3">
      <c r="A11" s="12"/>
      <c r="B11" s="294">
        <v>-1</v>
      </c>
      <c r="C11" s="294">
        <v>-2</v>
      </c>
      <c r="D11" s="294">
        <v>-3</v>
      </c>
      <c r="E11" s="294">
        <v>-4</v>
      </c>
      <c r="F11" s="294">
        <v>-5</v>
      </c>
      <c r="G11" s="294">
        <v>-6</v>
      </c>
      <c r="H11" s="294">
        <v>-7</v>
      </c>
      <c r="I11" s="294">
        <v>-8</v>
      </c>
      <c r="J11" s="294">
        <v>-9</v>
      </c>
      <c r="K11" s="294">
        <v>-10</v>
      </c>
      <c r="L11" s="294">
        <v>-11</v>
      </c>
      <c r="M11" s="294">
        <v>-12</v>
      </c>
      <c r="N11" s="294">
        <v>-13</v>
      </c>
      <c r="O11" s="280"/>
    </row>
    <row r="12" spans="1:15" x14ac:dyDescent="0.3">
      <c r="A12" s="340"/>
      <c r="B12" s="341"/>
      <c r="C12" s="341"/>
      <c r="D12" s="341"/>
      <c r="E12" s="341"/>
      <c r="F12" s="341"/>
      <c r="G12" s="341"/>
      <c r="H12" s="341"/>
      <c r="I12" s="341"/>
      <c r="J12" s="341"/>
      <c r="K12" s="341"/>
      <c r="L12" s="341"/>
      <c r="M12" s="43" t="s">
        <v>2786</v>
      </c>
      <c r="N12" s="43" t="s">
        <v>2786</v>
      </c>
      <c r="O12" s="280"/>
    </row>
    <row r="13" spans="1:15" x14ac:dyDescent="0.3">
      <c r="A13" s="15"/>
      <c r="B13" s="13"/>
      <c r="C13" s="13"/>
      <c r="D13" s="14"/>
      <c r="E13" s="13"/>
      <c r="F13" s="14" t="s">
        <v>14</v>
      </c>
      <c r="G13" s="14" t="s">
        <v>15</v>
      </c>
      <c r="H13" s="14" t="s">
        <v>16</v>
      </c>
      <c r="I13" s="14"/>
      <c r="J13" s="14"/>
      <c r="K13" s="14"/>
      <c r="L13" s="13" t="s">
        <v>70</v>
      </c>
      <c r="M13" s="13" t="s">
        <v>71</v>
      </c>
      <c r="N13" s="13" t="s">
        <v>72</v>
      </c>
      <c r="O13" s="14"/>
    </row>
    <row r="14" spans="1:15" x14ac:dyDescent="0.3">
      <c r="A14" s="15"/>
      <c r="B14" s="13"/>
      <c r="C14" s="13"/>
      <c r="D14" s="13"/>
      <c r="E14" s="14" t="s">
        <v>17</v>
      </c>
      <c r="F14" s="13" t="s">
        <v>18</v>
      </c>
      <c r="G14" s="14" t="s">
        <v>19</v>
      </c>
      <c r="H14" s="14" t="s">
        <v>20</v>
      </c>
      <c r="I14" s="14"/>
      <c r="J14" s="14"/>
      <c r="K14" s="14" t="s">
        <v>21</v>
      </c>
      <c r="L14" s="13" t="s">
        <v>29</v>
      </c>
      <c r="M14" s="79" t="s">
        <v>15</v>
      </c>
      <c r="N14" s="14" t="s">
        <v>73</v>
      </c>
      <c r="O14" s="14"/>
    </row>
    <row r="15" spans="1:15" x14ac:dyDescent="0.3">
      <c r="A15" s="14" t="s">
        <v>22</v>
      </c>
      <c r="B15" s="14" t="s">
        <v>23</v>
      </c>
      <c r="C15" s="14" t="s">
        <v>24</v>
      </c>
      <c r="D15" s="14" t="s">
        <v>25</v>
      </c>
      <c r="E15" s="14" t="s">
        <v>26</v>
      </c>
      <c r="F15" s="14" t="s">
        <v>27</v>
      </c>
      <c r="G15" s="14" t="s">
        <v>17</v>
      </c>
      <c r="H15" s="14" t="s">
        <v>17</v>
      </c>
      <c r="I15" s="14" t="s">
        <v>28</v>
      </c>
      <c r="J15" s="14" t="s">
        <v>29</v>
      </c>
      <c r="K15" s="14" t="s">
        <v>30</v>
      </c>
      <c r="L15" s="14" t="s">
        <v>74</v>
      </c>
      <c r="M15" s="14" t="s">
        <v>75</v>
      </c>
      <c r="N15" s="14" t="s">
        <v>76</v>
      </c>
      <c r="O15" s="14"/>
    </row>
    <row r="16" spans="1:15" x14ac:dyDescent="0.3">
      <c r="A16" s="16" t="s">
        <v>31</v>
      </c>
      <c r="B16" s="16" t="s">
        <v>32</v>
      </c>
      <c r="C16" s="16" t="s">
        <v>33</v>
      </c>
      <c r="D16" s="16" t="s">
        <v>33</v>
      </c>
      <c r="E16" s="16" t="s">
        <v>34</v>
      </c>
      <c r="F16" s="16" t="s">
        <v>35</v>
      </c>
      <c r="G16" s="16" t="s">
        <v>26</v>
      </c>
      <c r="H16" s="16" t="s">
        <v>26</v>
      </c>
      <c r="I16" s="16" t="s">
        <v>36</v>
      </c>
      <c r="J16" s="16" t="s">
        <v>37</v>
      </c>
      <c r="K16" s="16" t="s">
        <v>38</v>
      </c>
      <c r="L16" s="16" t="s">
        <v>2783</v>
      </c>
      <c r="M16" s="16" t="s">
        <v>2784</v>
      </c>
      <c r="N16" s="16" t="s">
        <v>2784</v>
      </c>
      <c r="O16" s="280"/>
    </row>
    <row r="17" spans="1:20" x14ac:dyDescent="0.3">
      <c r="A17" s="17">
        <v>1</v>
      </c>
      <c r="B17" s="35" t="s">
        <v>39</v>
      </c>
      <c r="C17" s="30"/>
      <c r="D17" s="33"/>
      <c r="E17" s="33"/>
      <c r="F17" s="30"/>
      <c r="G17" s="23"/>
      <c r="H17" s="23"/>
      <c r="I17" s="23"/>
      <c r="J17" s="23"/>
      <c r="L17" s="30"/>
    </row>
    <row r="18" spans="1:20" x14ac:dyDescent="0.3">
      <c r="A18" s="17">
        <f t="shared" ref="A18:A60" si="0">A17+1</f>
        <v>2</v>
      </c>
      <c r="B18" s="36" t="s">
        <v>40</v>
      </c>
      <c r="C18" s="61">
        <v>37673</v>
      </c>
      <c r="D18" s="61">
        <v>48639</v>
      </c>
      <c r="E18" s="23">
        <v>225000</v>
      </c>
      <c r="F18" s="59">
        <v>225000</v>
      </c>
      <c r="G18" s="27">
        <v>572</v>
      </c>
      <c r="H18" s="27">
        <v>3013</v>
      </c>
      <c r="I18" s="38">
        <v>30.043835616438358</v>
      </c>
      <c r="J18" s="29">
        <v>118.71913581832649</v>
      </c>
      <c r="K18" s="29">
        <v>13275</v>
      </c>
      <c r="L18" s="68">
        <v>13393.719135818326</v>
      </c>
      <c r="M18" s="66">
        <v>164.64930005355478</v>
      </c>
      <c r="N18" s="66">
        <v>864.25090523286849</v>
      </c>
      <c r="O18" s="29"/>
      <c r="P18" s="75"/>
      <c r="Q18" s="65"/>
      <c r="S18" s="75"/>
    </row>
    <row r="19" spans="1:20" x14ac:dyDescent="0.3">
      <c r="A19" s="17">
        <f t="shared" si="0"/>
        <v>3</v>
      </c>
      <c r="B19" s="36" t="s">
        <v>41</v>
      </c>
      <c r="C19" s="61">
        <v>39343</v>
      </c>
      <c r="D19" s="61">
        <v>50298</v>
      </c>
      <c r="E19" s="23">
        <v>500000</v>
      </c>
      <c r="F19" s="59">
        <v>500000</v>
      </c>
      <c r="G19" s="27">
        <v>660</v>
      </c>
      <c r="H19" s="27">
        <v>6708</v>
      </c>
      <c r="I19" s="38">
        <v>30.013698630136986</v>
      </c>
      <c r="J19" s="29">
        <v>245.59320761873221</v>
      </c>
      <c r="K19" s="29">
        <v>31749.999999999898</v>
      </c>
      <c r="L19" s="68">
        <v>31995.593207618629</v>
      </c>
      <c r="M19" s="66">
        <v>290.58415641933914</v>
      </c>
      <c r="N19" s="66">
        <v>2953.2290498816574</v>
      </c>
      <c r="O19" s="29"/>
      <c r="P19" s="75"/>
      <c r="Q19" s="65"/>
      <c r="S19" s="75"/>
    </row>
    <row r="20" spans="1:20" x14ac:dyDescent="0.3">
      <c r="A20" s="17">
        <f t="shared" si="0"/>
        <v>4</v>
      </c>
      <c r="B20" s="36" t="s">
        <v>42</v>
      </c>
      <c r="C20" s="61">
        <v>39617</v>
      </c>
      <c r="D20" s="61">
        <v>50571</v>
      </c>
      <c r="E20" s="23">
        <v>1000000</v>
      </c>
      <c r="F20" s="60">
        <v>1000000</v>
      </c>
      <c r="G20" s="27">
        <v>4220</v>
      </c>
      <c r="H20" s="27">
        <v>13136</v>
      </c>
      <c r="I20" s="38">
        <v>30.010958904109589</v>
      </c>
      <c r="J20" s="29">
        <v>578.541447742434</v>
      </c>
      <c r="K20" s="29">
        <v>64000</v>
      </c>
      <c r="L20" s="68">
        <v>64578.541447742435</v>
      </c>
      <c r="M20" s="66">
        <v>1963.6419052824199</v>
      </c>
      <c r="N20" s="66">
        <v>6111.6911346173256</v>
      </c>
      <c r="O20" s="29"/>
      <c r="P20" s="75"/>
      <c r="Q20" s="65"/>
      <c r="S20" s="75"/>
    </row>
    <row r="21" spans="1:20" x14ac:dyDescent="0.3">
      <c r="A21" s="17">
        <f t="shared" si="0"/>
        <v>5</v>
      </c>
      <c r="B21" s="36" t="s">
        <v>43</v>
      </c>
      <c r="C21" s="61">
        <v>40262</v>
      </c>
      <c r="D21" s="61">
        <v>51227</v>
      </c>
      <c r="E21" s="23">
        <v>350000</v>
      </c>
      <c r="F21" s="59">
        <v>350000</v>
      </c>
      <c r="G21" s="27">
        <v>1459.5</v>
      </c>
      <c r="H21" s="27">
        <v>4690.1189999999997</v>
      </c>
      <c r="I21" s="38">
        <v>30.041095890410958</v>
      </c>
      <c r="J21" s="29">
        <v>204.8516768514838</v>
      </c>
      <c r="K21" s="29">
        <v>19775</v>
      </c>
      <c r="L21" s="68">
        <v>19979.851676851486</v>
      </c>
      <c r="M21" s="66">
        <v>765.79394146089646</v>
      </c>
      <c r="N21" s="66">
        <v>2460.6184463745967</v>
      </c>
      <c r="O21" s="29"/>
      <c r="P21" s="75"/>
      <c r="Q21" s="65"/>
      <c r="S21" s="75"/>
    </row>
    <row r="22" spans="1:20" x14ac:dyDescent="0.3">
      <c r="A22" s="17">
        <f t="shared" si="0"/>
        <v>6</v>
      </c>
      <c r="B22" s="36" t="s">
        <v>44</v>
      </c>
      <c r="C22" s="61">
        <v>41233</v>
      </c>
      <c r="D22" s="61">
        <v>52185</v>
      </c>
      <c r="E22" s="23">
        <v>400000</v>
      </c>
      <c r="F22" s="60">
        <v>400000</v>
      </c>
      <c r="G22" s="27">
        <v>1268</v>
      </c>
      <c r="H22" s="27">
        <v>4869.8999999999996</v>
      </c>
      <c r="I22" s="38">
        <v>30.005479452054793</v>
      </c>
      <c r="J22" s="29">
        <v>204.61312643590611</v>
      </c>
      <c r="K22" s="29">
        <v>15400</v>
      </c>
      <c r="L22" s="68">
        <v>15604.613126435906</v>
      </c>
      <c r="M22" s="66">
        <v>776.90368280288499</v>
      </c>
      <c r="N22" s="66">
        <v>2982.8232412483794</v>
      </c>
      <c r="O22" s="29"/>
      <c r="P22" s="75"/>
      <c r="Q22" s="65"/>
      <c r="S22" s="75"/>
    </row>
    <row r="23" spans="1:20" x14ac:dyDescent="0.3">
      <c r="A23" s="17">
        <f t="shared" si="0"/>
        <v>7</v>
      </c>
      <c r="B23" s="36" t="s">
        <v>45</v>
      </c>
      <c r="C23" s="61">
        <v>42622</v>
      </c>
      <c r="D23" s="61">
        <v>53601</v>
      </c>
      <c r="E23" s="23">
        <v>600000</v>
      </c>
      <c r="F23" s="60">
        <v>600000</v>
      </c>
      <c r="G23" s="27">
        <v>3372</v>
      </c>
      <c r="H23" s="27">
        <v>7260.0609999999997</v>
      </c>
      <c r="I23" s="38">
        <v>30.079452054794519</v>
      </c>
      <c r="J23" s="29">
        <v>353.95926584954896</v>
      </c>
      <c r="K23" s="29">
        <v>20400</v>
      </c>
      <c r="L23" s="68">
        <v>20753.959265849549</v>
      </c>
      <c r="M23" s="66">
        <v>2495.8159019273439</v>
      </c>
      <c r="N23" s="66">
        <v>5379.778074835097</v>
      </c>
      <c r="O23" s="29"/>
      <c r="P23" s="75"/>
      <c r="Q23" s="65"/>
      <c r="S23" s="75"/>
    </row>
    <row r="24" spans="1:20" x14ac:dyDescent="0.3">
      <c r="A24" s="17">
        <f t="shared" si="0"/>
        <v>8</v>
      </c>
      <c r="B24" s="36" t="s">
        <v>46</v>
      </c>
      <c r="C24" s="61">
        <v>42741</v>
      </c>
      <c r="D24" s="61">
        <v>46402</v>
      </c>
      <c r="E24" s="23">
        <v>650000</v>
      </c>
      <c r="F24" s="60">
        <v>650000</v>
      </c>
      <c r="G24" s="27">
        <v>390</v>
      </c>
      <c r="H24" s="27">
        <v>5953</v>
      </c>
      <c r="I24" s="38">
        <v>10.03013698630137</v>
      </c>
      <c r="J24" s="29">
        <v>631.67723578045775</v>
      </c>
      <c r="K24" s="29">
        <v>20800</v>
      </c>
      <c r="L24" s="68">
        <v>21431.677235780458</v>
      </c>
      <c r="M24" s="66">
        <v>98.805692765016602</v>
      </c>
      <c r="N24" s="66">
        <v>1506.2714010586833</v>
      </c>
      <c r="O24" s="29"/>
      <c r="P24" s="75"/>
      <c r="Q24" s="65"/>
      <c r="S24" s="75"/>
      <c r="T24" s="70"/>
    </row>
    <row r="25" spans="1:20" x14ac:dyDescent="0.3">
      <c r="A25" s="17">
        <f t="shared" si="0"/>
        <v>9</v>
      </c>
      <c r="B25" s="36" t="s">
        <v>47</v>
      </c>
      <c r="C25" s="61">
        <v>43272</v>
      </c>
      <c r="D25" s="61">
        <v>46949</v>
      </c>
      <c r="E25" s="23">
        <v>600000</v>
      </c>
      <c r="F25" s="60">
        <v>600000</v>
      </c>
      <c r="G25" s="27">
        <v>1110</v>
      </c>
      <c r="H25" s="27">
        <v>5437.02</v>
      </c>
      <c r="I25" s="38">
        <v>10.073972602739726</v>
      </c>
      <c r="J25" s="29">
        <v>650.12590352371194</v>
      </c>
      <c r="K25" s="29">
        <v>22800</v>
      </c>
      <c r="L25" s="68">
        <v>23450.125903523713</v>
      </c>
      <c r="M25" s="66">
        <v>445.43060733341576</v>
      </c>
      <c r="N25" s="66">
        <v>2181.8069586960837</v>
      </c>
      <c r="O25" s="29"/>
      <c r="P25" s="75"/>
      <c r="Q25" s="65"/>
      <c r="S25" s="75"/>
    </row>
    <row r="26" spans="1:20" x14ac:dyDescent="0.3">
      <c r="A26" s="17">
        <f t="shared" si="0"/>
        <v>10</v>
      </c>
      <c r="B26" s="36" t="s">
        <v>48</v>
      </c>
      <c r="C26" s="61">
        <v>43272</v>
      </c>
      <c r="D26" s="61">
        <v>54254</v>
      </c>
      <c r="E26" s="23">
        <v>400000</v>
      </c>
      <c r="F26" s="60">
        <v>400000</v>
      </c>
      <c r="G26" s="27">
        <v>556</v>
      </c>
      <c r="H26" s="27">
        <v>4824.68</v>
      </c>
      <c r="I26" s="38">
        <v>30.087671232876712</v>
      </c>
      <c r="J26" s="29">
        <v>178.94023326362711</v>
      </c>
      <c r="K26" s="29">
        <v>16800</v>
      </c>
      <c r="L26" s="68">
        <v>16978.940233263627</v>
      </c>
      <c r="M26" s="66">
        <v>444.53664791525978</v>
      </c>
      <c r="N26" s="66">
        <v>3857.4585678651756</v>
      </c>
      <c r="O26" s="29"/>
      <c r="P26" s="75"/>
      <c r="Q26" s="65"/>
      <c r="S26" s="75"/>
    </row>
    <row r="27" spans="1:20" x14ac:dyDescent="0.3">
      <c r="A27" s="17">
        <f t="shared" si="0"/>
        <v>11</v>
      </c>
      <c r="B27" s="36" t="s">
        <v>49</v>
      </c>
      <c r="C27" s="61">
        <v>43795</v>
      </c>
      <c r="D27" s="61">
        <v>47453</v>
      </c>
      <c r="E27" s="23">
        <v>700000</v>
      </c>
      <c r="F27" s="60">
        <v>700000</v>
      </c>
      <c r="G27" s="27">
        <v>371</v>
      </c>
      <c r="H27" s="27">
        <v>6267.5619999999999</v>
      </c>
      <c r="I27" s="38">
        <v>10.021917808219179</v>
      </c>
      <c r="J27" s="29">
        <v>662.93546356368404</v>
      </c>
      <c r="K27" s="29">
        <v>17500</v>
      </c>
      <c r="L27" s="68">
        <v>18162.935463563685</v>
      </c>
      <c r="M27" s="66">
        <v>200.67959636680541</v>
      </c>
      <c r="N27" s="66">
        <v>3390.2207726596725</v>
      </c>
      <c r="O27" s="29"/>
      <c r="P27" s="75"/>
      <c r="Q27" s="65"/>
      <c r="S27" s="75"/>
    </row>
    <row r="28" spans="1:20" x14ac:dyDescent="0.3">
      <c r="A28" s="17">
        <f t="shared" si="0"/>
        <v>12</v>
      </c>
      <c r="B28" s="36" t="s">
        <v>50</v>
      </c>
      <c r="C28" s="61">
        <v>43993</v>
      </c>
      <c r="D28" s="61">
        <v>47649</v>
      </c>
      <c r="E28" s="23">
        <v>500000</v>
      </c>
      <c r="F28" s="60">
        <v>500000</v>
      </c>
      <c r="G28" s="27">
        <v>685</v>
      </c>
      <c r="H28" s="27">
        <v>4686.1019999999999</v>
      </c>
      <c r="I28" s="107">
        <v>10.016438356164384</v>
      </c>
      <c r="J28" s="29">
        <v>536.35651031188343</v>
      </c>
      <c r="K28" s="29">
        <v>8750</v>
      </c>
      <c r="L28" s="68">
        <v>9286.3565103118835</v>
      </c>
      <c r="M28" s="66">
        <v>701.07971812759217</v>
      </c>
      <c r="N28" s="66">
        <v>2788.0115620178717</v>
      </c>
      <c r="O28" s="29"/>
      <c r="P28" s="123"/>
      <c r="S28" s="75"/>
    </row>
    <row r="29" spans="1:20" x14ac:dyDescent="0.3">
      <c r="A29" s="17">
        <f t="shared" si="0"/>
        <v>13</v>
      </c>
      <c r="B29" s="36" t="s">
        <v>51</v>
      </c>
      <c r="C29" s="61">
        <v>44532</v>
      </c>
      <c r="D29" s="61">
        <v>48197</v>
      </c>
      <c r="E29" s="23">
        <v>650000</v>
      </c>
      <c r="F29" s="60">
        <v>650000</v>
      </c>
      <c r="G29" s="27">
        <v>981.5</v>
      </c>
      <c r="H29" s="27">
        <v>5852.6</v>
      </c>
      <c r="I29" s="107">
        <v>10.04109589041096</v>
      </c>
      <c r="J29" s="29">
        <v>680.94164034795642</v>
      </c>
      <c r="K29" s="29">
        <v>15600</v>
      </c>
      <c r="L29" s="68">
        <v>16280.941640347957</v>
      </c>
      <c r="M29" s="66">
        <v>2593.5576643187956</v>
      </c>
      <c r="N29" s="66">
        <v>4349.5122691519573</v>
      </c>
      <c r="O29" s="29"/>
      <c r="P29" s="123"/>
      <c r="Q29" s="65"/>
      <c r="S29" s="75"/>
    </row>
    <row r="30" spans="1:20" x14ac:dyDescent="0.3">
      <c r="A30" s="17">
        <f t="shared" si="0"/>
        <v>14</v>
      </c>
      <c r="B30" s="36" t="s">
        <v>52</v>
      </c>
      <c r="C30" s="61">
        <v>44532</v>
      </c>
      <c r="D30" s="61">
        <v>55502</v>
      </c>
      <c r="E30" s="23">
        <v>500000</v>
      </c>
      <c r="F30" s="60">
        <v>500000</v>
      </c>
      <c r="G30" s="27">
        <v>2850</v>
      </c>
      <c r="H30" s="27">
        <v>6002</v>
      </c>
      <c r="I30" s="107">
        <v>30.054794520547944</v>
      </c>
      <c r="J30" s="29">
        <v>294.71028524502572</v>
      </c>
      <c r="K30" s="29">
        <v>14999.9999999999</v>
      </c>
      <c r="L30" s="68">
        <v>15294.710285244926</v>
      </c>
      <c r="M30" s="66">
        <v>732.68945221590866</v>
      </c>
      <c r="N30" s="66">
        <v>5479.1508322940399</v>
      </c>
      <c r="O30" s="29"/>
      <c r="P30" s="123"/>
      <c r="Q30" s="65"/>
      <c r="S30" s="75"/>
    </row>
    <row r="31" spans="1:20" x14ac:dyDescent="0.3">
      <c r="A31" s="17">
        <f t="shared" si="0"/>
        <v>15</v>
      </c>
      <c r="B31" s="36" t="s">
        <v>53</v>
      </c>
      <c r="C31" s="61">
        <v>44875</v>
      </c>
      <c r="D31" s="61">
        <v>55838</v>
      </c>
      <c r="E31" s="23">
        <v>500000</v>
      </c>
      <c r="F31" s="60">
        <v>500000</v>
      </c>
      <c r="G31" s="27">
        <v>3190</v>
      </c>
      <c r="H31" s="27">
        <v>4213.2489999999998</v>
      </c>
      <c r="I31" s="107">
        <v>30.035616438356165</v>
      </c>
      <c r="J31" s="29">
        <v>246.66122175732099</v>
      </c>
      <c r="K31" s="29">
        <v>29750</v>
      </c>
      <c r="L31" s="68">
        <v>29996.66122175732</v>
      </c>
      <c r="M31" s="66">
        <v>3068.6587620083683</v>
      </c>
      <c r="N31" s="66">
        <v>5880.3093962343073</v>
      </c>
      <c r="O31" s="29"/>
      <c r="P31" s="123"/>
      <c r="Q31" s="65"/>
      <c r="S31" s="75"/>
    </row>
    <row r="32" spans="1:20" x14ac:dyDescent="0.3">
      <c r="A32" s="17">
        <f t="shared" si="0"/>
        <v>16</v>
      </c>
      <c r="B32" s="36" t="s">
        <v>78</v>
      </c>
      <c r="C32" s="62">
        <v>45078</v>
      </c>
      <c r="D32" s="62">
        <v>52566</v>
      </c>
      <c r="E32" s="23">
        <v>650000</v>
      </c>
      <c r="F32" s="60">
        <v>650000</v>
      </c>
      <c r="G32" s="60"/>
      <c r="H32" s="60"/>
      <c r="I32" s="107">
        <v>20.515068493150686</v>
      </c>
      <c r="J32" s="109"/>
      <c r="K32" s="109">
        <v>30225</v>
      </c>
      <c r="L32" s="68">
        <v>30225</v>
      </c>
      <c r="M32" s="74"/>
      <c r="N32" s="71"/>
      <c r="O32" s="109"/>
      <c r="P32" s="111"/>
      <c r="Q32" s="253"/>
    </row>
    <row r="33" spans="1:20" x14ac:dyDescent="0.3">
      <c r="A33" s="17">
        <f t="shared" si="0"/>
        <v>17</v>
      </c>
      <c r="B33" s="36" t="s">
        <v>80</v>
      </c>
      <c r="C33" s="62">
        <v>45505</v>
      </c>
      <c r="D33" s="62">
        <v>52994</v>
      </c>
      <c r="E33" s="23">
        <v>1000000</v>
      </c>
      <c r="F33" s="297">
        <v>385387.57461538463</v>
      </c>
      <c r="G33" s="60"/>
      <c r="H33" s="60"/>
      <c r="I33" s="107">
        <v>20.517808219178082</v>
      </c>
      <c r="J33" s="120"/>
      <c r="K33" s="120">
        <v>19762.941919191901</v>
      </c>
      <c r="L33" s="68">
        <v>19762.941919191901</v>
      </c>
      <c r="M33" s="74"/>
      <c r="N33" s="71"/>
      <c r="O33" s="282"/>
      <c r="P33" s="111"/>
      <c r="Q33" s="253"/>
      <c r="R33" s="73"/>
      <c r="T33" s="73"/>
    </row>
    <row r="34" spans="1:20" x14ac:dyDescent="0.3">
      <c r="A34" s="17">
        <f>A33+1</f>
        <v>18</v>
      </c>
      <c r="B34" s="5"/>
      <c r="C34" s="32" t="s">
        <v>54</v>
      </c>
      <c r="D34" s="46"/>
      <c r="E34" s="52">
        <f>SUM(E18:E33)</f>
        <v>9225000</v>
      </c>
      <c r="F34" s="52">
        <f>SUM(F18:F33)</f>
        <v>8610387.5746153854</v>
      </c>
      <c r="G34" s="83">
        <f>SUM(G18:G33)</f>
        <v>21685</v>
      </c>
      <c r="H34" s="83">
        <f>SUM(H18:H33)</f>
        <v>82913.293000000005</v>
      </c>
      <c r="I34" s="289"/>
      <c r="J34" s="119">
        <f>SUM(J18:J33)</f>
        <v>5588.6263541100989</v>
      </c>
      <c r="K34" s="119">
        <f>SUM(K18:K33)</f>
        <v>361587.94191919168</v>
      </c>
      <c r="L34" s="52">
        <f>SUM(L18:L33)</f>
        <v>367176.56827330176</v>
      </c>
      <c r="M34" s="52">
        <f t="shared" ref="M34:N34" si="1">SUM(M18:M33)</f>
        <v>14742.827028997603</v>
      </c>
      <c r="N34" s="52">
        <f t="shared" si="1"/>
        <v>50185.132612167712</v>
      </c>
      <c r="O34" s="281"/>
      <c r="P34" s="122"/>
      <c r="Q34" s="65"/>
      <c r="R34" s="72"/>
    </row>
    <row r="35" spans="1:20" x14ac:dyDescent="0.3">
      <c r="A35" s="17">
        <f t="shared" si="0"/>
        <v>19</v>
      </c>
      <c r="B35" s="26"/>
      <c r="C35" s="30"/>
      <c r="D35" s="47"/>
      <c r="E35" s="54"/>
      <c r="F35" s="30"/>
      <c r="G35" s="29"/>
      <c r="H35" s="29"/>
      <c r="I35" s="109"/>
      <c r="J35" s="110"/>
      <c r="K35" s="110"/>
      <c r="L35" s="53"/>
      <c r="M35" s="54"/>
      <c r="N35" s="54"/>
      <c r="O35" s="110"/>
      <c r="P35" s="110"/>
    </row>
    <row r="36" spans="1:20" x14ac:dyDescent="0.3">
      <c r="A36" s="17">
        <f t="shared" si="0"/>
        <v>20</v>
      </c>
      <c r="B36" s="35" t="s">
        <v>55</v>
      </c>
      <c r="C36" s="31"/>
      <c r="D36" s="33"/>
      <c r="E36" s="33"/>
      <c r="F36" s="31"/>
      <c r="G36" s="27"/>
      <c r="H36" s="23"/>
      <c r="I36" s="23"/>
      <c r="J36" s="110"/>
      <c r="K36" s="110"/>
      <c r="L36" s="55"/>
      <c r="M36" s="56"/>
      <c r="N36" s="56"/>
      <c r="O36" s="110"/>
      <c r="P36" s="124"/>
    </row>
    <row r="37" spans="1:20" x14ac:dyDescent="0.3">
      <c r="A37" s="17">
        <f t="shared" si="0"/>
        <v>21</v>
      </c>
      <c r="B37" s="36" t="str">
        <f>'D-4a 2023'!B38</f>
        <v>FPC 6.75% due 2028</v>
      </c>
      <c r="C37" s="57">
        <f>'D-4a 2023'!C38</f>
        <v>35839</v>
      </c>
      <c r="D37" s="57">
        <f>'D-4a 2023'!D38</f>
        <v>46784</v>
      </c>
      <c r="E37" s="34">
        <f>'D-4a 2023'!E38</f>
        <v>150000</v>
      </c>
      <c r="F37" s="34">
        <f>E37</f>
        <v>150000</v>
      </c>
      <c r="G37" s="27">
        <f>'D-4a 2023'!G38</f>
        <v>436.5</v>
      </c>
      <c r="H37" s="27">
        <f>'D-4a 2023'!H38</f>
        <v>5528</v>
      </c>
      <c r="I37" s="107">
        <f t="shared" ref="I37" si="2">_xlfn.DAYS(D37,C37)/365</f>
        <v>29.986301369863014</v>
      </c>
      <c r="J37" s="109">
        <f>'D-4a 2023'!J38</f>
        <v>198.78539426139781</v>
      </c>
      <c r="K37" s="111">
        <f>'D-4a 2023'!K38</f>
        <v>10125</v>
      </c>
      <c r="L37" s="68">
        <f>J37+K37</f>
        <v>10323.785394261398</v>
      </c>
      <c r="M37" s="89">
        <f>'D-4a 2023'!M38-'Unamortized Debt'!E61/1000</f>
        <v>52.201097443746434</v>
      </c>
      <c r="N37" s="89">
        <f>'D-4a 2023'!N38-'Unamortized Debt'!F61/1000</f>
        <v>660.11518444870183</v>
      </c>
      <c r="O37" s="111"/>
      <c r="P37" s="124"/>
    </row>
    <row r="38" spans="1:20" ht="16.5" customHeight="1" x14ac:dyDescent="0.3">
      <c r="A38" s="17">
        <f t="shared" si="0"/>
        <v>22</v>
      </c>
      <c r="B38" s="36" t="s">
        <v>57</v>
      </c>
      <c r="C38" s="57">
        <v>44855</v>
      </c>
      <c r="D38" s="57">
        <v>45403</v>
      </c>
      <c r="E38" s="23">
        <v>800000</v>
      </c>
      <c r="F38" s="60">
        <v>246153.84615384616</v>
      </c>
      <c r="G38" s="85">
        <v>0</v>
      </c>
      <c r="H38" s="261">
        <v>79.099999999999994</v>
      </c>
      <c r="I38" s="116">
        <v>1.5013698630136987</v>
      </c>
      <c r="J38" s="112"/>
      <c r="K38" s="112">
        <v>10168.888888888801</v>
      </c>
      <c r="L38" s="68">
        <v>10168.888888888801</v>
      </c>
      <c r="M38" s="89">
        <v>0</v>
      </c>
      <c r="N38" s="71">
        <v>6.0624800000001411</v>
      </c>
      <c r="O38" s="111"/>
      <c r="P38" s="110"/>
    </row>
    <row r="39" spans="1:20" x14ac:dyDescent="0.3">
      <c r="A39" s="17">
        <f t="shared" si="0"/>
        <v>23</v>
      </c>
      <c r="B39" s="19"/>
      <c r="C39" s="32" t="s">
        <v>54</v>
      </c>
      <c r="D39" s="33"/>
      <c r="E39" s="39">
        <f>SUM(E37:E38)</f>
        <v>950000</v>
      </c>
      <c r="F39" s="39">
        <f>SUM(F37:F38)</f>
        <v>396153.84615384613</v>
      </c>
      <c r="G39" s="83">
        <f>SUM(G37:G38)</f>
        <v>436.5</v>
      </c>
      <c r="H39" s="83">
        <f>SUM(H37:H38)</f>
        <v>5607.1</v>
      </c>
      <c r="I39" s="289"/>
      <c r="J39" s="113">
        <f t="shared" ref="J39:K39" si="3">SUM(J37:J38)</f>
        <v>198.78539426139781</v>
      </c>
      <c r="K39" s="113">
        <f t="shared" si="3"/>
        <v>20293.888888888803</v>
      </c>
      <c r="L39" s="52">
        <f>SUM(L37:L38)</f>
        <v>20492.674283150198</v>
      </c>
      <c r="M39" s="52">
        <f>SUM(M37:M38)</f>
        <v>52.201097443746434</v>
      </c>
      <c r="N39" s="52">
        <f>SUM(N37:N38)</f>
        <v>666.17766444870199</v>
      </c>
      <c r="O39" s="282"/>
      <c r="P39" s="110"/>
    </row>
    <row r="40" spans="1:20" x14ac:dyDescent="0.3">
      <c r="A40" s="17">
        <f t="shared" si="0"/>
        <v>24</v>
      </c>
      <c r="B40" s="35"/>
      <c r="C40" s="55"/>
      <c r="D40" s="56"/>
      <c r="E40" s="33"/>
      <c r="F40" s="31"/>
      <c r="G40" s="27"/>
      <c r="H40" s="23"/>
      <c r="I40" s="23"/>
      <c r="J40" s="110"/>
      <c r="K40" s="110"/>
      <c r="L40" s="51"/>
      <c r="M40" s="56"/>
      <c r="N40" s="58"/>
      <c r="O40" s="110"/>
      <c r="P40" s="110"/>
    </row>
    <row r="41" spans="1:20" x14ac:dyDescent="0.3">
      <c r="A41" s="17">
        <f t="shared" si="0"/>
        <v>25</v>
      </c>
      <c r="B41" s="35" t="s">
        <v>58</v>
      </c>
      <c r="C41" s="55"/>
      <c r="D41" s="56"/>
      <c r="E41" s="33"/>
      <c r="F41" s="31"/>
      <c r="G41" s="27"/>
      <c r="H41" s="23"/>
      <c r="I41" s="23"/>
      <c r="J41" s="110"/>
      <c r="K41" s="110"/>
      <c r="L41" s="55"/>
      <c r="M41" s="56"/>
      <c r="N41" s="56"/>
      <c r="O41" s="110"/>
      <c r="P41" s="110"/>
    </row>
    <row r="42" spans="1:20" x14ac:dyDescent="0.3">
      <c r="A42" s="17">
        <f t="shared" si="0"/>
        <v>26</v>
      </c>
      <c r="B42" s="36" t="s">
        <v>59</v>
      </c>
      <c r="C42" s="57">
        <f>'D-4a 2023'!C43</f>
        <v>42489</v>
      </c>
      <c r="D42" s="57">
        <v>45777</v>
      </c>
      <c r="E42" s="34">
        <v>250000</v>
      </c>
      <c r="F42" s="34">
        <f>E42</f>
        <v>250000</v>
      </c>
      <c r="G42" s="87">
        <v>0</v>
      </c>
      <c r="H42" s="23"/>
      <c r="I42" s="23"/>
      <c r="J42" s="111"/>
      <c r="K42" s="111">
        <f>'FPA 2022 12x00 Inc St'!AN16/1000</f>
        <v>11250</v>
      </c>
      <c r="L42" s="67">
        <f>J42+K42</f>
        <v>11250</v>
      </c>
      <c r="M42" s="57"/>
      <c r="N42" s="23">
        <v>699.34048692307715</v>
      </c>
      <c r="O42" s="111"/>
      <c r="P42" s="110"/>
    </row>
    <row r="43" spans="1:20" x14ac:dyDescent="0.3">
      <c r="A43" s="17">
        <f t="shared" si="0"/>
        <v>27</v>
      </c>
      <c r="B43" s="36"/>
      <c r="C43" s="57"/>
      <c r="D43" s="57"/>
      <c r="E43" s="34"/>
      <c r="F43" s="34"/>
      <c r="G43" s="85">
        <v>0</v>
      </c>
      <c r="H43" s="63"/>
      <c r="I43" s="63"/>
      <c r="J43" s="117"/>
      <c r="K43" s="117"/>
      <c r="L43" s="57"/>
      <c r="M43" s="57"/>
      <c r="N43" s="95"/>
      <c r="O43" s="283"/>
      <c r="P43" s="110"/>
    </row>
    <row r="44" spans="1:20" x14ac:dyDescent="0.3">
      <c r="A44" s="17">
        <f t="shared" si="0"/>
        <v>28</v>
      </c>
      <c r="B44" s="19"/>
      <c r="C44" s="32" t="s">
        <v>54</v>
      </c>
      <c r="D44" s="33"/>
      <c r="E44" s="39">
        <f>SUM(E42:E43)</f>
        <v>250000</v>
      </c>
      <c r="F44" s="39">
        <f>SUM(F42:F43)</f>
        <v>250000</v>
      </c>
      <c r="G44" s="83"/>
      <c r="H44" s="289"/>
      <c r="I44" s="289"/>
      <c r="J44" s="113">
        <f t="shared" ref="J44:K44" si="4">SUM(J42:J43)</f>
        <v>0</v>
      </c>
      <c r="K44" s="113">
        <f t="shared" si="4"/>
        <v>11250</v>
      </c>
      <c r="L44" s="52">
        <f>SUM(L42:L43)</f>
        <v>11250</v>
      </c>
      <c r="M44" s="52">
        <f t="shared" ref="M44:N44" si="5">SUM(M42:M43)</f>
        <v>0</v>
      </c>
      <c r="N44" s="52">
        <f t="shared" si="5"/>
        <v>699.34048692307715</v>
      </c>
      <c r="O44" s="282"/>
      <c r="P44" s="110"/>
    </row>
    <row r="45" spans="1:20" x14ac:dyDescent="0.3">
      <c r="A45" s="17">
        <f t="shared" si="0"/>
        <v>29</v>
      </c>
      <c r="B45" s="19"/>
      <c r="C45" s="32"/>
      <c r="D45" s="33"/>
      <c r="E45" s="29"/>
      <c r="F45" s="29"/>
      <c r="G45" s="27"/>
      <c r="H45" s="23"/>
      <c r="I45" s="23"/>
      <c r="J45" s="110"/>
      <c r="K45" s="110"/>
      <c r="L45" s="58"/>
      <c r="M45" s="58"/>
      <c r="N45" s="58"/>
      <c r="O45" s="110"/>
      <c r="P45" s="110"/>
    </row>
    <row r="46" spans="1:20" x14ac:dyDescent="0.3">
      <c r="A46" s="17">
        <f t="shared" si="0"/>
        <v>30</v>
      </c>
      <c r="B46" s="26" t="s">
        <v>60</v>
      </c>
      <c r="C46" s="32"/>
      <c r="D46" s="33"/>
      <c r="E46" s="29"/>
      <c r="F46" s="29"/>
      <c r="G46" s="27"/>
      <c r="H46" s="23"/>
      <c r="I46" s="23"/>
      <c r="J46" s="110"/>
      <c r="K46" s="110"/>
      <c r="L46" s="51"/>
      <c r="M46" s="56"/>
      <c r="N46" s="58"/>
      <c r="O46" s="110"/>
      <c r="P46" s="110"/>
    </row>
    <row r="47" spans="1:20" x14ac:dyDescent="0.3">
      <c r="A47" s="17">
        <f t="shared" si="0"/>
        <v>31</v>
      </c>
      <c r="B47" s="36" t="s">
        <v>61</v>
      </c>
      <c r="C47" s="32"/>
      <c r="D47" s="33"/>
      <c r="E47" s="29"/>
      <c r="F47" s="29"/>
      <c r="G47" s="27"/>
      <c r="H47" s="23"/>
      <c r="I47" s="23"/>
      <c r="J47" s="110"/>
      <c r="K47" s="111">
        <f>SUM('FPA 2022 12x00 Inc St'!AN28:AN34)/1000</f>
        <v>7299.7457654456293</v>
      </c>
      <c r="L47" s="81">
        <f>K47</f>
        <v>7299.7457654456293</v>
      </c>
      <c r="M47" s="56"/>
      <c r="N47" s="58"/>
      <c r="O47" s="111"/>
      <c r="P47" s="110"/>
    </row>
    <row r="48" spans="1:20" x14ac:dyDescent="0.3">
      <c r="A48" s="17">
        <f t="shared" si="0"/>
        <v>32</v>
      </c>
      <c r="B48" s="36" t="s">
        <v>62</v>
      </c>
      <c r="C48" s="32"/>
      <c r="D48" s="43"/>
      <c r="E48" s="43"/>
      <c r="F48" s="40"/>
      <c r="G48" s="28"/>
      <c r="H48" s="28"/>
      <c r="I48" s="121"/>
      <c r="J48" s="60">
        <f>('FPA 2022 12x00 Inc St'!AN90)/1000</f>
        <v>787.61111111111097</v>
      </c>
      <c r="K48" s="110"/>
      <c r="L48" s="65">
        <f>J48+K48</f>
        <v>787.61111111111097</v>
      </c>
      <c r="M48" s="33"/>
      <c r="N48" s="114">
        <f>AVERAGE('REG FL BS 2022 12x00'!AA27:AM27)/1000</f>
        <v>2480.0115637606773</v>
      </c>
      <c r="O48" s="110"/>
      <c r="P48" s="110"/>
    </row>
    <row r="49" spans="1:18" x14ac:dyDescent="0.3">
      <c r="A49" s="17">
        <f t="shared" si="0"/>
        <v>33</v>
      </c>
      <c r="B49" s="36" t="s">
        <v>63</v>
      </c>
      <c r="C49" s="20"/>
      <c r="D49" s="48"/>
      <c r="E49" s="76"/>
      <c r="F49" s="77"/>
      <c r="G49" s="21"/>
      <c r="H49" s="18"/>
      <c r="I49" s="18"/>
      <c r="J49" s="111">
        <f>('FPA 2022 12x00 Inc St'!AN50+'FPA 2022 12x00 Inc St'!AN87+'FPA 2022 12x00 Inc St'!AN93)/1000</f>
        <v>946.28731999999798</v>
      </c>
      <c r="K49" s="110"/>
      <c r="L49" s="67">
        <f>J49+K49</f>
        <v>946.28731999999798</v>
      </c>
      <c r="M49" s="24"/>
      <c r="N49" s="114">
        <f>AVERAGE('REG FL BS 2022 12x00'!AA40:AM40)/1000</f>
        <v>3676.3663599999995</v>
      </c>
      <c r="O49" s="110"/>
      <c r="P49" s="110"/>
    </row>
    <row r="50" spans="1:18" x14ac:dyDescent="0.3">
      <c r="A50" s="17">
        <f t="shared" si="0"/>
        <v>34</v>
      </c>
      <c r="B50" s="295" t="s">
        <v>65</v>
      </c>
      <c r="C50" s="20"/>
      <c r="D50" s="48"/>
      <c r="E50" s="78">
        <f>F50</f>
        <v>0</v>
      </c>
      <c r="F50" s="77">
        <f>'REG FL BS 2022 12x00'!AN5/1000</f>
        <v>0</v>
      </c>
      <c r="G50" s="21"/>
      <c r="H50" s="18"/>
      <c r="I50" s="18"/>
      <c r="J50" s="111"/>
      <c r="K50" s="110"/>
      <c r="L50" s="67"/>
      <c r="M50" s="24"/>
      <c r="N50" s="114"/>
      <c r="O50" s="110"/>
      <c r="P50" s="110"/>
    </row>
    <row r="51" spans="1:18" x14ac:dyDescent="0.3">
      <c r="A51" s="17">
        <f t="shared" si="0"/>
        <v>35</v>
      </c>
      <c r="B51" s="295" t="s">
        <v>2785</v>
      </c>
      <c r="C51" s="20"/>
      <c r="D51" s="48"/>
      <c r="E51" s="78">
        <f>F51</f>
        <v>72502.05681374151</v>
      </c>
      <c r="F51" s="77">
        <f>M53+N53</f>
        <v>72502.05681374151</v>
      </c>
      <c r="G51" s="21"/>
      <c r="H51" s="18"/>
      <c r="I51" s="18"/>
      <c r="J51" s="111"/>
      <c r="K51" s="110"/>
      <c r="L51" s="67"/>
      <c r="M51" s="24"/>
      <c r="N51" s="114"/>
      <c r="O51" s="110"/>
      <c r="P51" s="110"/>
    </row>
    <row r="52" spans="1:18" x14ac:dyDescent="0.3">
      <c r="A52" s="17">
        <f t="shared" si="0"/>
        <v>36</v>
      </c>
      <c r="B52" s="35"/>
      <c r="C52" s="22"/>
      <c r="D52" s="45"/>
      <c r="E52" s="60"/>
      <c r="F52" s="78"/>
      <c r="G52" s="18"/>
      <c r="H52" s="18"/>
      <c r="I52" s="18"/>
      <c r="J52" s="110"/>
      <c r="K52" s="110"/>
      <c r="L52" s="22"/>
      <c r="M52" s="23"/>
      <c r="N52" s="23"/>
      <c r="O52" s="110"/>
      <c r="P52" s="110"/>
      <c r="Q52" s="277" t="s">
        <v>81</v>
      </c>
    </row>
    <row r="53" spans="1:18" ht="14.4" thickBot="1" x14ac:dyDescent="0.35">
      <c r="A53" s="17">
        <f t="shared" si="0"/>
        <v>37</v>
      </c>
      <c r="B53" s="290" t="s">
        <v>64</v>
      </c>
      <c r="C53" s="290"/>
      <c r="D53" s="291"/>
      <c r="E53" s="292">
        <f>+E44+E39+E34+E46-E50-E51</f>
        <v>10352497.943186259</v>
      </c>
      <c r="F53" s="292">
        <f>+F44+F39+F34+F46-F50-F51</f>
        <v>9184039.3639554903</v>
      </c>
      <c r="G53" s="292">
        <f>+G44+G39+G34</f>
        <v>22121.5</v>
      </c>
      <c r="H53" s="292">
        <f>+H44+H39+H34</f>
        <v>88520.393000000011</v>
      </c>
      <c r="I53" s="291"/>
      <c r="J53" s="292">
        <f>+J44+J39+J34+J49+J48</f>
        <v>7521.3101794826052</v>
      </c>
      <c r="K53" s="292">
        <f>+K44+K39+K34+K49+K48+K47</f>
        <v>400431.57657352614</v>
      </c>
      <c r="L53" s="293">
        <f>L49+L44+L39+L34+L48+L47</f>
        <v>407952.8867530087</v>
      </c>
      <c r="M53" s="293">
        <f t="shared" ref="M53:N53" si="6">M49+M44+M39+M34+M48</f>
        <v>14795.02812644135</v>
      </c>
      <c r="N53" s="293">
        <f t="shared" si="6"/>
        <v>57707.028687300168</v>
      </c>
      <c r="O53" s="60"/>
      <c r="P53" s="110"/>
      <c r="Q53" s="82">
        <f>'2022 FERC Inc St'!AN18</f>
        <v>0</v>
      </c>
      <c r="R53" s="2" t="s">
        <v>447</v>
      </c>
    </row>
    <row r="54" spans="1:18" ht="14.4" thickTop="1" x14ac:dyDescent="0.3">
      <c r="A54" s="17">
        <f t="shared" si="0"/>
        <v>38</v>
      </c>
      <c r="B54" s="41"/>
      <c r="C54" s="41"/>
      <c r="D54" s="49"/>
      <c r="E54" s="49"/>
      <c r="F54" s="41"/>
      <c r="G54" s="41"/>
      <c r="H54" s="41"/>
      <c r="I54" s="41"/>
      <c r="J54" s="41"/>
      <c r="L54" s="285"/>
      <c r="M54" s="286"/>
      <c r="N54" s="286"/>
      <c r="Q54" s="88">
        <f>'2022 FERC Inc St'!AN19</f>
        <v>400431576.57352602</v>
      </c>
      <c r="R54" s="2" t="s">
        <v>448</v>
      </c>
    </row>
    <row r="55" spans="1:18" x14ac:dyDescent="0.3">
      <c r="A55" s="17">
        <f t="shared" si="0"/>
        <v>39</v>
      </c>
      <c r="B55" s="41"/>
      <c r="C55" s="41"/>
      <c r="D55" s="49"/>
      <c r="E55" s="49"/>
      <c r="F55" s="41"/>
      <c r="G55" s="41"/>
      <c r="H55" s="41"/>
      <c r="I55" s="41"/>
      <c r="Q55" s="72">
        <f>Q54+Q53</f>
        <v>400431576.57352602</v>
      </c>
    </row>
    <row r="56" spans="1:18" x14ac:dyDescent="0.3">
      <c r="A56" s="17">
        <f t="shared" si="0"/>
        <v>40</v>
      </c>
      <c r="B56" s="22" t="s">
        <v>66</v>
      </c>
      <c r="C56" s="22"/>
      <c r="D56" s="45"/>
      <c r="E56" s="45"/>
      <c r="F56" s="42">
        <f>F53</f>
        <v>9184039.3639554903</v>
      </c>
      <c r="G56" s="18"/>
      <c r="H56" s="18"/>
      <c r="I56" s="18"/>
      <c r="Q56" s="72">
        <f>Q55/1000</f>
        <v>400431.57657352602</v>
      </c>
      <c r="R56" s="2" t="s">
        <v>67</v>
      </c>
    </row>
    <row r="57" spans="1:18" ht="14.4" thickBot="1" x14ac:dyDescent="0.35">
      <c r="A57" s="303">
        <f t="shared" si="0"/>
        <v>41</v>
      </c>
      <c r="B57" s="285" t="s">
        <v>68</v>
      </c>
      <c r="C57" s="285"/>
      <c r="D57" s="287"/>
      <c r="E57" s="287"/>
      <c r="F57" s="69">
        <f>L53/F56</f>
        <v>4.441976679173408E-2</v>
      </c>
      <c r="G57" s="284"/>
      <c r="H57" s="284"/>
      <c r="I57" s="284"/>
      <c r="J57" s="308"/>
      <c r="K57" s="308"/>
      <c r="L57" s="308"/>
      <c r="M57" s="308"/>
      <c r="N57" s="308"/>
      <c r="P57" s="65"/>
      <c r="Q57" s="80">
        <f>K53</f>
        <v>400431.57657352614</v>
      </c>
      <c r="R57" s="2" t="s">
        <v>69</v>
      </c>
    </row>
    <row r="58" spans="1:18" ht="14.4" thickTop="1" x14ac:dyDescent="0.3">
      <c r="A58" s="303">
        <f t="shared" si="0"/>
        <v>42</v>
      </c>
      <c r="B58" s="285" t="s">
        <v>2787</v>
      </c>
      <c r="C58" s="285"/>
      <c r="D58" s="287"/>
      <c r="E58" s="287"/>
      <c r="F58" s="284"/>
      <c r="G58" s="284"/>
      <c r="H58" s="284"/>
      <c r="I58" s="284"/>
      <c r="J58" s="284"/>
      <c r="K58" s="284"/>
      <c r="L58" s="284"/>
      <c r="M58" s="284"/>
      <c r="N58" s="284"/>
      <c r="O58" s="284"/>
      <c r="Q58" s="72">
        <f>Q57-Q56</f>
        <v>0</v>
      </c>
    </row>
    <row r="59" spans="1:18" x14ac:dyDescent="0.3">
      <c r="A59" s="303">
        <f t="shared" si="0"/>
        <v>43</v>
      </c>
      <c r="B59" s="285"/>
      <c r="C59" s="285"/>
      <c r="D59" s="287"/>
      <c r="E59" s="287"/>
      <c r="F59" s="284"/>
      <c r="G59" s="284"/>
      <c r="H59" s="284"/>
      <c r="I59" s="284"/>
      <c r="J59" s="284"/>
      <c r="K59" s="284"/>
      <c r="L59" s="284"/>
      <c r="M59" s="284"/>
      <c r="N59" s="284"/>
      <c r="O59" s="284"/>
      <c r="Q59" s="72"/>
    </row>
    <row r="60" spans="1:18" x14ac:dyDescent="0.3">
      <c r="A60" s="303">
        <f t="shared" si="0"/>
        <v>44</v>
      </c>
      <c r="B60" s="285"/>
      <c r="C60" s="285"/>
      <c r="D60" s="287"/>
      <c r="E60" s="287"/>
      <c r="F60" s="315"/>
      <c r="G60" s="284"/>
      <c r="H60" s="284"/>
      <c r="I60" s="284"/>
      <c r="J60" s="284"/>
      <c r="K60" s="284"/>
      <c r="L60" s="284"/>
      <c r="M60" s="284"/>
      <c r="N60" s="284"/>
      <c r="O60" s="284"/>
      <c r="Q60" s="72"/>
    </row>
    <row r="61" spans="1:18" x14ac:dyDescent="0.3">
      <c r="A61" s="309" t="s">
        <v>550</v>
      </c>
      <c r="B61" s="309"/>
      <c r="C61" s="310"/>
      <c r="D61" s="311"/>
      <c r="E61" s="311"/>
      <c r="F61" s="309"/>
      <c r="G61" s="309"/>
      <c r="H61" s="309"/>
      <c r="I61" s="309"/>
      <c r="J61" s="309"/>
      <c r="K61" s="309"/>
      <c r="L61" s="309"/>
      <c r="M61" s="312" t="s">
        <v>551</v>
      </c>
      <c r="N61" s="309"/>
    </row>
    <row r="62" spans="1:18" x14ac:dyDescent="0.3">
      <c r="C62" s="72"/>
    </row>
  </sheetData>
  <mergeCells count="3">
    <mergeCell ref="M1:N1"/>
    <mergeCell ref="E3:I6"/>
    <mergeCell ref="E1:I1"/>
  </mergeCells>
  <phoneticPr fontId="29" type="noConversion"/>
  <printOptions horizontalCentered="1"/>
  <pageMargins left="0.5" right="0.5" top="0.75" bottom="0.5" header="0.5" footer="0.5"/>
  <pageSetup scale="65" fitToHeight="3" pageOrder="overThenDown" orientation="landscape" cellComments="asDisplayed" r:id="rId1"/>
  <headerFooter>
    <oddHeader xml:space="preserve">&amp;RDEF’s Response to OPC POD 1 (1-26)
Q7
Page &amp;P of &amp;N
</oddHeader>
    <oddFooter>&amp;R20240025-OPCPOD1-00004277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6E337-F77E-4F56-BF88-BC93C2841C82}">
  <sheetPr>
    <tabColor rgb="FFFFFF00"/>
  </sheetPr>
  <dimension ref="A1:W63"/>
  <sheetViews>
    <sheetView tabSelected="1" view="pageBreakPreview" topLeftCell="A28" zoomScale="90" zoomScaleNormal="100" zoomScaleSheetLayoutView="90" workbookViewId="0">
      <selection activeCell="F23" sqref="F23"/>
    </sheetView>
  </sheetViews>
  <sheetFormatPr defaultColWidth="9.109375" defaultRowHeight="13.8" x14ac:dyDescent="0.3"/>
  <cols>
    <col min="1" max="1" width="4.44140625" style="2" customWidth="1"/>
    <col min="2" max="2" width="36.109375" style="2" customWidth="1"/>
    <col min="3" max="3" width="13.77734375" style="2" customWidth="1"/>
    <col min="4" max="4" width="13.77734375" style="50" customWidth="1"/>
    <col min="5" max="5" width="17.77734375" style="50" customWidth="1"/>
    <col min="6" max="6" width="17.77734375" style="2" customWidth="1"/>
    <col min="7" max="7" width="12.33203125" style="2" customWidth="1"/>
    <col min="8" max="8" width="13" style="2" customWidth="1"/>
    <col min="9" max="9" width="10.109375" style="2" customWidth="1"/>
    <col min="10" max="10" width="13" style="2" customWidth="1"/>
    <col min="11" max="11" width="12.44140625" style="2" customWidth="1"/>
    <col min="12" max="12" width="12.109375" style="2" customWidth="1"/>
    <col min="13" max="13" width="15.33203125" style="2" customWidth="1"/>
    <col min="14" max="14" width="16.77734375" style="2" customWidth="1"/>
    <col min="15" max="15" width="12.77734375" style="2" customWidth="1"/>
    <col min="16" max="16" width="8.109375" style="2" customWidth="1"/>
    <col min="17" max="17" width="16.44140625" style="2" customWidth="1"/>
    <col min="18" max="16384" width="9.109375" style="2"/>
  </cols>
  <sheetData>
    <row r="1" spans="1:15" ht="12.75" customHeight="1" x14ac:dyDescent="0.3">
      <c r="A1" s="1" t="s">
        <v>0</v>
      </c>
      <c r="B1" s="275"/>
      <c r="C1" s="1"/>
      <c r="D1" s="1"/>
      <c r="E1" s="349" t="s">
        <v>1</v>
      </c>
      <c r="F1" s="349"/>
      <c r="G1" s="349"/>
      <c r="H1" s="349"/>
      <c r="I1" s="349"/>
      <c r="J1" s="288"/>
      <c r="L1" s="278"/>
      <c r="M1" s="346" t="s">
        <v>2777</v>
      </c>
      <c r="N1" s="346"/>
      <c r="O1" s="278"/>
    </row>
    <row r="2" spans="1:15" x14ac:dyDescent="0.3">
      <c r="A2" s="3"/>
      <c r="B2" s="3"/>
      <c r="C2" s="3"/>
      <c r="D2" s="273"/>
      <c r="E2" s="273"/>
      <c r="F2" s="274"/>
      <c r="G2" s="274"/>
      <c r="H2" s="274"/>
      <c r="I2" s="274"/>
      <c r="J2" s="274"/>
      <c r="K2" s="274"/>
      <c r="L2" s="274"/>
      <c r="M2" s="274"/>
      <c r="N2" s="274"/>
      <c r="O2" s="279"/>
    </row>
    <row r="3" spans="1:15" ht="12.75" customHeight="1" x14ac:dyDescent="0.3">
      <c r="A3" s="2" t="s">
        <v>2</v>
      </c>
      <c r="B3" s="6"/>
      <c r="C3" s="44"/>
      <c r="D3" s="44" t="s">
        <v>3</v>
      </c>
      <c r="E3" s="347" t="s">
        <v>4</v>
      </c>
      <c r="F3" s="347"/>
      <c r="G3" s="347"/>
      <c r="H3" s="347"/>
      <c r="I3" s="347"/>
      <c r="J3" s="44"/>
      <c r="K3" s="5"/>
      <c r="L3" s="5" t="s">
        <v>5</v>
      </c>
      <c r="M3" s="6"/>
      <c r="N3" s="6"/>
      <c r="O3" s="6"/>
    </row>
    <row r="4" spans="1:15" x14ac:dyDescent="0.3">
      <c r="B4" s="6"/>
      <c r="C4" s="44"/>
      <c r="D4" s="44"/>
      <c r="E4" s="348"/>
      <c r="F4" s="348"/>
      <c r="G4" s="348"/>
      <c r="H4" s="348"/>
      <c r="I4" s="348"/>
      <c r="J4" s="44"/>
      <c r="K4" s="7" t="s">
        <v>6</v>
      </c>
      <c r="L4" s="8" t="s">
        <v>7</v>
      </c>
      <c r="M4" s="272"/>
      <c r="N4" s="272">
        <v>46752</v>
      </c>
      <c r="O4" s="272"/>
    </row>
    <row r="5" spans="1:15" x14ac:dyDescent="0.3">
      <c r="A5" s="2" t="s">
        <v>8</v>
      </c>
      <c r="B5" s="276"/>
      <c r="C5" s="44"/>
      <c r="D5" s="44"/>
      <c r="E5" s="348"/>
      <c r="F5" s="348"/>
      <c r="G5" s="348"/>
      <c r="H5" s="348"/>
      <c r="I5" s="348"/>
      <c r="J5" s="44"/>
      <c r="K5" s="7" t="s">
        <v>6</v>
      </c>
      <c r="L5" s="8" t="s">
        <v>9</v>
      </c>
      <c r="M5" s="272"/>
      <c r="N5" s="272">
        <v>46387</v>
      </c>
      <c r="O5" s="272"/>
    </row>
    <row r="6" spans="1:15" ht="12.9" customHeight="1" x14ac:dyDescent="0.3">
      <c r="A6" s="10"/>
      <c r="D6" s="44"/>
      <c r="E6" s="348"/>
      <c r="F6" s="348"/>
      <c r="G6" s="348"/>
      <c r="H6" s="348"/>
      <c r="I6" s="348"/>
      <c r="J6" s="44"/>
      <c r="K6" s="7" t="s">
        <v>6</v>
      </c>
      <c r="L6" s="8" t="s">
        <v>10</v>
      </c>
      <c r="M6" s="272"/>
      <c r="N6" s="272">
        <v>46022</v>
      </c>
      <c r="O6" s="272"/>
    </row>
    <row r="7" spans="1:15" x14ac:dyDescent="0.3">
      <c r="A7" s="2" t="s">
        <v>2782</v>
      </c>
      <c r="D7" s="44"/>
      <c r="E7" s="44"/>
      <c r="F7" s="25"/>
      <c r="G7" s="7"/>
      <c r="K7" s="7" t="s">
        <v>6</v>
      </c>
      <c r="L7" s="8" t="s">
        <v>11</v>
      </c>
      <c r="M7" s="272"/>
      <c r="N7" s="272">
        <v>45657</v>
      </c>
      <c r="O7" s="272"/>
    </row>
    <row r="8" spans="1:15" x14ac:dyDescent="0.3">
      <c r="D8" s="44"/>
      <c r="E8" s="44"/>
      <c r="F8" s="25"/>
      <c r="G8" s="318"/>
      <c r="K8" s="7" t="s">
        <v>552</v>
      </c>
      <c r="L8" s="8" t="s">
        <v>12</v>
      </c>
      <c r="M8" s="1"/>
      <c r="N8" s="272">
        <v>45291</v>
      </c>
      <c r="O8" s="272"/>
    </row>
    <row r="9" spans="1:15" x14ac:dyDescent="0.3">
      <c r="D9" s="44"/>
      <c r="E9" s="44"/>
      <c r="F9" s="25"/>
      <c r="G9" s="7"/>
      <c r="K9" s="7"/>
      <c r="M9" s="272"/>
      <c r="N9" s="272"/>
      <c r="O9" s="272"/>
    </row>
    <row r="10" spans="1:15" x14ac:dyDescent="0.3">
      <c r="D10" s="44"/>
      <c r="E10" s="11"/>
      <c r="F10" s="7"/>
      <c r="G10" s="11" t="s">
        <v>13</v>
      </c>
      <c r="K10" s="7"/>
      <c r="L10" s="8" t="s">
        <v>549</v>
      </c>
      <c r="M10" s="9"/>
      <c r="N10" s="9"/>
      <c r="O10" s="9"/>
    </row>
    <row r="11" spans="1:15" x14ac:dyDescent="0.3">
      <c r="A11" s="12"/>
      <c r="B11" s="294">
        <v>-1</v>
      </c>
      <c r="C11" s="294">
        <v>-2</v>
      </c>
      <c r="D11" s="294">
        <v>-3</v>
      </c>
      <c r="E11" s="294">
        <v>-4</v>
      </c>
      <c r="F11" s="294">
        <v>-5</v>
      </c>
      <c r="G11" s="294">
        <v>-6</v>
      </c>
      <c r="H11" s="294">
        <v>-7</v>
      </c>
      <c r="I11" s="294">
        <v>-8</v>
      </c>
      <c r="J11" s="294">
        <v>-9</v>
      </c>
      <c r="K11" s="294">
        <v>-10</v>
      </c>
      <c r="L11" s="294">
        <v>-11</v>
      </c>
      <c r="M11" s="294">
        <v>-12</v>
      </c>
      <c r="N11" s="294">
        <v>-13</v>
      </c>
      <c r="O11" s="280"/>
    </row>
    <row r="12" spans="1:15" x14ac:dyDescent="0.3">
      <c r="A12" s="340"/>
      <c r="B12" s="341"/>
      <c r="C12" s="341"/>
      <c r="D12" s="341"/>
      <c r="E12" s="341"/>
      <c r="F12" s="341"/>
      <c r="G12" s="341"/>
      <c r="H12" s="341"/>
      <c r="I12" s="341"/>
      <c r="J12" s="341"/>
      <c r="K12" s="341"/>
      <c r="L12" s="341"/>
      <c r="M12" s="43" t="s">
        <v>2786</v>
      </c>
      <c r="N12" s="43" t="s">
        <v>2786</v>
      </c>
      <c r="O12" s="280"/>
    </row>
    <row r="13" spans="1:15" x14ac:dyDescent="0.3">
      <c r="A13" s="15"/>
      <c r="B13" s="13"/>
      <c r="C13" s="13"/>
      <c r="D13" s="14"/>
      <c r="E13" s="13"/>
      <c r="F13" s="14" t="s">
        <v>14</v>
      </c>
      <c r="G13" s="14" t="s">
        <v>15</v>
      </c>
      <c r="H13" s="14" t="s">
        <v>16</v>
      </c>
      <c r="I13" s="14"/>
      <c r="J13" s="14"/>
      <c r="K13" s="14"/>
      <c r="L13" s="13" t="s">
        <v>70</v>
      </c>
      <c r="M13" s="13" t="s">
        <v>71</v>
      </c>
      <c r="N13" s="13" t="s">
        <v>72</v>
      </c>
      <c r="O13" s="14"/>
    </row>
    <row r="14" spans="1:15" x14ac:dyDescent="0.3">
      <c r="A14" s="15"/>
      <c r="B14" s="13"/>
      <c r="C14" s="13"/>
      <c r="D14" s="13"/>
      <c r="E14" s="14" t="s">
        <v>17</v>
      </c>
      <c r="F14" s="13" t="s">
        <v>18</v>
      </c>
      <c r="G14" s="14" t="s">
        <v>19</v>
      </c>
      <c r="H14" s="14" t="s">
        <v>20</v>
      </c>
      <c r="I14" s="14"/>
      <c r="J14" s="14"/>
      <c r="K14" s="14" t="s">
        <v>21</v>
      </c>
      <c r="L14" s="13" t="s">
        <v>29</v>
      </c>
      <c r="M14" s="13" t="s">
        <v>15</v>
      </c>
      <c r="N14" s="14" t="s">
        <v>73</v>
      </c>
      <c r="O14" s="14"/>
    </row>
    <row r="15" spans="1:15" x14ac:dyDescent="0.3">
      <c r="A15" s="14" t="s">
        <v>22</v>
      </c>
      <c r="B15" s="14" t="s">
        <v>23</v>
      </c>
      <c r="C15" s="14" t="s">
        <v>24</v>
      </c>
      <c r="D15" s="14" t="s">
        <v>25</v>
      </c>
      <c r="E15" s="14" t="s">
        <v>26</v>
      </c>
      <c r="F15" s="14" t="s">
        <v>27</v>
      </c>
      <c r="G15" s="14" t="s">
        <v>17</v>
      </c>
      <c r="H15" s="14" t="s">
        <v>17</v>
      </c>
      <c r="I15" s="14" t="s">
        <v>28</v>
      </c>
      <c r="J15" s="14" t="s">
        <v>29</v>
      </c>
      <c r="K15" s="14" t="s">
        <v>30</v>
      </c>
      <c r="L15" s="14" t="s">
        <v>74</v>
      </c>
      <c r="M15" s="14" t="s">
        <v>75</v>
      </c>
      <c r="N15" s="14" t="s">
        <v>76</v>
      </c>
      <c r="O15" s="14"/>
    </row>
    <row r="16" spans="1:15" x14ac:dyDescent="0.3">
      <c r="A16" s="16" t="s">
        <v>31</v>
      </c>
      <c r="B16" s="16" t="s">
        <v>32</v>
      </c>
      <c r="C16" s="16" t="s">
        <v>33</v>
      </c>
      <c r="D16" s="16" t="s">
        <v>33</v>
      </c>
      <c r="E16" s="16" t="s">
        <v>34</v>
      </c>
      <c r="F16" s="16" t="s">
        <v>35</v>
      </c>
      <c r="G16" s="16" t="s">
        <v>26</v>
      </c>
      <c r="H16" s="16" t="s">
        <v>26</v>
      </c>
      <c r="I16" s="16" t="s">
        <v>36</v>
      </c>
      <c r="J16" s="16" t="s">
        <v>37</v>
      </c>
      <c r="K16" s="16" t="s">
        <v>38</v>
      </c>
      <c r="L16" s="16" t="s">
        <v>2783</v>
      </c>
      <c r="M16" s="16" t="s">
        <v>2784</v>
      </c>
      <c r="N16" s="16" t="s">
        <v>2784</v>
      </c>
      <c r="O16" s="280"/>
    </row>
    <row r="17" spans="1:20" x14ac:dyDescent="0.3">
      <c r="A17" s="17">
        <v>1</v>
      </c>
      <c r="B17" s="35" t="s">
        <v>39</v>
      </c>
      <c r="C17" s="30"/>
      <c r="D17" s="33"/>
      <c r="E17" s="33"/>
      <c r="F17" s="30"/>
      <c r="G17" s="23"/>
      <c r="H17" s="23"/>
      <c r="I17" s="23"/>
      <c r="J17" s="23"/>
      <c r="L17" s="30"/>
    </row>
    <row r="18" spans="1:20" x14ac:dyDescent="0.3">
      <c r="A18" s="17">
        <f t="shared" ref="A18:A60" si="0">A17+1</f>
        <v>2</v>
      </c>
      <c r="B18" s="36" t="s">
        <v>40</v>
      </c>
      <c r="C18" s="61">
        <v>37673</v>
      </c>
      <c r="D18" s="61">
        <v>48639</v>
      </c>
      <c r="E18" s="23">
        <v>225000</v>
      </c>
      <c r="F18" s="59">
        <f>E18</f>
        <v>225000</v>
      </c>
      <c r="G18" s="27">
        <v>572</v>
      </c>
      <c r="H18" s="27">
        <v>3013</v>
      </c>
      <c r="I18" s="38">
        <f>_xlfn.DAYS(D18,C18)/365</f>
        <v>30.043835616438358</v>
      </c>
      <c r="J18" s="122">
        <v>118.71913581832649</v>
      </c>
      <c r="K18" s="109">
        <v>13275</v>
      </c>
      <c r="L18" s="91">
        <f t="shared" ref="L18:L34" si="1">J18+K18</f>
        <v>13393.719135818326</v>
      </c>
      <c r="M18" s="92">
        <f>'REG FL BS 2023 12x00'!AA712/1000</f>
        <v>183.6478384615385</v>
      </c>
      <c r="N18" s="92">
        <f>'REG FL BS 2023 12x00'!AA428/1000</f>
        <v>963.97215307692306</v>
      </c>
      <c r="O18" s="109"/>
      <c r="P18" s="75"/>
      <c r="Q18" s="65"/>
      <c r="S18" s="75"/>
    </row>
    <row r="19" spans="1:20" x14ac:dyDescent="0.3">
      <c r="A19" s="17">
        <f t="shared" si="0"/>
        <v>3</v>
      </c>
      <c r="B19" s="36" t="s">
        <v>41</v>
      </c>
      <c r="C19" s="343">
        <v>39343</v>
      </c>
      <c r="D19" s="343">
        <v>50298</v>
      </c>
      <c r="E19" s="344">
        <v>500000</v>
      </c>
      <c r="F19" s="342">
        <f t="shared" ref="F19:F31" si="2">E19</f>
        <v>500000</v>
      </c>
      <c r="G19" s="319">
        <v>660</v>
      </c>
      <c r="H19" s="319">
        <v>6708</v>
      </c>
      <c r="I19" s="345">
        <f t="shared" ref="I19:I34" si="3">_xlfn.DAYS(D19,C19)/365</f>
        <v>30.013698630136986</v>
      </c>
      <c r="J19" s="323">
        <v>245.59320761873221</v>
      </c>
      <c r="K19" s="320">
        <v>31749.999999999898</v>
      </c>
      <c r="L19" s="91">
        <f t="shared" si="1"/>
        <v>31995.593207618629</v>
      </c>
      <c r="M19" s="92">
        <f>'REG FL BS 2023 12x00'!AA713/1000</f>
        <v>312.57939769230774</v>
      </c>
      <c r="N19" s="92">
        <f>'REG FL BS 2023 12x00'!AA430/1000</f>
        <v>3176.7843900000007</v>
      </c>
      <c r="O19" s="109"/>
      <c r="P19" s="75"/>
      <c r="Q19" s="65"/>
      <c r="S19" s="75"/>
    </row>
    <row r="20" spans="1:20" x14ac:dyDescent="0.3">
      <c r="A20" s="17">
        <f t="shared" si="0"/>
        <v>4</v>
      </c>
      <c r="B20" s="36" t="s">
        <v>42</v>
      </c>
      <c r="C20" s="343">
        <v>39617</v>
      </c>
      <c r="D20" s="343">
        <v>50571</v>
      </c>
      <c r="E20" s="344">
        <v>1000000</v>
      </c>
      <c r="F20" s="342">
        <f t="shared" si="2"/>
        <v>1000000</v>
      </c>
      <c r="G20" s="319">
        <v>4220</v>
      </c>
      <c r="H20" s="319">
        <v>13136</v>
      </c>
      <c r="I20" s="345">
        <f t="shared" si="3"/>
        <v>30.010958904109589</v>
      </c>
      <c r="J20" s="323">
        <v>578.541447742434</v>
      </c>
      <c r="K20" s="320">
        <v>64000</v>
      </c>
      <c r="L20" s="91">
        <f t="shared" si="1"/>
        <v>64578.541447742435</v>
      </c>
      <c r="M20" s="92">
        <f>'REG FL BS 2023 12x00'!AA715/1000</f>
        <v>2104.2990253846133</v>
      </c>
      <c r="N20" s="92">
        <f>'REG FL BS 2023 12x00'!AA433/1000</f>
        <v>6549.4814876923092</v>
      </c>
      <c r="O20" s="109"/>
      <c r="P20" s="75"/>
      <c r="Q20" s="65"/>
      <c r="S20" s="75"/>
    </row>
    <row r="21" spans="1:20" x14ac:dyDescent="0.3">
      <c r="A21" s="17">
        <f t="shared" si="0"/>
        <v>5</v>
      </c>
      <c r="B21" s="36" t="s">
        <v>43</v>
      </c>
      <c r="C21" s="343">
        <v>40262</v>
      </c>
      <c r="D21" s="343">
        <v>51227</v>
      </c>
      <c r="E21" s="344">
        <v>350000</v>
      </c>
      <c r="F21" s="342">
        <f t="shared" si="2"/>
        <v>350000</v>
      </c>
      <c r="G21" s="319">
        <v>1459.5</v>
      </c>
      <c r="H21" s="319">
        <v>4690.1189999999997</v>
      </c>
      <c r="I21" s="345">
        <f t="shared" si="3"/>
        <v>30.041095890410958</v>
      </c>
      <c r="J21" s="323">
        <v>204.8516768514838</v>
      </c>
      <c r="K21" s="320">
        <v>19775</v>
      </c>
      <c r="L21" s="91">
        <f t="shared" si="1"/>
        <v>19979.851676851486</v>
      </c>
      <c r="M21" s="92">
        <f>'REG FL BS 2023 12x00'!AA714/1000</f>
        <v>814.41479538461556</v>
      </c>
      <c r="N21" s="92">
        <f>'REG FL BS 2023 12x00'!AA432/1000</f>
        <v>2616.8482138461541</v>
      </c>
      <c r="O21" s="109"/>
      <c r="P21" s="75"/>
      <c r="Q21" s="65"/>
      <c r="S21" s="75"/>
    </row>
    <row r="22" spans="1:20" x14ac:dyDescent="0.3">
      <c r="A22" s="17">
        <f t="shared" si="0"/>
        <v>6</v>
      </c>
      <c r="B22" s="36" t="s">
        <v>44</v>
      </c>
      <c r="C22" s="343">
        <v>41233</v>
      </c>
      <c r="D22" s="343">
        <v>52185</v>
      </c>
      <c r="E22" s="344">
        <v>400000</v>
      </c>
      <c r="F22" s="342">
        <f t="shared" si="2"/>
        <v>400000</v>
      </c>
      <c r="G22" s="319">
        <v>1268</v>
      </c>
      <c r="H22" s="319">
        <v>4869.8999999999996</v>
      </c>
      <c r="I22" s="345">
        <f t="shared" si="3"/>
        <v>30.005479452054793</v>
      </c>
      <c r="J22" s="323">
        <v>204.61312643590611</v>
      </c>
      <c r="K22" s="320">
        <v>15400</v>
      </c>
      <c r="L22" s="91">
        <f t="shared" si="1"/>
        <v>15604.613126435906</v>
      </c>
      <c r="M22" s="92">
        <f>'REG FL BS 2023 12x00'!AA716/1000</f>
        <v>819.17925846153855</v>
      </c>
      <c r="N22" s="92">
        <f>'REG FL BS 2023 12x00'!AA434/1000</f>
        <v>3145.1348438461541</v>
      </c>
      <c r="O22" s="109"/>
      <c r="P22" s="75"/>
      <c r="Q22" s="65"/>
      <c r="S22" s="75"/>
    </row>
    <row r="23" spans="1:20" x14ac:dyDescent="0.3">
      <c r="A23" s="17">
        <f t="shared" si="0"/>
        <v>7</v>
      </c>
      <c r="B23" s="36" t="s">
        <v>45</v>
      </c>
      <c r="C23" s="343">
        <v>42622</v>
      </c>
      <c r="D23" s="343">
        <v>53601</v>
      </c>
      <c r="E23" s="344">
        <v>600000</v>
      </c>
      <c r="F23" s="342">
        <f t="shared" si="2"/>
        <v>600000</v>
      </c>
      <c r="G23" s="319">
        <v>3372</v>
      </c>
      <c r="H23" s="319">
        <v>7260.0609999999997</v>
      </c>
      <c r="I23" s="345">
        <f t="shared" si="3"/>
        <v>30.079452054794519</v>
      </c>
      <c r="J23" s="323">
        <v>353.95926584954896</v>
      </c>
      <c r="K23" s="320">
        <v>20400</v>
      </c>
      <c r="L23" s="91">
        <f t="shared" si="1"/>
        <v>20753.959265849549</v>
      </c>
      <c r="M23" s="92">
        <f>'REG FL BS 2023 12x00'!AA705/1000</f>
        <v>2607.9874223076922</v>
      </c>
      <c r="N23" s="92">
        <f>'REG FL BS 2023 12x00'!AA415/1000</f>
        <v>5621.5658053846164</v>
      </c>
      <c r="O23" s="109"/>
      <c r="P23" s="75"/>
      <c r="Q23" s="65"/>
      <c r="S23" s="75"/>
    </row>
    <row r="24" spans="1:20" x14ac:dyDescent="0.3">
      <c r="A24" s="17">
        <f t="shared" si="0"/>
        <v>8</v>
      </c>
      <c r="B24" s="36" t="s">
        <v>46</v>
      </c>
      <c r="C24" s="343">
        <v>42741</v>
      </c>
      <c r="D24" s="343">
        <v>46402</v>
      </c>
      <c r="E24" s="344">
        <v>650000</v>
      </c>
      <c r="F24" s="342">
        <f t="shared" si="2"/>
        <v>650000</v>
      </c>
      <c r="G24" s="319">
        <v>390</v>
      </c>
      <c r="H24" s="319">
        <v>5953</v>
      </c>
      <c r="I24" s="345">
        <f t="shared" si="3"/>
        <v>10.03013698630137</v>
      </c>
      <c r="J24" s="323">
        <v>631.67723578045775</v>
      </c>
      <c r="K24" s="320">
        <v>20800</v>
      </c>
      <c r="L24" s="91">
        <f t="shared" si="1"/>
        <v>21431.677235780458</v>
      </c>
      <c r="M24" s="92">
        <f>'REG FL BS 2023 12x00'!AA707/1000</f>
        <v>137.67247538461538</v>
      </c>
      <c r="N24" s="92">
        <f>'REG FL BS 2023 12x00'!AA417/1000</f>
        <v>2098.7913015384611</v>
      </c>
      <c r="O24" s="109"/>
      <c r="P24" s="75"/>
      <c r="Q24" s="65"/>
      <c r="S24" s="75"/>
      <c r="T24" s="70"/>
    </row>
    <row r="25" spans="1:20" x14ac:dyDescent="0.3">
      <c r="A25" s="17">
        <f t="shared" si="0"/>
        <v>9</v>
      </c>
      <c r="B25" s="36" t="s">
        <v>47</v>
      </c>
      <c r="C25" s="343">
        <v>43272</v>
      </c>
      <c r="D25" s="343">
        <v>46949</v>
      </c>
      <c r="E25" s="344">
        <v>600000</v>
      </c>
      <c r="F25" s="342">
        <f t="shared" si="2"/>
        <v>600000</v>
      </c>
      <c r="G25" s="319">
        <v>1110</v>
      </c>
      <c r="H25" s="319">
        <v>5437.02</v>
      </c>
      <c r="I25" s="345">
        <f t="shared" si="3"/>
        <v>10.073972602739726</v>
      </c>
      <c r="J25" s="323">
        <v>650.12590352371194</v>
      </c>
      <c r="K25" s="320">
        <v>22800</v>
      </c>
      <c r="L25" s="91">
        <f t="shared" si="1"/>
        <v>23450.125903523713</v>
      </c>
      <c r="M25" s="92">
        <f>'REG FL BS 2023 12x00'!AA701/1000</f>
        <v>555.61258230769238</v>
      </c>
      <c r="N25" s="92">
        <f>'REG FL BS 2023 12x00'!AA410/1000</f>
        <v>2721.5105630769231</v>
      </c>
      <c r="O25" s="109"/>
      <c r="P25" s="75"/>
      <c r="Q25" s="65"/>
      <c r="S25" s="75"/>
    </row>
    <row r="26" spans="1:20" x14ac:dyDescent="0.3">
      <c r="A26" s="17">
        <f t="shared" si="0"/>
        <v>10</v>
      </c>
      <c r="B26" s="36" t="s">
        <v>48</v>
      </c>
      <c r="C26" s="343">
        <v>43272</v>
      </c>
      <c r="D26" s="343">
        <v>54254</v>
      </c>
      <c r="E26" s="344">
        <v>400000</v>
      </c>
      <c r="F26" s="342">
        <f t="shared" si="2"/>
        <v>400000</v>
      </c>
      <c r="G26" s="319">
        <v>556</v>
      </c>
      <c r="H26" s="319">
        <v>4824.68</v>
      </c>
      <c r="I26" s="345">
        <f t="shared" si="3"/>
        <v>30.087671232876712</v>
      </c>
      <c r="J26" s="323">
        <v>178.94023326362711</v>
      </c>
      <c r="K26" s="320">
        <v>16800</v>
      </c>
      <c r="L26" s="91">
        <f t="shared" si="1"/>
        <v>16978.940233263627</v>
      </c>
      <c r="M26" s="92">
        <f>'REG FL BS 2023 12x00'!AA702/1000</f>
        <v>463.02512999999993</v>
      </c>
      <c r="N26" s="92">
        <f>'REG FL BS 2023 12x00'!AA411/1000</f>
        <v>4017.8922361538457</v>
      </c>
      <c r="O26" s="109"/>
      <c r="P26" s="75"/>
      <c r="Q26" s="65"/>
      <c r="S26" s="75"/>
    </row>
    <row r="27" spans="1:20" x14ac:dyDescent="0.3">
      <c r="A27" s="17">
        <f t="shared" si="0"/>
        <v>11</v>
      </c>
      <c r="B27" s="36" t="s">
        <v>49</v>
      </c>
      <c r="C27" s="343">
        <v>43795</v>
      </c>
      <c r="D27" s="343">
        <v>47453</v>
      </c>
      <c r="E27" s="344">
        <v>700000</v>
      </c>
      <c r="F27" s="342">
        <f t="shared" si="2"/>
        <v>700000</v>
      </c>
      <c r="G27" s="319">
        <v>371</v>
      </c>
      <c r="H27" s="319">
        <v>6267.5619999999999</v>
      </c>
      <c r="I27" s="345">
        <f t="shared" si="3"/>
        <v>10.021917808219179</v>
      </c>
      <c r="J27" s="323">
        <v>662.93546356368404</v>
      </c>
      <c r="K27" s="320">
        <v>17500</v>
      </c>
      <c r="L27" s="91">
        <f t="shared" si="1"/>
        <v>18162.935463563685</v>
      </c>
      <c r="M27" s="92">
        <f>'REG FL BS 2023 12x00'!AA708/1000</f>
        <v>237.72814538461535</v>
      </c>
      <c r="N27" s="92">
        <f>'REG FL BS 2023 12x00'!AA419/1000</f>
        <v>4016.1076907692304</v>
      </c>
      <c r="O27" s="109"/>
      <c r="P27" s="75"/>
      <c r="Q27" s="65"/>
      <c r="S27" s="75"/>
    </row>
    <row r="28" spans="1:20" x14ac:dyDescent="0.3">
      <c r="A28" s="17">
        <f t="shared" si="0"/>
        <v>12</v>
      </c>
      <c r="B28" s="36" t="s">
        <v>50</v>
      </c>
      <c r="C28" s="343">
        <v>43993</v>
      </c>
      <c r="D28" s="343">
        <v>47649</v>
      </c>
      <c r="E28" s="344">
        <v>500000</v>
      </c>
      <c r="F28" s="342">
        <f t="shared" si="2"/>
        <v>500000</v>
      </c>
      <c r="G28" s="319">
        <v>685</v>
      </c>
      <c r="H28" s="319">
        <v>4686.1019999999999</v>
      </c>
      <c r="I28" s="345">
        <f t="shared" si="3"/>
        <v>10.016438356164384</v>
      </c>
      <c r="J28" s="323">
        <v>536.35651031188343</v>
      </c>
      <c r="K28" s="320">
        <v>8750</v>
      </c>
      <c r="L28" s="91">
        <f t="shared" si="1"/>
        <v>9286.3565103118835</v>
      </c>
      <c r="M28" s="92">
        <f>'REG FL BS 2023 12x00'!AA704/1000</f>
        <v>475.92673769230771</v>
      </c>
      <c r="N28" s="92">
        <f>'REG FL BS 2023 12x00'!AA414/1000</f>
        <v>3255.8266907692305</v>
      </c>
      <c r="O28" s="109"/>
      <c r="P28" s="75"/>
      <c r="Q28" s="65"/>
      <c r="S28" s="75"/>
    </row>
    <row r="29" spans="1:20" x14ac:dyDescent="0.3">
      <c r="A29" s="17">
        <f t="shared" si="0"/>
        <v>13</v>
      </c>
      <c r="B29" s="36" t="s">
        <v>51</v>
      </c>
      <c r="C29" s="343">
        <v>44532</v>
      </c>
      <c r="D29" s="343">
        <v>48197</v>
      </c>
      <c r="E29" s="344">
        <v>650000</v>
      </c>
      <c r="F29" s="342">
        <f t="shared" si="2"/>
        <v>650000</v>
      </c>
      <c r="G29" s="319">
        <v>981.5</v>
      </c>
      <c r="H29" s="319">
        <v>5852.6</v>
      </c>
      <c r="I29" s="345">
        <f t="shared" si="3"/>
        <v>10.04109589041096</v>
      </c>
      <c r="J29" s="323">
        <v>680.94164034795642</v>
      </c>
      <c r="K29" s="320">
        <v>15600</v>
      </c>
      <c r="L29" s="91">
        <f t="shared" si="1"/>
        <v>16280.941640347957</v>
      </c>
      <c r="M29" s="92">
        <f>'REG FL BS 2023 12x00'!AA697/1000</f>
        <v>1545.5805</v>
      </c>
      <c r="N29" s="92">
        <f>'REG FL BS 2023 12x00'!AA406/1000</f>
        <v>4954.2960030769236</v>
      </c>
      <c r="O29" s="109"/>
      <c r="P29" s="75"/>
      <c r="Q29" s="65"/>
      <c r="S29" s="75"/>
    </row>
    <row r="30" spans="1:20" x14ac:dyDescent="0.3">
      <c r="A30" s="17">
        <f t="shared" si="0"/>
        <v>14</v>
      </c>
      <c r="B30" s="36" t="s">
        <v>52</v>
      </c>
      <c r="C30" s="343">
        <v>44532</v>
      </c>
      <c r="D30" s="343">
        <v>55502</v>
      </c>
      <c r="E30" s="344">
        <v>500000</v>
      </c>
      <c r="F30" s="342">
        <f t="shared" si="2"/>
        <v>500000</v>
      </c>
      <c r="G30" s="319">
        <v>2850</v>
      </c>
      <c r="H30" s="319">
        <v>6002</v>
      </c>
      <c r="I30" s="345">
        <f t="shared" si="3"/>
        <v>30.054794520547944</v>
      </c>
      <c r="J30" s="323">
        <v>294.71028524502572</v>
      </c>
      <c r="K30" s="320">
        <v>14999.9999999999</v>
      </c>
      <c r="L30" s="91">
        <f t="shared" si="1"/>
        <v>15294.710285244926</v>
      </c>
      <c r="M30" s="92">
        <f>'REG FL BS 2023 12x00'!AA698/1000</f>
        <v>1981.3738984615384</v>
      </c>
      <c r="N30" s="92">
        <f>'REG FL BS 2023 12x00'!AA407/1000</f>
        <v>5687.2638076923076</v>
      </c>
      <c r="O30" s="109"/>
      <c r="P30" s="75"/>
      <c r="Q30" s="65"/>
      <c r="S30" s="75"/>
    </row>
    <row r="31" spans="1:20" x14ac:dyDescent="0.3">
      <c r="A31" s="17">
        <f t="shared" si="0"/>
        <v>15</v>
      </c>
      <c r="B31" s="36" t="s">
        <v>53</v>
      </c>
      <c r="C31" s="343">
        <v>44875</v>
      </c>
      <c r="D31" s="343">
        <v>55838</v>
      </c>
      <c r="E31" s="344">
        <v>500000</v>
      </c>
      <c r="F31" s="342">
        <f t="shared" si="2"/>
        <v>500000</v>
      </c>
      <c r="G31" s="319">
        <v>3190</v>
      </c>
      <c r="H31" s="319">
        <v>4213.2489999999998</v>
      </c>
      <c r="I31" s="345">
        <f t="shared" si="3"/>
        <v>30.035616438356165</v>
      </c>
      <c r="J31" s="323">
        <v>246.66122175732099</v>
      </c>
      <c r="K31" s="320">
        <v>29750</v>
      </c>
      <c r="L31" s="91">
        <f t="shared" si="1"/>
        <v>29996.66122175732</v>
      </c>
      <c r="M31" s="92">
        <f>'REG FL BS 2023 12x00'!AA703/1000</f>
        <v>3121.8010184615387</v>
      </c>
      <c r="N31" s="92">
        <f>'REG FL BS 2023 12x00'!AA413/1000</f>
        <v>5924.5454015384621</v>
      </c>
      <c r="O31" s="109"/>
      <c r="P31" s="75"/>
      <c r="Q31" s="65"/>
      <c r="S31" s="75"/>
    </row>
    <row r="32" spans="1:20" x14ac:dyDescent="0.3">
      <c r="A32" s="17">
        <f t="shared" si="0"/>
        <v>16</v>
      </c>
      <c r="B32" s="36" t="s">
        <v>555</v>
      </c>
      <c r="C32" s="61">
        <v>45198</v>
      </c>
      <c r="D32" s="61">
        <v>63477</v>
      </c>
      <c r="E32" s="23">
        <v>200000</v>
      </c>
      <c r="F32" s="59">
        <f>-'REG FL BS 2023 12x00'!AA687/1000</f>
        <v>46153.846153846149</v>
      </c>
      <c r="G32" s="319">
        <v>0</v>
      </c>
      <c r="H32" s="319">
        <v>2022.04</v>
      </c>
      <c r="I32" s="38">
        <f t="shared" si="3"/>
        <v>50.079452054794523</v>
      </c>
      <c r="J32" s="323">
        <v>10.508988456698946</v>
      </c>
      <c r="K32" s="320">
        <v>2590.2222200000001</v>
      </c>
      <c r="L32" s="91">
        <f t="shared" si="1"/>
        <v>2600.7312084566993</v>
      </c>
      <c r="M32" s="92">
        <v>0</v>
      </c>
      <c r="N32" s="92">
        <f>'REG FL BS 2023 12x00'!AA423/1000</f>
        <v>579.69282230769227</v>
      </c>
      <c r="O32" s="109"/>
      <c r="P32" s="75"/>
      <c r="Q32" s="65"/>
      <c r="S32" s="75"/>
    </row>
    <row r="33" spans="1:23" x14ac:dyDescent="0.3">
      <c r="A33" s="17">
        <f t="shared" si="0"/>
        <v>17</v>
      </c>
      <c r="B33" s="36" t="s">
        <v>554</v>
      </c>
      <c r="C33" s="61">
        <v>45239</v>
      </c>
      <c r="D33" s="61">
        <v>48898</v>
      </c>
      <c r="E33" s="23">
        <v>600000</v>
      </c>
      <c r="F33" s="59">
        <f>-'REG FL BS 2023 12x00'!AA673/1000</f>
        <v>92307.692307692298</v>
      </c>
      <c r="G33" s="319">
        <v>1086</v>
      </c>
      <c r="H33" s="319">
        <v>2787.902</v>
      </c>
      <c r="I33" s="38">
        <f t="shared" si="3"/>
        <v>10.024657534246575</v>
      </c>
      <c r="J33" s="323">
        <v>56.636385468663335</v>
      </c>
      <c r="K33" s="320">
        <v>5091.666666666667</v>
      </c>
      <c r="L33" s="91">
        <f t="shared" si="1"/>
        <v>5148.3030521353303</v>
      </c>
      <c r="M33" s="92">
        <f>'REG FL BS 2023 12x00'!AA710/1000</f>
        <v>165.36260076923074</v>
      </c>
      <c r="N33" s="92">
        <f>'REG FL BS 2023 12x00'!AA425/1000</f>
        <v>592.3023146153846</v>
      </c>
      <c r="O33" s="109"/>
      <c r="P33" s="75"/>
      <c r="Q33" s="65"/>
      <c r="S33" s="75"/>
      <c r="U33" s="75"/>
      <c r="W33" s="75"/>
    </row>
    <row r="34" spans="1:23" x14ac:dyDescent="0.3">
      <c r="A34" s="17">
        <f t="shared" si="0"/>
        <v>18</v>
      </c>
      <c r="B34" s="36" t="s">
        <v>556</v>
      </c>
      <c r="C34" s="61">
        <f>C33</f>
        <v>45239</v>
      </c>
      <c r="D34" s="61">
        <v>56203</v>
      </c>
      <c r="E34" s="23">
        <v>700000</v>
      </c>
      <c r="F34" s="297">
        <f>-'REG FL BS 2023 12x00'!AA672/1000</f>
        <v>107692.3076923077</v>
      </c>
      <c r="G34" s="322">
        <v>4256</v>
      </c>
      <c r="H34" s="322">
        <v>5353.19</v>
      </c>
      <c r="I34" s="38">
        <f t="shared" si="3"/>
        <v>30.038356164383561</v>
      </c>
      <c r="J34" s="321">
        <v>46.736171571349246</v>
      </c>
      <c r="K34" s="321">
        <v>6268.8888888888887</v>
      </c>
      <c r="L34" s="91">
        <f t="shared" si="1"/>
        <v>6315.6250604602383</v>
      </c>
      <c r="M34" s="94">
        <f>'REG FL BS 2023 12x00'!AA709/1000</f>
        <v>652.52728538461542</v>
      </c>
      <c r="N34" s="93">
        <f>'REG FL BS 2023 12x00'!AA424/1000</f>
        <v>1017.496393076923</v>
      </c>
      <c r="O34" s="282"/>
      <c r="P34" s="65"/>
      <c r="Q34" s="65"/>
    </row>
    <row r="35" spans="1:23" x14ac:dyDescent="0.3">
      <c r="A35" s="17">
        <f t="shared" si="0"/>
        <v>19</v>
      </c>
      <c r="B35" s="5"/>
      <c r="C35" s="32" t="s">
        <v>54</v>
      </c>
      <c r="D35" s="46"/>
      <c r="E35" s="52">
        <f>SUM(E18:E34)</f>
        <v>9075000</v>
      </c>
      <c r="F35" s="39">
        <f>SUM(F18:F34)</f>
        <v>7821153.846153846</v>
      </c>
      <c r="G35" s="83">
        <f>SUM(G18:G34)</f>
        <v>27027</v>
      </c>
      <c r="H35" s="83">
        <f>SUM(H18:H34)</f>
        <v>93076.425000000003</v>
      </c>
      <c r="I35" s="289"/>
      <c r="J35" s="119">
        <f>SUM(J18:J34)</f>
        <v>5702.5078996068105</v>
      </c>
      <c r="K35" s="119">
        <f>SUM(K18:K34)</f>
        <v>325550.77777555533</v>
      </c>
      <c r="L35" s="52">
        <f>SUM(L18:L34)</f>
        <v>331253.2856751621</v>
      </c>
      <c r="M35" s="52">
        <f t="shared" ref="M35:N35" si="4">SUM(M18:M34)</f>
        <v>16178.718111538459</v>
      </c>
      <c r="N35" s="52">
        <f t="shared" si="4"/>
        <v>56939.512118461542</v>
      </c>
      <c r="O35" s="281"/>
      <c r="P35" s="72"/>
      <c r="Q35" s="65"/>
      <c r="R35" s="72"/>
    </row>
    <row r="36" spans="1:23" x14ac:dyDescent="0.3">
      <c r="A36" s="17">
        <f t="shared" si="0"/>
        <v>20</v>
      </c>
      <c r="B36" s="26"/>
      <c r="C36" s="30"/>
      <c r="D36" s="47"/>
      <c r="E36" s="54"/>
      <c r="F36" s="30"/>
      <c r="G36" s="29"/>
      <c r="H36" s="29"/>
      <c r="I36" s="29"/>
      <c r="J36" s="110"/>
      <c r="K36" s="110"/>
      <c r="L36" s="53"/>
      <c r="M36" s="54"/>
      <c r="N36" s="54"/>
      <c r="O36" s="110"/>
    </row>
    <row r="37" spans="1:23" x14ac:dyDescent="0.3">
      <c r="A37" s="17">
        <f t="shared" si="0"/>
        <v>21</v>
      </c>
      <c r="B37" s="35" t="s">
        <v>55</v>
      </c>
      <c r="C37" s="31"/>
      <c r="D37" s="33"/>
      <c r="E37" s="33"/>
      <c r="F37" s="31"/>
      <c r="G37" s="27"/>
      <c r="H37" s="23"/>
      <c r="I37" s="23"/>
      <c r="J37" s="110"/>
      <c r="K37" s="110"/>
      <c r="L37" s="55"/>
      <c r="M37" s="56"/>
      <c r="N37" s="56"/>
      <c r="O37" s="110"/>
      <c r="P37" s="64"/>
    </row>
    <row r="38" spans="1:23" x14ac:dyDescent="0.3">
      <c r="A38" s="17">
        <f>A37+1</f>
        <v>22</v>
      </c>
      <c r="B38" s="36" t="s">
        <v>56</v>
      </c>
      <c r="C38" s="57">
        <v>35839</v>
      </c>
      <c r="D38" s="57">
        <v>46784</v>
      </c>
      <c r="E38" s="34">
        <v>150000</v>
      </c>
      <c r="F38" s="34">
        <f>E38</f>
        <v>150000</v>
      </c>
      <c r="G38" s="27">
        <v>436.5</v>
      </c>
      <c r="H38" s="27">
        <v>5528</v>
      </c>
      <c r="I38" s="107">
        <f t="shared" ref="I38:I39" si="5">_xlfn.DAYS(D38,C38)/365</f>
        <v>29.986301369863014</v>
      </c>
      <c r="J38" s="122">
        <v>198.78539426139781</v>
      </c>
      <c r="K38" s="111">
        <v>10125</v>
      </c>
      <c r="L38" s="91">
        <f>J38+K38</f>
        <v>10323.785394261398</v>
      </c>
      <c r="M38" s="89">
        <f>'REG FL BS 2023 12x00'!AA711/1000</f>
        <v>66.768269230769235</v>
      </c>
      <c r="N38" s="89">
        <f>'REG FL BS 2023 12x00'!AA427/1000</f>
        <v>844.33340692307684</v>
      </c>
      <c r="O38" s="111"/>
      <c r="P38" s="64"/>
    </row>
    <row r="39" spans="1:23" x14ac:dyDescent="0.3">
      <c r="A39" s="17">
        <f t="shared" si="0"/>
        <v>23</v>
      </c>
      <c r="B39" s="36" t="s">
        <v>57</v>
      </c>
      <c r="C39" s="57">
        <v>44855</v>
      </c>
      <c r="D39" s="57">
        <v>45403</v>
      </c>
      <c r="E39" s="29">
        <v>800000</v>
      </c>
      <c r="F39" s="29">
        <f>-('REG FL BS 2023 12x00'!AA686+'REG FL BS 2023 12x00'!AA692)/1000</f>
        <v>692307.69230769225</v>
      </c>
      <c r="G39" s="27"/>
      <c r="H39" s="319">
        <v>79.099999999999994</v>
      </c>
      <c r="I39" s="107">
        <f t="shared" si="5"/>
        <v>1.5013698630136987</v>
      </c>
      <c r="J39" s="323"/>
      <c r="K39" s="111">
        <v>40600.17467</v>
      </c>
      <c r="L39" s="91">
        <f>J39+K39</f>
        <v>40600.17467</v>
      </c>
      <c r="M39" s="89">
        <v>0</v>
      </c>
      <c r="N39" s="89">
        <f>'REG FL BS 2023 12x00'!AA422/1000</f>
        <v>19.142110769230772</v>
      </c>
      <c r="O39" s="111"/>
      <c r="P39" s="64"/>
    </row>
    <row r="40" spans="1:23" x14ac:dyDescent="0.3">
      <c r="A40" s="17">
        <f t="shared" si="0"/>
        <v>24</v>
      </c>
      <c r="B40" s="19"/>
      <c r="C40" s="32" t="s">
        <v>54</v>
      </c>
      <c r="D40" s="33"/>
      <c r="E40" s="39">
        <f>SUM(E38:E39)</f>
        <v>950000</v>
      </c>
      <c r="F40" s="39">
        <f>SUM(F38:F39)</f>
        <v>842307.69230769225</v>
      </c>
      <c r="G40" s="83">
        <f>SUM(G38:G39)</f>
        <v>436.5</v>
      </c>
      <c r="H40" s="83">
        <f>SUM(H38:H39)</f>
        <v>5607.1</v>
      </c>
      <c r="I40" s="289"/>
      <c r="J40" s="113">
        <f>SUM(J38:J39)</f>
        <v>198.78539426139781</v>
      </c>
      <c r="K40" s="113">
        <f>SUM(K38:K39)</f>
        <v>50725.17467</v>
      </c>
      <c r="L40" s="52">
        <f>SUM(L38:L39)</f>
        <v>50923.960064261395</v>
      </c>
      <c r="M40" s="52">
        <f>SUM(M38:M39)</f>
        <v>66.768269230769235</v>
      </c>
      <c r="N40" s="52">
        <f>SUM(N38:N39)</f>
        <v>863.47551769230756</v>
      </c>
      <c r="O40" s="282"/>
    </row>
    <row r="41" spans="1:23" x14ac:dyDescent="0.3">
      <c r="A41" s="17">
        <f t="shared" si="0"/>
        <v>25</v>
      </c>
      <c r="B41" s="35"/>
      <c r="C41" s="55"/>
      <c r="D41" s="56"/>
      <c r="E41" s="33"/>
      <c r="F41" s="31"/>
      <c r="G41" s="27"/>
      <c r="H41" s="23"/>
      <c r="I41" s="23"/>
      <c r="J41" s="110"/>
      <c r="K41" s="110"/>
      <c r="L41" s="51"/>
      <c r="M41" s="56"/>
      <c r="N41" s="58"/>
      <c r="O41" s="110"/>
    </row>
    <row r="42" spans="1:23" x14ac:dyDescent="0.3">
      <c r="A42" s="17">
        <f t="shared" si="0"/>
        <v>26</v>
      </c>
      <c r="B42" s="35" t="s">
        <v>58</v>
      </c>
      <c r="C42" s="55"/>
      <c r="D42" s="56"/>
      <c r="E42" s="33"/>
      <c r="F42" s="31"/>
      <c r="G42" s="27"/>
      <c r="H42" s="23"/>
      <c r="I42" s="23"/>
      <c r="J42" s="110"/>
      <c r="K42" s="110"/>
      <c r="L42" s="55"/>
      <c r="M42" s="56"/>
      <c r="N42" s="56"/>
      <c r="O42" s="110"/>
    </row>
    <row r="43" spans="1:23" x14ac:dyDescent="0.3">
      <c r="A43" s="17">
        <f t="shared" si="0"/>
        <v>27</v>
      </c>
      <c r="B43" s="36" t="s">
        <v>59</v>
      </c>
      <c r="C43" s="57">
        <v>42489</v>
      </c>
      <c r="D43" s="57">
        <v>45412</v>
      </c>
      <c r="E43" s="34">
        <v>325000</v>
      </c>
      <c r="F43" s="324">
        <f>-'REG FL BS 2023 12x00'!AA685/1000</f>
        <v>301923.07692307694</v>
      </c>
      <c r="G43" s="87">
        <v>0</v>
      </c>
      <c r="H43" s="23"/>
      <c r="I43" s="23"/>
      <c r="J43" s="111"/>
      <c r="K43" s="111">
        <v>18719.965039999999</v>
      </c>
      <c r="L43" s="89">
        <f>J43+K43</f>
        <v>18719.965039999999</v>
      </c>
      <c r="M43" s="57"/>
      <c r="N43" s="23">
        <f>('REG FL BS 2023 12x00'!AA409+'REG FL BS 2023 12x00'!AA408+'REG FL BS 2023 12x00'!AA412)/1000</f>
        <v>504.19994230769225</v>
      </c>
      <c r="O43" s="111"/>
    </row>
    <row r="44" spans="1:23" x14ac:dyDescent="0.3">
      <c r="A44" s="17">
        <f t="shared" si="0"/>
        <v>28</v>
      </c>
      <c r="B44" s="36"/>
      <c r="C44" s="57"/>
      <c r="D44" s="57"/>
      <c r="E44" s="34"/>
      <c r="F44" s="34"/>
      <c r="G44" s="85">
        <v>0</v>
      </c>
      <c r="H44" s="63"/>
      <c r="I44" s="63"/>
      <c r="J44" s="117"/>
      <c r="K44" s="117"/>
      <c r="L44" s="57"/>
      <c r="M44" s="57"/>
      <c r="N44" s="95"/>
      <c r="O44" s="283"/>
    </row>
    <row r="45" spans="1:23" x14ac:dyDescent="0.3">
      <c r="A45" s="17">
        <f t="shared" si="0"/>
        <v>29</v>
      </c>
      <c r="B45" s="19"/>
      <c r="C45" s="32" t="s">
        <v>54</v>
      </c>
      <c r="D45" s="33"/>
      <c r="E45" s="39">
        <f>SUM(E43:E44)</f>
        <v>325000</v>
      </c>
      <c r="F45" s="39">
        <f>SUM(F43:F44)</f>
        <v>301923.07692307694</v>
      </c>
      <c r="G45" s="83"/>
      <c r="H45" s="289"/>
      <c r="I45" s="289"/>
      <c r="J45" s="113">
        <f t="shared" ref="J45:K45" si="6">SUM(J43:J44)</f>
        <v>0</v>
      </c>
      <c r="K45" s="113">
        <f t="shared" si="6"/>
        <v>18719.965039999999</v>
      </c>
      <c r="L45" s="52">
        <f>SUM(L43:L44)</f>
        <v>18719.965039999999</v>
      </c>
      <c r="M45" s="52">
        <f t="shared" ref="M45:N45" si="7">SUM(M43:M44)</f>
        <v>0</v>
      </c>
      <c r="N45" s="52">
        <f t="shared" si="7"/>
        <v>504.19994230769225</v>
      </c>
      <c r="O45" s="282"/>
    </row>
    <row r="46" spans="1:23" x14ac:dyDescent="0.3">
      <c r="A46" s="17">
        <f t="shared" si="0"/>
        <v>30</v>
      </c>
      <c r="B46" s="19"/>
      <c r="C46" s="32"/>
      <c r="D46" s="33"/>
      <c r="E46" s="29"/>
      <c r="F46" s="29"/>
      <c r="G46" s="27"/>
      <c r="H46" s="23"/>
      <c r="I46" s="23"/>
      <c r="J46" s="110"/>
      <c r="K46" s="110"/>
      <c r="L46" s="58"/>
      <c r="M46" s="58"/>
      <c r="N46" s="58"/>
      <c r="O46" s="110"/>
    </row>
    <row r="47" spans="1:23" x14ac:dyDescent="0.3">
      <c r="A47" s="17">
        <f t="shared" si="0"/>
        <v>31</v>
      </c>
      <c r="B47" s="26" t="s">
        <v>60</v>
      </c>
      <c r="C47" s="32"/>
      <c r="D47" s="33"/>
      <c r="E47" s="29"/>
      <c r="F47" s="29"/>
      <c r="G47" s="27"/>
      <c r="H47" s="23"/>
      <c r="I47" s="23"/>
      <c r="J47" s="110"/>
      <c r="K47" s="110"/>
      <c r="L47" s="51"/>
      <c r="M47" s="56"/>
      <c r="N47" s="58"/>
      <c r="O47" s="110"/>
    </row>
    <row r="48" spans="1:23" x14ac:dyDescent="0.3">
      <c r="A48" s="17">
        <f t="shared" si="0"/>
        <v>32</v>
      </c>
      <c r="B48" s="36" t="s">
        <v>61</v>
      </c>
      <c r="C48" s="32"/>
      <c r="D48" s="33"/>
      <c r="E48" s="29"/>
      <c r="F48" s="29"/>
      <c r="G48" s="27"/>
      <c r="H48" s="23"/>
      <c r="I48" s="23"/>
      <c r="J48" s="110"/>
      <c r="K48" s="111">
        <v>6240.2137666197013</v>
      </c>
      <c r="L48" s="81">
        <f>K48</f>
        <v>6240.2137666197013</v>
      </c>
      <c r="M48" s="56"/>
      <c r="N48" s="58"/>
      <c r="O48" s="111"/>
    </row>
    <row r="49" spans="1:18" x14ac:dyDescent="0.3">
      <c r="A49" s="17">
        <f t="shared" si="0"/>
        <v>33</v>
      </c>
      <c r="B49" s="36" t="s">
        <v>62</v>
      </c>
      <c r="C49" s="32"/>
      <c r="D49" s="43"/>
      <c r="E49" s="43"/>
      <c r="F49" s="96"/>
      <c r="G49" s="28"/>
      <c r="H49" s="28"/>
      <c r="I49" s="28"/>
      <c r="J49" s="60">
        <f>'2023 FERC Inc St'!AA850/1000</f>
        <v>612.57723999999996</v>
      </c>
      <c r="K49" s="110"/>
      <c r="L49" s="111">
        <f>J49+K49</f>
        <v>612.57723999999996</v>
      </c>
      <c r="M49" s="33"/>
      <c r="N49" s="114">
        <f>'REG FL BS 2023 12x00'!AA426/1000</f>
        <v>2733.8369761538461</v>
      </c>
      <c r="O49" s="110"/>
    </row>
    <row r="50" spans="1:18" x14ac:dyDescent="0.3">
      <c r="A50" s="17">
        <f t="shared" si="0"/>
        <v>34</v>
      </c>
      <c r="B50" s="36" t="s">
        <v>63</v>
      </c>
      <c r="C50" s="20"/>
      <c r="D50" s="48"/>
      <c r="E50" s="76"/>
      <c r="F50" s="77"/>
      <c r="G50" s="21"/>
      <c r="H50" s="18"/>
      <c r="I50" s="18"/>
      <c r="J50" s="111">
        <f>'2023 FERC Inc St'!AA849/1000</f>
        <v>774.31494999999995</v>
      </c>
      <c r="K50" s="110"/>
      <c r="L50" s="337">
        <f>J50+K50</f>
        <v>774.31494999999995</v>
      </c>
      <c r="M50" s="24"/>
      <c r="N50" s="114">
        <f>'REG FL BS 2023 12x00'!AA586/1000</f>
        <v>4710.5183330769241</v>
      </c>
      <c r="O50" s="110"/>
    </row>
    <row r="51" spans="1:18" x14ac:dyDescent="0.3">
      <c r="A51" s="17">
        <f t="shared" si="0"/>
        <v>35</v>
      </c>
      <c r="B51" s="295" t="s">
        <v>65</v>
      </c>
      <c r="C51" s="20"/>
      <c r="D51" s="48"/>
      <c r="E51" s="78">
        <f>F51</f>
        <v>0</v>
      </c>
      <c r="F51" s="77">
        <f>'REG FL BS 2022 12x00'!AA5/1000</f>
        <v>0</v>
      </c>
      <c r="G51" s="21"/>
      <c r="H51" s="18"/>
      <c r="I51" s="18"/>
      <c r="J51" s="111"/>
      <c r="K51" s="110"/>
      <c r="L51" s="67"/>
      <c r="M51" s="24"/>
      <c r="N51" s="114"/>
      <c r="O51" s="110"/>
    </row>
    <row r="52" spans="1:18" x14ac:dyDescent="0.3">
      <c r="A52" s="17">
        <f t="shared" si="0"/>
        <v>36</v>
      </c>
      <c r="B52" s="295" t="s">
        <v>2785</v>
      </c>
      <c r="C52" s="20"/>
      <c r="D52" s="48"/>
      <c r="E52" s="78">
        <f>F52</f>
        <v>81997.029268461542</v>
      </c>
      <c r="F52" s="77">
        <f>M54+N54</f>
        <v>81997.029268461542</v>
      </c>
      <c r="G52" s="21"/>
      <c r="H52" s="18"/>
      <c r="I52" s="18"/>
      <c r="J52" s="111"/>
      <c r="K52" s="110"/>
      <c r="L52" s="67"/>
      <c r="M52" s="24"/>
      <c r="N52" s="114"/>
      <c r="O52" s="110"/>
    </row>
    <row r="53" spans="1:18" x14ac:dyDescent="0.3">
      <c r="A53" s="17">
        <f t="shared" si="0"/>
        <v>37</v>
      </c>
      <c r="B53" s="35"/>
      <c r="C53" s="22"/>
      <c r="D53" s="45"/>
      <c r="E53" s="60"/>
      <c r="F53" s="78"/>
      <c r="G53" s="18"/>
      <c r="H53" s="18"/>
      <c r="I53" s="18"/>
      <c r="J53" s="110"/>
      <c r="K53" s="110"/>
      <c r="L53" s="22"/>
      <c r="M53" s="23"/>
      <c r="N53" s="23"/>
      <c r="O53" s="110"/>
      <c r="Q53" s="277" t="s">
        <v>79</v>
      </c>
    </row>
    <row r="54" spans="1:18" ht="14.4" thickBot="1" x14ac:dyDescent="0.35">
      <c r="A54" s="17">
        <f t="shared" si="0"/>
        <v>38</v>
      </c>
      <c r="B54" s="290" t="s">
        <v>64</v>
      </c>
      <c r="C54" s="290"/>
      <c r="D54" s="291"/>
      <c r="E54" s="292">
        <f>+E45+E40+E35+E47-E51-E52</f>
        <v>10268002.970731538</v>
      </c>
      <c r="F54" s="292">
        <f>+F45+F40+F35+F47-F51-F52</f>
        <v>8883387.5861161537</v>
      </c>
      <c r="G54" s="292">
        <f>+G45+G40+G35</f>
        <v>27463.5</v>
      </c>
      <c r="H54" s="292">
        <f>+H45+H40+H35</f>
        <v>98683.525000000009</v>
      </c>
      <c r="I54" s="291"/>
      <c r="J54" s="292">
        <f>+J45+J40+J35+J50+J49</f>
        <v>7288.1854838682075</v>
      </c>
      <c r="K54" s="292">
        <f>+K45+K40+K35+K50+K49+K48</f>
        <v>401236.13125217502</v>
      </c>
      <c r="L54" s="293">
        <f>L50+L45+L40+L35+L49+L48</f>
        <v>408524.3167360432</v>
      </c>
      <c r="M54" s="293">
        <f>M50+M45+M40+M35+M49</f>
        <v>16245.486380769229</v>
      </c>
      <c r="N54" s="293">
        <f>N50+N45+N40+N35+N49</f>
        <v>65751.542887692311</v>
      </c>
      <c r="O54" s="60"/>
      <c r="Q54" s="82">
        <f>'2023 FERC Inc St'!AA843</f>
        <v>18719965.039999999</v>
      </c>
      <c r="R54" s="2" t="s">
        <v>447</v>
      </c>
    </row>
    <row r="55" spans="1:18" ht="14.4" thickTop="1" x14ac:dyDescent="0.3">
      <c r="A55" s="17">
        <f t="shared" si="0"/>
        <v>39</v>
      </c>
      <c r="B55" s="41"/>
      <c r="C55" s="41"/>
      <c r="D55" s="49"/>
      <c r="E55" s="49"/>
      <c r="F55" s="41"/>
      <c r="G55" s="41"/>
      <c r="H55" s="41"/>
      <c r="I55" s="41"/>
      <c r="J55" s="41"/>
      <c r="K55" s="110"/>
      <c r="L55" s="285"/>
      <c r="M55" s="286"/>
      <c r="N55" s="286"/>
      <c r="O55" s="110"/>
      <c r="Q55" s="88">
        <f>'2023 FERC Inc St'!AA844</f>
        <v>382516749.42999899</v>
      </c>
      <c r="R55" s="2" t="s">
        <v>448</v>
      </c>
    </row>
    <row r="56" spans="1:18" x14ac:dyDescent="0.3">
      <c r="A56" s="17">
        <f t="shared" si="0"/>
        <v>40</v>
      </c>
      <c r="B56" s="41"/>
      <c r="C56" s="41"/>
      <c r="D56" s="49"/>
      <c r="E56" s="49"/>
      <c r="F56" s="41"/>
      <c r="G56" s="41"/>
      <c r="H56" s="41"/>
      <c r="I56" s="41"/>
      <c r="J56" s="110"/>
      <c r="K56" s="110"/>
      <c r="L56" s="110"/>
      <c r="M56" s="110"/>
      <c r="N56" s="110"/>
      <c r="O56" s="110"/>
      <c r="Q56" s="72">
        <f>Q55+Q54</f>
        <v>401236714.46999902</v>
      </c>
    </row>
    <row r="57" spans="1:18" x14ac:dyDescent="0.3">
      <c r="A57" s="17">
        <f t="shared" si="0"/>
        <v>41</v>
      </c>
      <c r="B57" s="22" t="s">
        <v>66</v>
      </c>
      <c r="C57" s="22"/>
      <c r="D57" s="45"/>
      <c r="E57" s="45"/>
      <c r="F57" s="299">
        <f>F54</f>
        <v>8883387.5861161537</v>
      </c>
      <c r="G57" s="18"/>
      <c r="H57" s="18"/>
      <c r="I57" s="18"/>
      <c r="Q57" s="72">
        <f>Q56/1000</f>
        <v>401236.71446999902</v>
      </c>
      <c r="R57" s="2" t="s">
        <v>67</v>
      </c>
    </row>
    <row r="58" spans="1:18" ht="14.4" thickBot="1" x14ac:dyDescent="0.35">
      <c r="A58" s="17">
        <f t="shared" si="0"/>
        <v>42</v>
      </c>
      <c r="B58" s="22" t="s">
        <v>68</v>
      </c>
      <c r="C58" s="22"/>
      <c r="D58" s="45"/>
      <c r="E58" s="45"/>
      <c r="F58" s="90">
        <f>L54/F57</f>
        <v>4.5987447105710649E-2</v>
      </c>
      <c r="G58" s="18"/>
      <c r="H58" s="18"/>
      <c r="I58" s="18"/>
      <c r="P58" s="65"/>
      <c r="Q58" s="80">
        <f>K54</f>
        <v>401236.13125217502</v>
      </c>
      <c r="R58" s="2" t="s">
        <v>69</v>
      </c>
    </row>
    <row r="59" spans="1:18" ht="14.4" thickTop="1" x14ac:dyDescent="0.3">
      <c r="A59" s="303">
        <f t="shared" si="0"/>
        <v>43</v>
      </c>
      <c r="B59" s="285" t="s">
        <v>2787</v>
      </c>
      <c r="C59" s="285"/>
      <c r="D59" s="287"/>
      <c r="E59" s="313"/>
      <c r="F59" s="284"/>
      <c r="G59" s="284"/>
      <c r="H59" s="284"/>
      <c r="I59" s="284"/>
      <c r="J59" s="284"/>
      <c r="K59" s="284"/>
      <c r="L59" s="284"/>
      <c r="M59" s="284"/>
      <c r="N59" s="284"/>
      <c r="O59" s="284"/>
      <c r="Q59" s="72">
        <f>Q58-Q57</f>
        <v>-0.58321782399434596</v>
      </c>
    </row>
    <row r="60" spans="1:18" x14ac:dyDescent="0.3">
      <c r="A60" s="303">
        <f t="shared" si="0"/>
        <v>44</v>
      </c>
      <c r="B60" s="285"/>
      <c r="C60" s="285"/>
      <c r="D60" s="287"/>
      <c r="E60" s="313"/>
      <c r="F60" s="284"/>
      <c r="G60" s="284"/>
      <c r="H60" s="284"/>
      <c r="I60" s="284"/>
      <c r="J60" s="284"/>
      <c r="K60" s="284"/>
      <c r="L60" s="284"/>
      <c r="M60" s="284"/>
      <c r="N60" s="284"/>
      <c r="O60" s="284"/>
      <c r="Q60" s="72"/>
    </row>
    <row r="61" spans="1:18" x14ac:dyDescent="0.3">
      <c r="A61" s="309" t="s">
        <v>550</v>
      </c>
      <c r="B61" s="309"/>
      <c r="C61" s="314"/>
      <c r="D61" s="311"/>
      <c r="E61" s="311"/>
      <c r="F61" s="309"/>
      <c r="G61" s="309"/>
      <c r="H61" s="309"/>
      <c r="I61" s="309"/>
      <c r="J61" s="309"/>
      <c r="K61" s="309"/>
      <c r="L61" s="309"/>
      <c r="M61" s="312" t="s">
        <v>551</v>
      </c>
      <c r="N61" s="309"/>
    </row>
    <row r="62" spans="1:18" x14ac:dyDescent="0.3">
      <c r="C62" s="72"/>
    </row>
    <row r="63" spans="1:18" x14ac:dyDescent="0.3">
      <c r="C63" s="72"/>
    </row>
  </sheetData>
  <mergeCells count="3">
    <mergeCell ref="M1:N1"/>
    <mergeCell ref="E3:I6"/>
    <mergeCell ref="E1:I1"/>
  </mergeCells>
  <phoneticPr fontId="29" type="noConversion"/>
  <printOptions horizontalCentered="1"/>
  <pageMargins left="0.5" right="0.5" top="0.75" bottom="0.5" header="0.5" footer="0.5"/>
  <pageSetup scale="65" fitToHeight="2" pageOrder="overThenDown" orientation="landscape" cellComments="asDisplayed" r:id="rId1"/>
  <headerFooter>
    <oddHeader xml:space="preserve">&amp;RDEF’s Response to OPC POD 1 (1-26)
Q7
Page &amp;P of &amp;N
</oddHeader>
    <oddFooter>&amp;R20240025-OPCPOD1-00004277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E1B32-A9D4-4249-9E17-0E403B1FBCEE}">
  <sheetPr>
    <tabColor theme="7" tint="0.79998168889431442"/>
  </sheetPr>
  <dimension ref="A1:CO1187"/>
  <sheetViews>
    <sheetView tabSelected="1" workbookViewId="0">
      <pane ySplit="1" topLeftCell="A554" activePane="bottomLeft" state="frozen"/>
      <selection activeCell="F23" sqref="F23"/>
      <selection pane="bottomLeft" activeCell="F23" sqref="F23"/>
    </sheetView>
  </sheetViews>
  <sheetFormatPr defaultColWidth="9.33203125" defaultRowHeight="10.199999999999999" x14ac:dyDescent="0.2"/>
  <cols>
    <col min="1" max="1" width="42.109375" style="101" customWidth="1"/>
    <col min="2" max="13" width="12.44140625" style="100" hidden="1" customWidth="1"/>
    <col min="14" max="26" width="12.44140625" style="100" customWidth="1"/>
    <col min="27" max="27" width="15.109375" style="100" customWidth="1"/>
    <col min="28" max="93" width="12.44140625" style="100" customWidth="1"/>
    <col min="94" max="16384" width="9.33203125" style="100"/>
  </cols>
  <sheetData>
    <row r="1" spans="1:93" s="97" customFormat="1" x14ac:dyDescent="0.2">
      <c r="A1" s="98" t="s">
        <v>557</v>
      </c>
      <c r="B1" s="97" t="s">
        <v>90</v>
      </c>
      <c r="C1" s="97" t="s">
        <v>91</v>
      </c>
      <c r="D1" s="97" t="s">
        <v>92</v>
      </c>
      <c r="E1" s="97" t="s">
        <v>93</v>
      </c>
      <c r="F1" s="97" t="s">
        <v>94</v>
      </c>
      <c r="G1" s="97" t="s">
        <v>95</v>
      </c>
      <c r="H1" s="97" t="s">
        <v>96</v>
      </c>
      <c r="I1" s="97" t="s">
        <v>97</v>
      </c>
      <c r="J1" s="97" t="s">
        <v>98</v>
      </c>
      <c r="K1" s="97" t="s">
        <v>99</v>
      </c>
      <c r="L1" s="97" t="s">
        <v>100</v>
      </c>
      <c r="M1" s="97" t="s">
        <v>101</v>
      </c>
      <c r="N1" s="97" t="s">
        <v>102</v>
      </c>
      <c r="O1" s="97" t="s">
        <v>558</v>
      </c>
      <c r="P1" s="97" t="s">
        <v>559</v>
      </c>
      <c r="Q1" s="97" t="s">
        <v>560</v>
      </c>
      <c r="R1" s="97" t="s">
        <v>561</v>
      </c>
      <c r="S1" s="97" t="s">
        <v>562</v>
      </c>
      <c r="T1" s="97" t="s">
        <v>563</v>
      </c>
      <c r="U1" s="97" t="s">
        <v>564</v>
      </c>
      <c r="V1" s="97" t="s">
        <v>565</v>
      </c>
      <c r="W1" s="97" t="s">
        <v>566</v>
      </c>
      <c r="X1" s="97" t="s">
        <v>567</v>
      </c>
      <c r="Y1" s="97" t="s">
        <v>568</v>
      </c>
      <c r="Z1" s="97" t="s">
        <v>569</v>
      </c>
      <c r="AA1" s="333" t="s">
        <v>2776</v>
      </c>
      <c r="AB1" s="97" t="s">
        <v>115</v>
      </c>
      <c r="AC1" s="97" t="s">
        <v>116</v>
      </c>
      <c r="AD1" s="97" t="s">
        <v>117</v>
      </c>
      <c r="AE1" s="97" t="s">
        <v>118</v>
      </c>
      <c r="AF1" s="97" t="s">
        <v>119</v>
      </c>
      <c r="AG1" s="97" t="s">
        <v>120</v>
      </c>
      <c r="AH1" s="97" t="s">
        <v>121</v>
      </c>
      <c r="AI1" s="97" t="s">
        <v>122</v>
      </c>
      <c r="AJ1" s="97" t="s">
        <v>123</v>
      </c>
      <c r="AK1" s="97" t="s">
        <v>124</v>
      </c>
      <c r="AL1" s="97" t="s">
        <v>125</v>
      </c>
      <c r="AM1" s="97" t="s">
        <v>126</v>
      </c>
      <c r="AN1" s="97" t="s">
        <v>127</v>
      </c>
      <c r="AO1" s="97" t="s">
        <v>128</v>
      </c>
      <c r="AP1" s="97" t="s">
        <v>129</v>
      </c>
      <c r="AQ1" s="97" t="s">
        <v>130</v>
      </c>
      <c r="AR1" s="97" t="s">
        <v>131</v>
      </c>
      <c r="AS1" s="97" t="s">
        <v>132</v>
      </c>
      <c r="AT1" s="97" t="s">
        <v>133</v>
      </c>
      <c r="AU1" s="97" t="s">
        <v>134</v>
      </c>
      <c r="AV1" s="97" t="s">
        <v>135</v>
      </c>
      <c r="AW1" s="97" t="s">
        <v>136</v>
      </c>
      <c r="AX1" s="97" t="s">
        <v>137</v>
      </c>
      <c r="AY1" s="97" t="s">
        <v>138</v>
      </c>
      <c r="AZ1" s="97" t="s">
        <v>139</v>
      </c>
      <c r="BA1" s="97" t="s">
        <v>140</v>
      </c>
      <c r="BB1" s="97" t="s">
        <v>141</v>
      </c>
      <c r="BC1" s="97" t="s">
        <v>142</v>
      </c>
      <c r="BD1" s="97" t="s">
        <v>143</v>
      </c>
      <c r="BE1" s="97" t="s">
        <v>144</v>
      </c>
      <c r="BF1" s="97" t="s">
        <v>145</v>
      </c>
      <c r="BG1" s="97" t="s">
        <v>146</v>
      </c>
      <c r="BH1" s="97" t="s">
        <v>147</v>
      </c>
      <c r="BI1" s="97" t="s">
        <v>148</v>
      </c>
      <c r="BJ1" s="97" t="s">
        <v>149</v>
      </c>
      <c r="BK1" s="97" t="s">
        <v>150</v>
      </c>
      <c r="BL1" s="97" t="s">
        <v>151</v>
      </c>
      <c r="BM1" s="97" t="s">
        <v>152</v>
      </c>
      <c r="BN1" s="97" t="s">
        <v>153</v>
      </c>
      <c r="BO1" s="97" t="s">
        <v>154</v>
      </c>
      <c r="BP1" s="97" t="s">
        <v>155</v>
      </c>
      <c r="BQ1" s="97" t="s">
        <v>156</v>
      </c>
      <c r="BR1" s="97" t="s">
        <v>157</v>
      </c>
      <c r="BS1" s="97" t="s">
        <v>158</v>
      </c>
      <c r="BT1" s="97" t="s">
        <v>159</v>
      </c>
      <c r="BU1" s="97" t="s">
        <v>160</v>
      </c>
      <c r="BV1" s="97" t="s">
        <v>161</v>
      </c>
      <c r="BW1" s="97" t="s">
        <v>162</v>
      </c>
      <c r="BX1" s="97" t="s">
        <v>163</v>
      </c>
      <c r="BY1" s="97" t="s">
        <v>164</v>
      </c>
      <c r="BZ1" s="97" t="s">
        <v>165</v>
      </c>
      <c r="CA1" s="97" t="s">
        <v>166</v>
      </c>
      <c r="CB1" s="97" t="s">
        <v>167</v>
      </c>
      <c r="CC1" s="97" t="s">
        <v>570</v>
      </c>
      <c r="CD1" s="97" t="s">
        <v>571</v>
      </c>
      <c r="CE1" s="97" t="s">
        <v>572</v>
      </c>
      <c r="CF1" s="97" t="s">
        <v>573</v>
      </c>
      <c r="CG1" s="97" t="s">
        <v>574</v>
      </c>
      <c r="CH1" s="97" t="s">
        <v>575</v>
      </c>
      <c r="CI1" s="97" t="s">
        <v>576</v>
      </c>
      <c r="CJ1" s="97" t="s">
        <v>577</v>
      </c>
      <c r="CK1" s="97" t="s">
        <v>578</v>
      </c>
      <c r="CL1" s="97" t="s">
        <v>579</v>
      </c>
      <c r="CM1" s="97" t="s">
        <v>580</v>
      </c>
      <c r="CN1" s="97" t="s">
        <v>581</v>
      </c>
      <c r="CO1" s="97" t="s">
        <v>582</v>
      </c>
    </row>
    <row r="2" spans="1:93" s="97" customFormat="1" x14ac:dyDescent="0.2">
      <c r="A2" s="98"/>
    </row>
    <row r="3" spans="1:93" x14ac:dyDescent="0.2">
      <c r="A3" s="99" t="s">
        <v>168</v>
      </c>
    </row>
    <row r="4" spans="1:93" x14ac:dyDescent="0.2">
      <c r="A4" s="101" t="s">
        <v>339</v>
      </c>
    </row>
    <row r="5" spans="1:93" x14ac:dyDescent="0.2">
      <c r="A5" s="101" t="s">
        <v>1601</v>
      </c>
    </row>
    <row r="6" spans="1:93" x14ac:dyDescent="0.2">
      <c r="A6" s="101" t="s">
        <v>1602</v>
      </c>
    </row>
    <row r="7" spans="1:93" x14ac:dyDescent="0.2">
      <c r="A7" s="101" t="s">
        <v>1603</v>
      </c>
    </row>
    <row r="8" spans="1:93" x14ac:dyDescent="0.2">
      <c r="A8" s="101" t="s">
        <v>1604</v>
      </c>
    </row>
    <row r="9" spans="1:93" x14ac:dyDescent="0.2">
      <c r="A9" s="101" t="s">
        <v>1605</v>
      </c>
      <c r="B9" s="100">
        <v>1493412000</v>
      </c>
      <c r="C9" s="100">
        <v>1493412000</v>
      </c>
      <c r="D9" s="100">
        <v>1493412000</v>
      </c>
      <c r="E9" s="100">
        <v>1493412000</v>
      </c>
      <c r="F9" s="100">
        <v>1493412000</v>
      </c>
      <c r="G9" s="100">
        <v>1493412000</v>
      </c>
      <c r="H9" s="100">
        <v>1493412000</v>
      </c>
      <c r="I9" s="100">
        <v>1493412000</v>
      </c>
      <c r="J9" s="100">
        <v>1493412000</v>
      </c>
      <c r="K9" s="100">
        <v>1493412000</v>
      </c>
      <c r="L9" s="100">
        <v>1493412000</v>
      </c>
      <c r="M9" s="100">
        <v>1493412000</v>
      </c>
      <c r="N9" s="100">
        <v>1493412000</v>
      </c>
      <c r="O9" s="100">
        <v>1493412000</v>
      </c>
      <c r="P9" s="100">
        <v>1493412000</v>
      </c>
      <c r="Q9" s="100">
        <v>1493412000</v>
      </c>
      <c r="R9" s="100">
        <v>1493412000</v>
      </c>
      <c r="S9" s="100">
        <v>1493412000</v>
      </c>
      <c r="T9" s="100">
        <v>1493412000</v>
      </c>
      <c r="U9" s="100">
        <v>1493412000</v>
      </c>
      <c r="V9" s="100">
        <v>1493412000</v>
      </c>
      <c r="W9" s="100">
        <v>1493412000</v>
      </c>
      <c r="X9" s="100">
        <v>1493412000</v>
      </c>
      <c r="Y9" s="100">
        <v>1493412000</v>
      </c>
      <c r="Z9" s="100">
        <v>1493412000</v>
      </c>
      <c r="AB9" s="100">
        <v>1493412000</v>
      </c>
      <c r="AC9" s="100">
        <v>1493412000</v>
      </c>
      <c r="AD9" s="100">
        <v>1493412000</v>
      </c>
      <c r="AE9" s="100">
        <v>1493412000</v>
      </c>
      <c r="AF9" s="100">
        <v>1493412000</v>
      </c>
      <c r="AG9" s="100">
        <v>1493412000</v>
      </c>
      <c r="AH9" s="100">
        <v>1493412000</v>
      </c>
      <c r="AI9" s="100">
        <v>1493412000</v>
      </c>
      <c r="AJ9" s="100">
        <v>1493412000</v>
      </c>
      <c r="AK9" s="100">
        <v>1493412000</v>
      </c>
      <c r="AL9" s="100">
        <v>1493412000</v>
      </c>
      <c r="AM9" s="100">
        <v>1493412000</v>
      </c>
      <c r="AN9" s="100">
        <v>1493412000</v>
      </c>
      <c r="AO9" s="100">
        <v>1493412000</v>
      </c>
      <c r="AP9" s="100">
        <v>1493412000</v>
      </c>
      <c r="AQ9" s="100">
        <v>1493412000</v>
      </c>
      <c r="AR9" s="100">
        <v>1493412000</v>
      </c>
      <c r="AS9" s="100">
        <v>1493412000</v>
      </c>
      <c r="AT9" s="100">
        <v>1493412000</v>
      </c>
      <c r="AU9" s="100">
        <v>1493412000</v>
      </c>
      <c r="AV9" s="100">
        <v>1493412000</v>
      </c>
      <c r="AW9" s="100">
        <v>1493412000</v>
      </c>
      <c r="AX9" s="100">
        <v>1493412000</v>
      </c>
      <c r="AY9" s="100">
        <v>1493412000</v>
      </c>
      <c r="AZ9" s="100">
        <v>1493412000</v>
      </c>
      <c r="BA9" s="100">
        <v>1493412000</v>
      </c>
      <c r="BB9" s="100">
        <v>1493412000</v>
      </c>
      <c r="BC9" s="100">
        <v>1493412000</v>
      </c>
      <c r="BD9" s="100">
        <v>1493412000</v>
      </c>
      <c r="BE9" s="100">
        <v>1493412000</v>
      </c>
      <c r="BF9" s="100">
        <v>1493412000</v>
      </c>
      <c r="BG9" s="100">
        <v>1493412000</v>
      </c>
      <c r="BH9" s="100">
        <v>1493412000</v>
      </c>
      <c r="BI9" s="100">
        <v>1493412000</v>
      </c>
      <c r="BJ9" s="100">
        <v>1493412000</v>
      </c>
      <c r="BK9" s="100">
        <v>1493412000</v>
      </c>
      <c r="BL9" s="100">
        <v>1493412000</v>
      </c>
      <c r="BM9" s="100">
        <v>1493412000</v>
      </c>
      <c r="BN9" s="100">
        <v>1493412000</v>
      </c>
      <c r="BO9" s="100">
        <v>1493412000</v>
      </c>
      <c r="BP9" s="100">
        <v>1493412000</v>
      </c>
      <c r="BQ9" s="100">
        <v>1493412000</v>
      </c>
      <c r="BR9" s="100">
        <v>1493412000</v>
      </c>
      <c r="BS9" s="100">
        <v>1493412000</v>
      </c>
      <c r="BT9" s="100">
        <v>1493412000</v>
      </c>
      <c r="BU9" s="100">
        <v>1493412000</v>
      </c>
      <c r="BV9" s="100">
        <v>1493412000</v>
      </c>
      <c r="BW9" s="100">
        <v>1493412000</v>
      </c>
      <c r="BX9" s="100">
        <v>1493412000</v>
      </c>
      <c r="BY9" s="100">
        <v>1493412000</v>
      </c>
      <c r="BZ9" s="100">
        <v>1493412000</v>
      </c>
      <c r="CA9" s="100">
        <v>1493412000</v>
      </c>
      <c r="CB9" s="100">
        <v>1493412000</v>
      </c>
      <c r="CC9" s="100">
        <v>1493412000</v>
      </c>
      <c r="CD9" s="100">
        <v>1493412000</v>
      </c>
      <c r="CE9" s="100">
        <v>1493412000</v>
      </c>
      <c r="CF9" s="100">
        <v>1493412000</v>
      </c>
      <c r="CG9" s="100">
        <v>1493412000</v>
      </c>
      <c r="CH9" s="100">
        <v>1493412000</v>
      </c>
      <c r="CI9" s="100">
        <v>1493412000</v>
      </c>
      <c r="CJ9" s="100">
        <v>1493412000</v>
      </c>
      <c r="CK9" s="100">
        <v>1493412000</v>
      </c>
      <c r="CL9" s="100">
        <v>1493412000</v>
      </c>
      <c r="CM9" s="100">
        <v>1493412000</v>
      </c>
      <c r="CN9" s="100">
        <v>1493412000</v>
      </c>
      <c r="CO9" s="100">
        <v>1493412000</v>
      </c>
    </row>
    <row r="10" spans="1:93" x14ac:dyDescent="0.2">
      <c r="A10" s="101" t="s">
        <v>1606</v>
      </c>
      <c r="B10" s="100">
        <v>1493412000</v>
      </c>
      <c r="C10" s="100">
        <v>1493412000</v>
      </c>
      <c r="D10" s="100">
        <v>1493412000</v>
      </c>
      <c r="E10" s="100">
        <v>1493412000</v>
      </c>
      <c r="F10" s="100">
        <v>1493412000</v>
      </c>
      <c r="G10" s="100">
        <v>1493412000</v>
      </c>
      <c r="H10" s="100">
        <v>1493412000</v>
      </c>
      <c r="I10" s="100">
        <v>1493412000</v>
      </c>
      <c r="J10" s="100">
        <v>1493412000</v>
      </c>
      <c r="K10" s="100">
        <v>1493412000</v>
      </c>
      <c r="L10" s="100">
        <v>1493412000</v>
      </c>
      <c r="M10" s="100">
        <v>1493412000</v>
      </c>
      <c r="N10" s="100">
        <v>1493412000</v>
      </c>
      <c r="O10" s="100">
        <v>1493412000</v>
      </c>
      <c r="P10" s="100">
        <v>1493412000</v>
      </c>
      <c r="Q10" s="100">
        <v>1493412000</v>
      </c>
      <c r="R10" s="100">
        <v>1493412000</v>
      </c>
      <c r="S10" s="100">
        <v>1493412000</v>
      </c>
      <c r="T10" s="100">
        <v>1493412000</v>
      </c>
      <c r="U10" s="100">
        <v>1493412000</v>
      </c>
      <c r="V10" s="100">
        <v>1493412000</v>
      </c>
      <c r="W10" s="100">
        <v>1493412000</v>
      </c>
      <c r="X10" s="100">
        <v>1493412000</v>
      </c>
      <c r="Y10" s="100">
        <v>1493412000</v>
      </c>
      <c r="Z10" s="100">
        <v>1493412000</v>
      </c>
      <c r="AB10" s="100">
        <v>1493412000</v>
      </c>
      <c r="AC10" s="100">
        <v>1493412000</v>
      </c>
      <c r="AD10" s="100">
        <v>1493412000</v>
      </c>
      <c r="AE10" s="100">
        <v>1493412000</v>
      </c>
      <c r="AF10" s="100">
        <v>1493412000</v>
      </c>
      <c r="AG10" s="100">
        <v>1493412000</v>
      </c>
      <c r="AH10" s="100">
        <v>1493412000</v>
      </c>
      <c r="AI10" s="100">
        <v>1493412000</v>
      </c>
      <c r="AJ10" s="100">
        <v>1493412000</v>
      </c>
      <c r="AK10" s="100">
        <v>1493412000</v>
      </c>
      <c r="AL10" s="100">
        <v>1493412000</v>
      </c>
      <c r="AM10" s="100">
        <v>1493412000</v>
      </c>
      <c r="AN10" s="100">
        <v>1493412000</v>
      </c>
      <c r="AO10" s="100">
        <v>1493412000</v>
      </c>
      <c r="AP10" s="100">
        <v>1493412000</v>
      </c>
      <c r="AQ10" s="100">
        <v>1493412000</v>
      </c>
      <c r="AR10" s="100">
        <v>1493412000</v>
      </c>
      <c r="AS10" s="100">
        <v>1493412000</v>
      </c>
      <c r="AT10" s="100">
        <v>1493412000</v>
      </c>
      <c r="AU10" s="100">
        <v>1493412000</v>
      </c>
      <c r="AV10" s="100">
        <v>1493412000</v>
      </c>
      <c r="AW10" s="100">
        <v>1493412000</v>
      </c>
      <c r="AX10" s="100">
        <v>1493412000</v>
      </c>
      <c r="AY10" s="100">
        <v>1493412000</v>
      </c>
      <c r="AZ10" s="100">
        <v>1493412000</v>
      </c>
      <c r="BA10" s="100">
        <v>1493412000</v>
      </c>
      <c r="BB10" s="100">
        <v>1493412000</v>
      </c>
      <c r="BC10" s="100">
        <v>1493412000</v>
      </c>
      <c r="BD10" s="100">
        <v>1493412000</v>
      </c>
      <c r="BE10" s="100">
        <v>1493412000</v>
      </c>
      <c r="BF10" s="100">
        <v>1493412000</v>
      </c>
      <c r="BG10" s="100">
        <v>1493412000</v>
      </c>
      <c r="BH10" s="100">
        <v>1493412000</v>
      </c>
      <c r="BI10" s="100">
        <v>1493412000</v>
      </c>
      <c r="BJ10" s="100">
        <v>1493412000</v>
      </c>
      <c r="BK10" s="100">
        <v>1493412000</v>
      </c>
      <c r="BL10" s="100">
        <v>1493412000</v>
      </c>
      <c r="BM10" s="100">
        <v>1493412000</v>
      </c>
      <c r="BN10" s="100">
        <v>1493412000</v>
      </c>
      <c r="BO10" s="100">
        <v>1493412000</v>
      </c>
      <c r="BP10" s="100">
        <v>1493412000</v>
      </c>
      <c r="BQ10" s="100">
        <v>1493412000</v>
      </c>
      <c r="BR10" s="100">
        <v>1493412000</v>
      </c>
      <c r="BS10" s="100">
        <v>1493412000</v>
      </c>
      <c r="BT10" s="100">
        <v>1493412000</v>
      </c>
      <c r="BU10" s="100">
        <v>1493412000</v>
      </c>
      <c r="BV10" s="100">
        <v>1493412000</v>
      </c>
      <c r="BW10" s="100">
        <v>1493412000</v>
      </c>
      <c r="BX10" s="100">
        <v>1493412000</v>
      </c>
      <c r="BY10" s="100">
        <v>1493412000</v>
      </c>
      <c r="BZ10" s="100">
        <v>1493412000</v>
      </c>
      <c r="CA10" s="100">
        <v>1493412000</v>
      </c>
      <c r="CB10" s="100">
        <v>1493412000</v>
      </c>
      <c r="CC10" s="100">
        <v>1493412000</v>
      </c>
      <c r="CD10" s="100">
        <v>1493412000</v>
      </c>
      <c r="CE10" s="100">
        <v>1493412000</v>
      </c>
      <c r="CF10" s="100">
        <v>1493412000</v>
      </c>
      <c r="CG10" s="100">
        <v>1493412000</v>
      </c>
      <c r="CH10" s="100">
        <v>1493412000</v>
      </c>
      <c r="CI10" s="100">
        <v>1493412000</v>
      </c>
      <c r="CJ10" s="100">
        <v>1493412000</v>
      </c>
      <c r="CK10" s="100">
        <v>1493412000</v>
      </c>
      <c r="CL10" s="100">
        <v>1493412000</v>
      </c>
      <c r="CM10" s="100">
        <v>1493412000</v>
      </c>
      <c r="CN10" s="100">
        <v>1493412000</v>
      </c>
      <c r="CO10" s="100">
        <v>1493412000</v>
      </c>
    </row>
    <row r="11" spans="1:93" x14ac:dyDescent="0.2">
      <c r="A11" s="101" t="s">
        <v>1607</v>
      </c>
      <c r="B11" s="100">
        <v>1670012000</v>
      </c>
      <c r="C11" s="100">
        <v>1670012000</v>
      </c>
      <c r="D11" s="100">
        <v>1670012000</v>
      </c>
      <c r="E11" s="100">
        <v>1670012000</v>
      </c>
      <c r="F11" s="100">
        <v>1670012000</v>
      </c>
      <c r="G11" s="100">
        <v>1670012000</v>
      </c>
      <c r="H11" s="100">
        <v>1670012000</v>
      </c>
      <c r="I11" s="100">
        <v>1670012000</v>
      </c>
      <c r="J11" s="100">
        <v>1670012000</v>
      </c>
      <c r="K11" s="100">
        <v>1670012000</v>
      </c>
      <c r="L11" s="100">
        <v>1670012000</v>
      </c>
      <c r="M11" s="100">
        <v>1670012000</v>
      </c>
      <c r="N11" s="100">
        <v>1670012000</v>
      </c>
      <c r="O11" s="100">
        <v>1670012000</v>
      </c>
      <c r="P11" s="100">
        <v>1670012000</v>
      </c>
      <c r="Q11" s="100">
        <v>1670012000</v>
      </c>
      <c r="R11" s="100">
        <v>1670012000</v>
      </c>
      <c r="S11" s="100">
        <v>1670012000</v>
      </c>
      <c r="T11" s="100">
        <v>1670012000</v>
      </c>
      <c r="U11" s="100">
        <v>1670012000</v>
      </c>
      <c r="V11" s="100">
        <v>1670012000</v>
      </c>
      <c r="W11" s="100">
        <v>1670012000</v>
      </c>
      <c r="X11" s="100">
        <v>1670012000</v>
      </c>
      <c r="Y11" s="100">
        <v>1670012000</v>
      </c>
      <c r="Z11" s="100">
        <v>1670012000</v>
      </c>
      <c r="AB11" s="100">
        <v>1670012000</v>
      </c>
      <c r="AC11" s="100">
        <v>1670012000</v>
      </c>
      <c r="AD11" s="100">
        <v>1670012000</v>
      </c>
      <c r="AE11" s="100">
        <v>1670012000</v>
      </c>
      <c r="AF11" s="100">
        <v>1670012000</v>
      </c>
      <c r="AG11" s="100">
        <v>1670012000</v>
      </c>
      <c r="AH11" s="100">
        <v>1670012000</v>
      </c>
      <c r="AI11" s="100">
        <v>1670012000</v>
      </c>
      <c r="AJ11" s="100">
        <v>1670012000</v>
      </c>
      <c r="AK11" s="100">
        <v>1670012000</v>
      </c>
      <c r="AL11" s="100">
        <v>1670012000</v>
      </c>
      <c r="AM11" s="100">
        <v>1670012000</v>
      </c>
      <c r="AN11" s="100">
        <v>1670012000</v>
      </c>
      <c r="AO11" s="100">
        <v>1670012000</v>
      </c>
      <c r="AP11" s="100">
        <v>1670012000</v>
      </c>
      <c r="AQ11" s="100">
        <v>1670012000</v>
      </c>
      <c r="AR11" s="100">
        <v>1670012000</v>
      </c>
      <c r="AS11" s="100">
        <v>1670012000</v>
      </c>
      <c r="AT11" s="100">
        <v>1670012000</v>
      </c>
      <c r="AU11" s="100">
        <v>1670012000</v>
      </c>
      <c r="AV11" s="100">
        <v>1670012000</v>
      </c>
      <c r="AW11" s="100">
        <v>1670012000</v>
      </c>
      <c r="AX11" s="100">
        <v>1670012000</v>
      </c>
      <c r="AY11" s="100">
        <v>1670012000</v>
      </c>
      <c r="AZ11" s="100">
        <v>1670012000</v>
      </c>
      <c r="BA11" s="100">
        <v>1670012000</v>
      </c>
      <c r="BB11" s="100">
        <v>1670012000</v>
      </c>
      <c r="BC11" s="100">
        <v>1670012000</v>
      </c>
      <c r="BD11" s="100">
        <v>1670012000</v>
      </c>
      <c r="BE11" s="100">
        <v>1670012000</v>
      </c>
      <c r="BF11" s="100">
        <v>1670012000</v>
      </c>
      <c r="BG11" s="100">
        <v>1670012000</v>
      </c>
      <c r="BH11" s="100">
        <v>1670012000</v>
      </c>
      <c r="BI11" s="100">
        <v>1670012000</v>
      </c>
      <c r="BJ11" s="100">
        <v>1670012000</v>
      </c>
      <c r="BK11" s="100">
        <v>1670012000</v>
      </c>
      <c r="BL11" s="100">
        <v>1670012000</v>
      </c>
      <c r="BM11" s="100">
        <v>1670012000</v>
      </c>
      <c r="BN11" s="100">
        <v>1670012000</v>
      </c>
      <c r="BO11" s="100">
        <v>1670012000</v>
      </c>
      <c r="BP11" s="100">
        <v>1670012000</v>
      </c>
      <c r="BQ11" s="100">
        <v>1670012000</v>
      </c>
      <c r="BR11" s="100">
        <v>1670012000</v>
      </c>
      <c r="BS11" s="100">
        <v>1670012000</v>
      </c>
      <c r="BT11" s="100">
        <v>1670012000</v>
      </c>
      <c r="BU11" s="100">
        <v>1670012000</v>
      </c>
      <c r="BV11" s="100">
        <v>1670012000</v>
      </c>
      <c r="BW11" s="100">
        <v>1670012000</v>
      </c>
      <c r="BX11" s="100">
        <v>1670012000</v>
      </c>
      <c r="BY11" s="100">
        <v>1670012000</v>
      </c>
      <c r="BZ11" s="100">
        <v>1670012000</v>
      </c>
      <c r="CA11" s="100">
        <v>1670012000</v>
      </c>
      <c r="CB11" s="100">
        <v>1670012000</v>
      </c>
      <c r="CC11" s="100">
        <v>1670012000</v>
      </c>
      <c r="CD11" s="100">
        <v>1670012000</v>
      </c>
      <c r="CE11" s="100">
        <v>1670012000</v>
      </c>
      <c r="CF11" s="100">
        <v>1670012000</v>
      </c>
      <c r="CG11" s="100">
        <v>1670012000</v>
      </c>
      <c r="CH11" s="100">
        <v>1670012000</v>
      </c>
      <c r="CI11" s="100">
        <v>1670012000</v>
      </c>
      <c r="CJ11" s="100">
        <v>1670012000</v>
      </c>
      <c r="CK11" s="100">
        <v>1670012000</v>
      </c>
      <c r="CL11" s="100">
        <v>1670012000</v>
      </c>
      <c r="CM11" s="100">
        <v>1670012000</v>
      </c>
      <c r="CN11" s="100">
        <v>1670012000</v>
      </c>
      <c r="CO11" s="100">
        <v>1670012000</v>
      </c>
    </row>
    <row r="12" spans="1:93" x14ac:dyDescent="0.2">
      <c r="A12" s="101" t="s">
        <v>1608</v>
      </c>
      <c r="B12" s="100">
        <v>1670013000</v>
      </c>
      <c r="C12" s="100">
        <v>1670013000</v>
      </c>
      <c r="D12" s="100">
        <v>1670013000</v>
      </c>
      <c r="E12" s="100">
        <v>1670013000</v>
      </c>
      <c r="F12" s="100">
        <v>1670013000</v>
      </c>
      <c r="G12" s="100">
        <v>1670013000</v>
      </c>
      <c r="H12" s="100">
        <v>1670013000</v>
      </c>
      <c r="I12" s="100">
        <v>1670013000</v>
      </c>
      <c r="J12" s="100">
        <v>1670013000</v>
      </c>
      <c r="K12" s="100">
        <v>1670013000</v>
      </c>
      <c r="L12" s="100">
        <v>1670013000</v>
      </c>
      <c r="M12" s="100">
        <v>1670013000</v>
      </c>
      <c r="N12" s="100">
        <v>1670013000</v>
      </c>
      <c r="O12" s="100">
        <v>1670013000</v>
      </c>
      <c r="P12" s="100">
        <v>1670013000</v>
      </c>
      <c r="Q12" s="100">
        <v>1670013000</v>
      </c>
      <c r="R12" s="100">
        <v>1670013000</v>
      </c>
      <c r="S12" s="100">
        <v>1670013000</v>
      </c>
      <c r="T12" s="100">
        <v>1670013000</v>
      </c>
      <c r="U12" s="100">
        <v>1670013000</v>
      </c>
      <c r="V12" s="100">
        <v>1670013000</v>
      </c>
      <c r="W12" s="100">
        <v>1670013000</v>
      </c>
      <c r="X12" s="100">
        <v>1670013000</v>
      </c>
      <c r="Y12" s="100">
        <v>1670013000</v>
      </c>
      <c r="Z12" s="100">
        <v>1670013000</v>
      </c>
      <c r="AB12" s="100">
        <v>1670013000</v>
      </c>
      <c r="AC12" s="100">
        <v>1670013000</v>
      </c>
      <c r="AD12" s="100">
        <v>1670013000</v>
      </c>
      <c r="AE12" s="100">
        <v>1670013000</v>
      </c>
      <c r="AF12" s="100">
        <v>1670013000</v>
      </c>
      <c r="AG12" s="100">
        <v>1670013000</v>
      </c>
      <c r="AH12" s="100">
        <v>1670013000</v>
      </c>
      <c r="AI12" s="100">
        <v>1670013000</v>
      </c>
      <c r="AJ12" s="100">
        <v>1670013000</v>
      </c>
      <c r="AK12" s="100">
        <v>1670013000</v>
      </c>
      <c r="AL12" s="100">
        <v>1670013000</v>
      </c>
      <c r="AM12" s="100">
        <v>1670013000</v>
      </c>
      <c r="AN12" s="100">
        <v>1670013000</v>
      </c>
      <c r="AO12" s="100">
        <v>1670013000</v>
      </c>
      <c r="AP12" s="100">
        <v>1670013000</v>
      </c>
      <c r="AQ12" s="100">
        <v>1670013000</v>
      </c>
      <c r="AR12" s="100">
        <v>1670013000</v>
      </c>
      <c r="AS12" s="100">
        <v>1670013000</v>
      </c>
      <c r="AT12" s="100">
        <v>1670013000</v>
      </c>
      <c r="AU12" s="100">
        <v>1670013000</v>
      </c>
      <c r="AV12" s="100">
        <v>1670013000</v>
      </c>
      <c r="AW12" s="100">
        <v>1670013000</v>
      </c>
      <c r="AX12" s="100">
        <v>1670013000</v>
      </c>
      <c r="AY12" s="100">
        <v>1670013000</v>
      </c>
      <c r="AZ12" s="100">
        <v>1670013000</v>
      </c>
      <c r="BA12" s="100">
        <v>1670013000</v>
      </c>
      <c r="BB12" s="100">
        <v>1670013000</v>
      </c>
      <c r="BC12" s="100">
        <v>1670013000</v>
      </c>
      <c r="BD12" s="100">
        <v>1670013000</v>
      </c>
      <c r="BE12" s="100">
        <v>1670013000</v>
      </c>
      <c r="BF12" s="100">
        <v>1670013000</v>
      </c>
      <c r="BG12" s="100">
        <v>1670013000</v>
      </c>
      <c r="BH12" s="100">
        <v>1670013000</v>
      </c>
      <c r="BI12" s="100">
        <v>1670013000</v>
      </c>
      <c r="BJ12" s="100">
        <v>1670013000</v>
      </c>
      <c r="BK12" s="100">
        <v>1670013000</v>
      </c>
      <c r="BL12" s="100">
        <v>1670013000</v>
      </c>
      <c r="BM12" s="100">
        <v>1670013000</v>
      </c>
      <c r="BN12" s="100">
        <v>1670013000</v>
      </c>
      <c r="BO12" s="100">
        <v>1670013000</v>
      </c>
      <c r="BP12" s="100">
        <v>1670013000</v>
      </c>
      <c r="BQ12" s="100">
        <v>1670013000</v>
      </c>
      <c r="BR12" s="100">
        <v>1670013000</v>
      </c>
      <c r="BS12" s="100">
        <v>1670013000</v>
      </c>
      <c r="BT12" s="100">
        <v>1670013000</v>
      </c>
      <c r="BU12" s="100">
        <v>1670013000</v>
      </c>
      <c r="BV12" s="100">
        <v>1670013000</v>
      </c>
      <c r="BW12" s="100">
        <v>1670013000</v>
      </c>
      <c r="BX12" s="100">
        <v>1670013000</v>
      </c>
      <c r="BY12" s="100">
        <v>1670013000</v>
      </c>
      <c r="BZ12" s="100">
        <v>1670013000</v>
      </c>
      <c r="CA12" s="100">
        <v>1670013000</v>
      </c>
      <c r="CB12" s="100">
        <v>1670013000</v>
      </c>
      <c r="CC12" s="100">
        <v>1670013000</v>
      </c>
      <c r="CD12" s="100">
        <v>1670013000</v>
      </c>
      <c r="CE12" s="100">
        <v>1670013000</v>
      </c>
      <c r="CF12" s="100">
        <v>1670013000</v>
      </c>
      <c r="CG12" s="100">
        <v>1670013000</v>
      </c>
      <c r="CH12" s="100">
        <v>1670013000</v>
      </c>
      <c r="CI12" s="100">
        <v>1670013000</v>
      </c>
      <c r="CJ12" s="100">
        <v>1670013000</v>
      </c>
      <c r="CK12" s="100">
        <v>1670013000</v>
      </c>
      <c r="CL12" s="100">
        <v>1670013000</v>
      </c>
      <c r="CM12" s="100">
        <v>1670013000</v>
      </c>
      <c r="CN12" s="100">
        <v>1670013000</v>
      </c>
      <c r="CO12" s="100">
        <v>1670013000</v>
      </c>
    </row>
    <row r="13" spans="1:93" x14ac:dyDescent="0.2">
      <c r="A13" s="101" t="s">
        <v>1609</v>
      </c>
      <c r="B13" s="100">
        <v>1000</v>
      </c>
      <c r="C13" s="100">
        <v>1000</v>
      </c>
      <c r="D13" s="100">
        <v>1000</v>
      </c>
      <c r="E13" s="100">
        <v>1000</v>
      </c>
      <c r="F13" s="100">
        <v>1000</v>
      </c>
      <c r="G13" s="100">
        <v>1000</v>
      </c>
      <c r="H13" s="100">
        <v>1000</v>
      </c>
      <c r="I13" s="100">
        <v>1000</v>
      </c>
      <c r="J13" s="100">
        <v>1000</v>
      </c>
      <c r="K13" s="100">
        <v>1000</v>
      </c>
      <c r="L13" s="100">
        <v>1000</v>
      </c>
      <c r="M13" s="100">
        <v>1000</v>
      </c>
      <c r="N13" s="100">
        <v>1000</v>
      </c>
      <c r="O13" s="100">
        <v>1000</v>
      </c>
      <c r="P13" s="100">
        <v>1000</v>
      </c>
      <c r="Q13" s="100">
        <v>1000</v>
      </c>
      <c r="R13" s="100">
        <v>1000</v>
      </c>
      <c r="S13" s="100">
        <v>1000</v>
      </c>
      <c r="T13" s="100">
        <v>1000</v>
      </c>
      <c r="U13" s="100">
        <v>1000</v>
      </c>
      <c r="V13" s="100">
        <v>1000</v>
      </c>
      <c r="W13" s="100">
        <v>1000</v>
      </c>
      <c r="X13" s="100">
        <v>1000</v>
      </c>
      <c r="Y13" s="100">
        <v>1000</v>
      </c>
      <c r="Z13" s="100">
        <v>1000</v>
      </c>
      <c r="AB13" s="100">
        <v>1000</v>
      </c>
      <c r="AC13" s="100">
        <v>1000</v>
      </c>
      <c r="AD13" s="100">
        <v>1000</v>
      </c>
      <c r="AE13" s="100">
        <v>1000</v>
      </c>
      <c r="AF13" s="100">
        <v>1000</v>
      </c>
      <c r="AG13" s="100">
        <v>1000</v>
      </c>
      <c r="AH13" s="100">
        <v>1000</v>
      </c>
      <c r="AI13" s="100">
        <v>1000</v>
      </c>
      <c r="AJ13" s="100">
        <v>1000</v>
      </c>
      <c r="AK13" s="100">
        <v>1000</v>
      </c>
      <c r="AL13" s="100">
        <v>1000</v>
      </c>
      <c r="AM13" s="100">
        <v>1000</v>
      </c>
      <c r="AN13" s="100">
        <v>1000</v>
      </c>
      <c r="AO13" s="100">
        <v>1000</v>
      </c>
      <c r="AP13" s="100">
        <v>1000</v>
      </c>
      <c r="AQ13" s="100">
        <v>1000</v>
      </c>
      <c r="AR13" s="100">
        <v>1000</v>
      </c>
      <c r="AS13" s="100">
        <v>1000</v>
      </c>
      <c r="AT13" s="100">
        <v>1000</v>
      </c>
      <c r="AU13" s="100">
        <v>1000</v>
      </c>
      <c r="AV13" s="100">
        <v>1000</v>
      </c>
      <c r="AW13" s="100">
        <v>1000</v>
      </c>
      <c r="AX13" s="100">
        <v>1000</v>
      </c>
      <c r="AY13" s="100">
        <v>1000</v>
      </c>
      <c r="AZ13" s="100">
        <v>1000</v>
      </c>
      <c r="BA13" s="100">
        <v>1000</v>
      </c>
      <c r="BB13" s="100">
        <v>1000</v>
      </c>
      <c r="BC13" s="100">
        <v>1000</v>
      </c>
      <c r="BD13" s="100">
        <v>1000</v>
      </c>
      <c r="BE13" s="100">
        <v>1000</v>
      </c>
      <c r="BF13" s="100">
        <v>1000</v>
      </c>
      <c r="BG13" s="100">
        <v>1000</v>
      </c>
      <c r="BH13" s="100">
        <v>1000</v>
      </c>
      <c r="BI13" s="100">
        <v>1000</v>
      </c>
      <c r="BJ13" s="100">
        <v>1000</v>
      </c>
      <c r="BK13" s="100">
        <v>1000</v>
      </c>
      <c r="BL13" s="100">
        <v>1000</v>
      </c>
      <c r="BM13" s="100">
        <v>1000</v>
      </c>
      <c r="BN13" s="100">
        <v>1000</v>
      </c>
      <c r="BO13" s="100">
        <v>1000</v>
      </c>
      <c r="BP13" s="100">
        <v>1000</v>
      </c>
      <c r="BQ13" s="100">
        <v>1000</v>
      </c>
      <c r="BR13" s="100">
        <v>1000</v>
      </c>
      <c r="BS13" s="100">
        <v>1000</v>
      </c>
      <c r="BT13" s="100">
        <v>1000</v>
      </c>
      <c r="BU13" s="100">
        <v>1000</v>
      </c>
      <c r="BV13" s="100">
        <v>1000</v>
      </c>
      <c r="BW13" s="100">
        <v>1000</v>
      </c>
      <c r="BX13" s="100">
        <v>1000</v>
      </c>
      <c r="BY13" s="100">
        <v>1000</v>
      </c>
      <c r="BZ13" s="100">
        <v>1000</v>
      </c>
      <c r="CA13" s="100">
        <v>1000</v>
      </c>
      <c r="CB13" s="100">
        <v>1000</v>
      </c>
      <c r="CC13" s="100">
        <v>1000</v>
      </c>
      <c r="CD13" s="100">
        <v>1000</v>
      </c>
      <c r="CE13" s="100">
        <v>1000</v>
      </c>
      <c r="CF13" s="100">
        <v>1000</v>
      </c>
      <c r="CG13" s="100">
        <v>1000</v>
      </c>
      <c r="CH13" s="100">
        <v>1000</v>
      </c>
      <c r="CI13" s="100">
        <v>1000</v>
      </c>
      <c r="CJ13" s="100">
        <v>1000</v>
      </c>
      <c r="CK13" s="100">
        <v>1000</v>
      </c>
      <c r="CL13" s="100">
        <v>1000</v>
      </c>
      <c r="CM13" s="100">
        <v>1000</v>
      </c>
      <c r="CN13" s="100">
        <v>1000</v>
      </c>
      <c r="CO13" s="100">
        <v>1000</v>
      </c>
    </row>
    <row r="14" spans="1:93" x14ac:dyDescent="0.2">
      <c r="A14" s="101" t="s">
        <v>1610</v>
      </c>
    </row>
    <row r="15" spans="1:93" x14ac:dyDescent="0.2">
      <c r="A15" s="101" t="s">
        <v>1611</v>
      </c>
    </row>
    <row r="16" spans="1:93" x14ac:dyDescent="0.2">
      <c r="A16" s="101" t="s">
        <v>1612</v>
      </c>
      <c r="B16" s="100">
        <v>1000</v>
      </c>
      <c r="C16" s="100">
        <v>1000</v>
      </c>
      <c r="D16" s="100">
        <v>1000</v>
      </c>
      <c r="E16" s="100">
        <v>1000</v>
      </c>
      <c r="F16" s="100">
        <v>1000</v>
      </c>
      <c r="G16" s="100">
        <v>1000</v>
      </c>
      <c r="H16" s="100">
        <v>1000</v>
      </c>
      <c r="I16" s="100">
        <v>1000</v>
      </c>
      <c r="J16" s="100">
        <v>1000</v>
      </c>
      <c r="K16" s="100">
        <v>1000</v>
      </c>
      <c r="L16" s="100">
        <v>1000</v>
      </c>
      <c r="M16" s="100">
        <v>1000</v>
      </c>
      <c r="N16" s="100">
        <v>1000</v>
      </c>
      <c r="O16" s="100">
        <v>1000</v>
      </c>
      <c r="P16" s="100">
        <v>1000</v>
      </c>
      <c r="Q16" s="100">
        <v>1000</v>
      </c>
      <c r="R16" s="100">
        <v>1000</v>
      </c>
      <c r="S16" s="100">
        <v>1000</v>
      </c>
      <c r="T16" s="100">
        <v>1000</v>
      </c>
      <c r="U16" s="100">
        <v>1000</v>
      </c>
      <c r="V16" s="100">
        <v>1000</v>
      </c>
      <c r="W16" s="100">
        <v>1000</v>
      </c>
      <c r="X16" s="100">
        <v>1000</v>
      </c>
      <c r="Y16" s="100">
        <v>1000</v>
      </c>
      <c r="Z16" s="100">
        <v>1000</v>
      </c>
      <c r="AB16" s="100">
        <v>1000</v>
      </c>
      <c r="AC16" s="100">
        <v>1000</v>
      </c>
      <c r="AD16" s="100">
        <v>1000</v>
      </c>
      <c r="AE16" s="100">
        <v>1000</v>
      </c>
      <c r="AF16" s="100">
        <v>1000</v>
      </c>
      <c r="AG16" s="100">
        <v>1000</v>
      </c>
      <c r="AH16" s="100">
        <v>1000</v>
      </c>
      <c r="AI16" s="100">
        <v>1000</v>
      </c>
      <c r="AJ16" s="100">
        <v>1000</v>
      </c>
      <c r="AK16" s="100">
        <v>1000</v>
      </c>
      <c r="AL16" s="100">
        <v>1000</v>
      </c>
      <c r="AM16" s="100">
        <v>1000</v>
      </c>
      <c r="AN16" s="100">
        <v>1000</v>
      </c>
      <c r="AO16" s="100">
        <v>1000</v>
      </c>
      <c r="AP16" s="100">
        <v>1000</v>
      </c>
      <c r="AQ16" s="100">
        <v>1000</v>
      </c>
      <c r="AR16" s="100">
        <v>1000</v>
      </c>
      <c r="AS16" s="100">
        <v>1000</v>
      </c>
      <c r="AT16" s="100">
        <v>1000</v>
      </c>
      <c r="AU16" s="100">
        <v>1000</v>
      </c>
      <c r="AV16" s="100">
        <v>1000</v>
      </c>
      <c r="AW16" s="100">
        <v>1000</v>
      </c>
      <c r="AX16" s="100">
        <v>1000</v>
      </c>
      <c r="AY16" s="100">
        <v>1000</v>
      </c>
      <c r="AZ16" s="100">
        <v>1000</v>
      </c>
      <c r="BA16" s="100">
        <v>1000</v>
      </c>
      <c r="BB16" s="100">
        <v>1000</v>
      </c>
      <c r="BC16" s="100">
        <v>1000</v>
      </c>
      <c r="BD16" s="100">
        <v>1000</v>
      </c>
      <c r="BE16" s="100">
        <v>1000</v>
      </c>
      <c r="BF16" s="100">
        <v>1000</v>
      </c>
      <c r="BG16" s="100">
        <v>1000</v>
      </c>
      <c r="BH16" s="100">
        <v>1000</v>
      </c>
      <c r="BI16" s="100">
        <v>1000</v>
      </c>
      <c r="BJ16" s="100">
        <v>1000</v>
      </c>
      <c r="BK16" s="100">
        <v>1000</v>
      </c>
      <c r="BL16" s="100">
        <v>1000</v>
      </c>
      <c r="BM16" s="100">
        <v>1000</v>
      </c>
      <c r="BN16" s="100">
        <v>1000</v>
      </c>
      <c r="BO16" s="100">
        <v>1000</v>
      </c>
      <c r="BP16" s="100">
        <v>1000</v>
      </c>
      <c r="BQ16" s="100">
        <v>1000</v>
      </c>
      <c r="BR16" s="100">
        <v>1000</v>
      </c>
      <c r="BS16" s="100">
        <v>1000</v>
      </c>
      <c r="BT16" s="100">
        <v>1000</v>
      </c>
      <c r="BU16" s="100">
        <v>1000</v>
      </c>
      <c r="BV16" s="100">
        <v>1000</v>
      </c>
      <c r="BW16" s="100">
        <v>1000</v>
      </c>
      <c r="BX16" s="100">
        <v>1000</v>
      </c>
      <c r="BY16" s="100">
        <v>1000</v>
      </c>
      <c r="BZ16" s="100">
        <v>1000</v>
      </c>
      <c r="CA16" s="100">
        <v>1000</v>
      </c>
      <c r="CB16" s="100">
        <v>1000</v>
      </c>
      <c r="CC16" s="100">
        <v>1000</v>
      </c>
      <c r="CD16" s="100">
        <v>1000</v>
      </c>
      <c r="CE16" s="100">
        <v>1000</v>
      </c>
      <c r="CF16" s="100">
        <v>1000</v>
      </c>
      <c r="CG16" s="100">
        <v>1000</v>
      </c>
      <c r="CH16" s="100">
        <v>1000</v>
      </c>
      <c r="CI16" s="100">
        <v>1000</v>
      </c>
      <c r="CJ16" s="100">
        <v>1000</v>
      </c>
      <c r="CK16" s="100">
        <v>1000</v>
      </c>
      <c r="CL16" s="100">
        <v>1000</v>
      </c>
      <c r="CM16" s="100">
        <v>1000</v>
      </c>
      <c r="CN16" s="100">
        <v>1000</v>
      </c>
      <c r="CO16" s="100">
        <v>1000</v>
      </c>
    </row>
    <row r="17" spans="1:93" x14ac:dyDescent="0.2">
      <c r="A17" s="101" t="s">
        <v>1613</v>
      </c>
      <c r="B17" s="100">
        <v>0</v>
      </c>
      <c r="C17" s="100">
        <v>0</v>
      </c>
      <c r="D17" s="100">
        <v>0</v>
      </c>
      <c r="E17" s="100">
        <v>0</v>
      </c>
      <c r="F17" s="100">
        <v>0</v>
      </c>
      <c r="G17" s="100">
        <v>0</v>
      </c>
      <c r="H17" s="100">
        <v>0</v>
      </c>
      <c r="I17" s="100">
        <v>0</v>
      </c>
      <c r="J17" s="100">
        <v>0</v>
      </c>
      <c r="K17" s="100">
        <v>0</v>
      </c>
      <c r="L17" s="100">
        <v>0</v>
      </c>
      <c r="M17" s="100">
        <v>0</v>
      </c>
      <c r="N17" s="100">
        <v>0</v>
      </c>
      <c r="O17" s="100">
        <v>0</v>
      </c>
      <c r="P17" s="100">
        <v>0</v>
      </c>
      <c r="Q17" s="100">
        <v>0</v>
      </c>
      <c r="R17" s="100">
        <v>0</v>
      </c>
      <c r="S17" s="100">
        <v>0</v>
      </c>
      <c r="T17" s="100">
        <v>0</v>
      </c>
      <c r="U17" s="100">
        <v>0</v>
      </c>
      <c r="V17" s="100">
        <v>0</v>
      </c>
      <c r="W17" s="100">
        <v>0</v>
      </c>
      <c r="X17" s="100">
        <v>0</v>
      </c>
      <c r="Y17" s="100">
        <v>0</v>
      </c>
      <c r="Z17" s="100">
        <v>0</v>
      </c>
      <c r="AB17" s="100">
        <v>0</v>
      </c>
      <c r="AC17" s="100">
        <v>0</v>
      </c>
      <c r="AD17" s="100">
        <v>0</v>
      </c>
      <c r="AE17" s="100">
        <v>0</v>
      </c>
      <c r="AF17" s="100">
        <v>0</v>
      </c>
      <c r="AG17" s="100">
        <v>0</v>
      </c>
      <c r="AH17" s="100">
        <v>0</v>
      </c>
      <c r="AI17" s="100">
        <v>0</v>
      </c>
      <c r="AJ17" s="100">
        <v>0</v>
      </c>
      <c r="AK17" s="100">
        <v>0</v>
      </c>
      <c r="AL17" s="100">
        <v>0</v>
      </c>
      <c r="AM17" s="100">
        <v>0</v>
      </c>
      <c r="AN17" s="100">
        <v>0</v>
      </c>
      <c r="AO17" s="100">
        <v>0</v>
      </c>
      <c r="AP17" s="100">
        <v>0</v>
      </c>
      <c r="AQ17" s="100">
        <v>0</v>
      </c>
      <c r="AR17" s="100">
        <v>0</v>
      </c>
      <c r="AS17" s="100">
        <v>0</v>
      </c>
      <c r="AT17" s="100">
        <v>0</v>
      </c>
      <c r="AU17" s="100">
        <v>0</v>
      </c>
      <c r="AV17" s="100">
        <v>0</v>
      </c>
      <c r="AW17" s="100">
        <v>0</v>
      </c>
      <c r="AX17" s="100">
        <v>0</v>
      </c>
      <c r="AY17" s="100">
        <v>0</v>
      </c>
      <c r="AZ17" s="100">
        <v>0</v>
      </c>
      <c r="BA17" s="100">
        <v>0</v>
      </c>
      <c r="BB17" s="100">
        <v>0</v>
      </c>
      <c r="BC17" s="100">
        <v>0</v>
      </c>
      <c r="BD17" s="100">
        <v>0</v>
      </c>
      <c r="BE17" s="100">
        <v>0</v>
      </c>
      <c r="BF17" s="100">
        <v>0</v>
      </c>
      <c r="BG17" s="100">
        <v>0</v>
      </c>
      <c r="BH17" s="100">
        <v>0</v>
      </c>
      <c r="BI17" s="100">
        <v>0</v>
      </c>
      <c r="BJ17" s="100">
        <v>0</v>
      </c>
      <c r="BK17" s="100">
        <v>0</v>
      </c>
      <c r="BL17" s="100">
        <v>0</v>
      </c>
      <c r="BM17" s="100">
        <v>0</v>
      </c>
      <c r="BN17" s="100">
        <v>0</v>
      </c>
      <c r="BO17" s="100">
        <v>0</v>
      </c>
      <c r="BP17" s="100">
        <v>0</v>
      </c>
      <c r="BQ17" s="100">
        <v>0</v>
      </c>
      <c r="BR17" s="100">
        <v>0</v>
      </c>
      <c r="BS17" s="100">
        <v>0</v>
      </c>
      <c r="BT17" s="100">
        <v>0</v>
      </c>
      <c r="BU17" s="100">
        <v>0</v>
      </c>
      <c r="BV17" s="100">
        <v>0</v>
      </c>
      <c r="BW17" s="100">
        <v>0</v>
      </c>
      <c r="BX17" s="100">
        <v>0</v>
      </c>
      <c r="BY17" s="100">
        <v>0</v>
      </c>
      <c r="BZ17" s="100">
        <v>0</v>
      </c>
      <c r="CA17" s="100">
        <v>0</v>
      </c>
      <c r="CB17" s="100">
        <v>0</v>
      </c>
      <c r="CC17" s="100">
        <v>0</v>
      </c>
      <c r="CD17" s="100">
        <v>0</v>
      </c>
      <c r="CE17" s="100">
        <v>0</v>
      </c>
      <c r="CF17" s="100">
        <v>0</v>
      </c>
      <c r="CG17" s="100">
        <v>0</v>
      </c>
      <c r="CH17" s="100">
        <v>0</v>
      </c>
      <c r="CI17" s="100">
        <v>0</v>
      </c>
      <c r="CJ17" s="100">
        <v>0</v>
      </c>
      <c r="CK17" s="100">
        <v>0</v>
      </c>
      <c r="CL17" s="100">
        <v>0</v>
      </c>
      <c r="CM17" s="100">
        <v>0</v>
      </c>
      <c r="CN17" s="100">
        <v>0</v>
      </c>
      <c r="CO17" s="100">
        <v>0</v>
      </c>
    </row>
    <row r="18" spans="1:93" x14ac:dyDescent="0.2">
      <c r="A18" s="101" t="s">
        <v>1614</v>
      </c>
      <c r="B18" s="100">
        <v>36000</v>
      </c>
      <c r="C18" s="100">
        <v>36000</v>
      </c>
      <c r="D18" s="100">
        <v>36000</v>
      </c>
      <c r="E18" s="100">
        <v>36000</v>
      </c>
      <c r="F18" s="100">
        <v>36000</v>
      </c>
      <c r="G18" s="100">
        <v>36000</v>
      </c>
      <c r="H18" s="100">
        <v>36000</v>
      </c>
      <c r="I18" s="100">
        <v>36000</v>
      </c>
      <c r="J18" s="100">
        <v>36000</v>
      </c>
      <c r="K18" s="100">
        <v>36000</v>
      </c>
      <c r="L18" s="100">
        <v>36000</v>
      </c>
      <c r="M18" s="100">
        <v>36000</v>
      </c>
      <c r="N18" s="100">
        <v>36000</v>
      </c>
      <c r="O18" s="100">
        <v>36000</v>
      </c>
      <c r="P18" s="100">
        <v>36000</v>
      </c>
      <c r="Q18" s="100">
        <v>36000</v>
      </c>
      <c r="R18" s="100">
        <v>36000</v>
      </c>
      <c r="S18" s="100">
        <v>36000</v>
      </c>
      <c r="T18" s="100">
        <v>36000</v>
      </c>
      <c r="U18" s="100">
        <v>36000</v>
      </c>
      <c r="V18" s="100">
        <v>36000</v>
      </c>
      <c r="W18" s="100">
        <v>36000</v>
      </c>
      <c r="X18" s="100">
        <v>36000</v>
      </c>
      <c r="Y18" s="100">
        <v>36000</v>
      </c>
      <c r="Z18" s="100">
        <v>36000</v>
      </c>
      <c r="AB18" s="100">
        <v>36000</v>
      </c>
      <c r="AC18" s="100">
        <v>36000</v>
      </c>
      <c r="AD18" s="100">
        <v>36000</v>
      </c>
      <c r="AE18" s="100">
        <v>36000</v>
      </c>
      <c r="AF18" s="100">
        <v>36000</v>
      </c>
      <c r="AG18" s="100">
        <v>36000</v>
      </c>
      <c r="AH18" s="100">
        <v>36000</v>
      </c>
      <c r="AI18" s="100">
        <v>36000</v>
      </c>
      <c r="AJ18" s="100">
        <v>36000</v>
      </c>
      <c r="AK18" s="100">
        <v>36000</v>
      </c>
      <c r="AL18" s="100">
        <v>36000</v>
      </c>
      <c r="AM18" s="100">
        <v>36000</v>
      </c>
      <c r="AN18" s="100">
        <v>36000</v>
      </c>
      <c r="AO18" s="100">
        <v>36000</v>
      </c>
      <c r="AP18" s="100">
        <v>36000</v>
      </c>
      <c r="AQ18" s="100">
        <v>36000</v>
      </c>
      <c r="AR18" s="100">
        <v>36000</v>
      </c>
      <c r="AS18" s="100">
        <v>36000</v>
      </c>
      <c r="AT18" s="100">
        <v>36000</v>
      </c>
      <c r="AU18" s="100">
        <v>36000</v>
      </c>
      <c r="AV18" s="100">
        <v>36000</v>
      </c>
      <c r="AW18" s="100">
        <v>36000</v>
      </c>
      <c r="AX18" s="100">
        <v>36000</v>
      </c>
      <c r="AY18" s="100">
        <v>36000</v>
      </c>
      <c r="AZ18" s="100">
        <v>36000</v>
      </c>
      <c r="BA18" s="100">
        <v>36000</v>
      </c>
      <c r="BB18" s="100">
        <v>36000</v>
      </c>
      <c r="BC18" s="100">
        <v>36000</v>
      </c>
      <c r="BD18" s="100">
        <v>36000</v>
      </c>
      <c r="BE18" s="100">
        <v>36000</v>
      </c>
      <c r="BF18" s="100">
        <v>36000</v>
      </c>
      <c r="BG18" s="100">
        <v>36000</v>
      </c>
      <c r="BH18" s="100">
        <v>36000</v>
      </c>
      <c r="BI18" s="100">
        <v>36000</v>
      </c>
      <c r="BJ18" s="100">
        <v>36000</v>
      </c>
      <c r="BK18" s="100">
        <v>36000</v>
      </c>
      <c r="BL18" s="100">
        <v>36000</v>
      </c>
      <c r="BM18" s="100">
        <v>36000</v>
      </c>
      <c r="BN18" s="100">
        <v>36000</v>
      </c>
      <c r="BO18" s="100">
        <v>36000</v>
      </c>
      <c r="BP18" s="100">
        <v>36000</v>
      </c>
      <c r="BQ18" s="100">
        <v>36000</v>
      </c>
      <c r="BR18" s="100">
        <v>36000</v>
      </c>
      <c r="BS18" s="100">
        <v>36000</v>
      </c>
      <c r="BT18" s="100">
        <v>36000</v>
      </c>
      <c r="BU18" s="100">
        <v>36000</v>
      </c>
      <c r="BV18" s="100">
        <v>36000</v>
      </c>
      <c r="BW18" s="100">
        <v>36000</v>
      </c>
      <c r="BX18" s="100">
        <v>36000</v>
      </c>
      <c r="BY18" s="100">
        <v>36000</v>
      </c>
      <c r="BZ18" s="100">
        <v>36000</v>
      </c>
      <c r="CA18" s="100">
        <v>36000</v>
      </c>
      <c r="CB18" s="100">
        <v>36000</v>
      </c>
      <c r="CC18" s="100">
        <v>36000</v>
      </c>
      <c r="CD18" s="100">
        <v>36000</v>
      </c>
      <c r="CE18" s="100">
        <v>36000</v>
      </c>
      <c r="CF18" s="100">
        <v>36000</v>
      </c>
      <c r="CG18" s="100">
        <v>36000</v>
      </c>
      <c r="CH18" s="100">
        <v>36000</v>
      </c>
      <c r="CI18" s="100">
        <v>36000</v>
      </c>
      <c r="CJ18" s="100">
        <v>36000</v>
      </c>
      <c r="CK18" s="100">
        <v>36000</v>
      </c>
      <c r="CL18" s="100">
        <v>36000</v>
      </c>
      <c r="CM18" s="100">
        <v>36000</v>
      </c>
      <c r="CN18" s="100">
        <v>36000</v>
      </c>
      <c r="CO18" s="100">
        <v>36000</v>
      </c>
    </row>
    <row r="19" spans="1:93" x14ac:dyDescent="0.2">
      <c r="A19" s="101" t="s">
        <v>1615</v>
      </c>
      <c r="B19" s="100">
        <v>202312000</v>
      </c>
      <c r="C19" s="100">
        <v>202312000</v>
      </c>
      <c r="D19" s="100">
        <v>202312000</v>
      </c>
      <c r="E19" s="100">
        <v>202312000</v>
      </c>
      <c r="F19" s="100">
        <v>202312000</v>
      </c>
      <c r="G19" s="100">
        <v>202312000</v>
      </c>
      <c r="H19" s="100">
        <v>202312000</v>
      </c>
      <c r="I19" s="100">
        <v>202312000</v>
      </c>
      <c r="J19" s="100">
        <v>202312000</v>
      </c>
      <c r="K19" s="100">
        <v>202312000</v>
      </c>
      <c r="L19" s="100">
        <v>202312000</v>
      </c>
      <c r="M19" s="100">
        <v>202312000</v>
      </c>
      <c r="N19" s="100">
        <v>202312000</v>
      </c>
      <c r="O19" s="100">
        <v>202312000</v>
      </c>
      <c r="P19" s="100">
        <v>202312000</v>
      </c>
      <c r="Q19" s="100">
        <v>202312000</v>
      </c>
      <c r="R19" s="100">
        <v>202312000</v>
      </c>
      <c r="S19" s="100">
        <v>202312000</v>
      </c>
      <c r="T19" s="100">
        <v>202312000</v>
      </c>
      <c r="U19" s="100">
        <v>202312000</v>
      </c>
      <c r="V19" s="100">
        <v>202312000</v>
      </c>
      <c r="W19" s="100">
        <v>202312000</v>
      </c>
      <c r="X19" s="100">
        <v>202312000</v>
      </c>
      <c r="Y19" s="100">
        <v>202312000</v>
      </c>
      <c r="Z19" s="100">
        <v>202312000</v>
      </c>
      <c r="AB19" s="100">
        <v>202312000</v>
      </c>
      <c r="AC19" s="100">
        <v>202312000</v>
      </c>
      <c r="AD19" s="100">
        <v>202312000</v>
      </c>
      <c r="AE19" s="100">
        <v>202312000</v>
      </c>
      <c r="AF19" s="100">
        <v>202312000</v>
      </c>
      <c r="AG19" s="100">
        <v>202312000</v>
      </c>
      <c r="AH19" s="100">
        <v>202312000</v>
      </c>
      <c r="AI19" s="100">
        <v>202312000</v>
      </c>
      <c r="AJ19" s="100">
        <v>202312000</v>
      </c>
      <c r="AK19" s="100">
        <v>202312000</v>
      </c>
      <c r="AL19" s="100">
        <v>202312000</v>
      </c>
      <c r="AM19" s="100">
        <v>202312000</v>
      </c>
      <c r="AN19" s="100">
        <v>202312000</v>
      </c>
      <c r="AO19" s="100">
        <v>202312000</v>
      </c>
      <c r="AP19" s="100">
        <v>202312000</v>
      </c>
      <c r="AQ19" s="100">
        <v>202312000</v>
      </c>
      <c r="AR19" s="100">
        <v>202312000</v>
      </c>
      <c r="AS19" s="100">
        <v>202312000</v>
      </c>
      <c r="AT19" s="100">
        <v>202312000</v>
      </c>
      <c r="AU19" s="100">
        <v>202312000</v>
      </c>
      <c r="AV19" s="100">
        <v>202312000</v>
      </c>
      <c r="AW19" s="100">
        <v>202312000</v>
      </c>
      <c r="AX19" s="100">
        <v>202312000</v>
      </c>
      <c r="AY19" s="100">
        <v>202312000</v>
      </c>
      <c r="AZ19" s="100">
        <v>202312000</v>
      </c>
      <c r="BA19" s="100">
        <v>202312000</v>
      </c>
      <c r="BB19" s="100">
        <v>202312000</v>
      </c>
      <c r="BC19" s="100">
        <v>202312000</v>
      </c>
      <c r="BD19" s="100">
        <v>202312000</v>
      </c>
      <c r="BE19" s="100">
        <v>202312000</v>
      </c>
      <c r="BF19" s="100">
        <v>202312000</v>
      </c>
      <c r="BG19" s="100">
        <v>202312000</v>
      </c>
      <c r="BH19" s="100">
        <v>202312000</v>
      </c>
      <c r="BI19" s="100">
        <v>202312000</v>
      </c>
      <c r="BJ19" s="100">
        <v>202312000</v>
      </c>
      <c r="BK19" s="100">
        <v>202312000</v>
      </c>
      <c r="BL19" s="100">
        <v>202312000</v>
      </c>
      <c r="BM19" s="100">
        <v>202312000</v>
      </c>
      <c r="BN19" s="100">
        <v>202312000</v>
      </c>
      <c r="BO19" s="100">
        <v>202312000</v>
      </c>
      <c r="BP19" s="100">
        <v>202312000</v>
      </c>
      <c r="BQ19" s="100">
        <v>202312000</v>
      </c>
      <c r="BR19" s="100">
        <v>202312000</v>
      </c>
      <c r="BS19" s="100">
        <v>202312000</v>
      </c>
      <c r="BT19" s="100">
        <v>202312000</v>
      </c>
      <c r="BU19" s="100">
        <v>202312000</v>
      </c>
      <c r="BV19" s="100">
        <v>202312000</v>
      </c>
      <c r="BW19" s="100">
        <v>202312000</v>
      </c>
      <c r="BX19" s="100">
        <v>202312000</v>
      </c>
      <c r="BY19" s="100">
        <v>202312000</v>
      </c>
      <c r="BZ19" s="100">
        <v>202312000</v>
      </c>
      <c r="CA19" s="100">
        <v>202312000</v>
      </c>
      <c r="CB19" s="100">
        <v>202312000</v>
      </c>
      <c r="CC19" s="100">
        <v>202312000</v>
      </c>
      <c r="CD19" s="100">
        <v>202312000</v>
      </c>
      <c r="CE19" s="100">
        <v>202312000</v>
      </c>
      <c r="CF19" s="100">
        <v>202312000</v>
      </c>
      <c r="CG19" s="100">
        <v>202312000</v>
      </c>
      <c r="CH19" s="100">
        <v>202312000</v>
      </c>
      <c r="CI19" s="100">
        <v>202312000</v>
      </c>
      <c r="CJ19" s="100">
        <v>202312000</v>
      </c>
      <c r="CK19" s="100">
        <v>202312000</v>
      </c>
      <c r="CL19" s="100">
        <v>202312000</v>
      </c>
      <c r="CM19" s="100">
        <v>202312000</v>
      </c>
      <c r="CN19" s="100">
        <v>202312000</v>
      </c>
      <c r="CO19" s="100">
        <v>202312000</v>
      </c>
    </row>
    <row r="20" spans="1:93" x14ac:dyDescent="0.2">
      <c r="A20" s="101" t="s">
        <v>1616</v>
      </c>
      <c r="B20" s="100">
        <v>13000</v>
      </c>
      <c r="C20" s="100">
        <v>14000</v>
      </c>
      <c r="D20" s="100">
        <v>15000</v>
      </c>
      <c r="E20" s="100">
        <v>16000</v>
      </c>
      <c r="F20" s="100">
        <v>17000</v>
      </c>
      <c r="G20" s="100">
        <v>18000</v>
      </c>
      <c r="H20" s="100">
        <v>19000</v>
      </c>
      <c r="I20" s="100">
        <v>20000</v>
      </c>
      <c r="J20" s="100">
        <v>21000</v>
      </c>
      <c r="K20" s="100">
        <v>22000</v>
      </c>
      <c r="L20" s="100">
        <v>23000</v>
      </c>
      <c r="M20" s="100">
        <v>24000</v>
      </c>
      <c r="N20" s="100">
        <v>24000</v>
      </c>
      <c r="O20" s="100">
        <v>25000</v>
      </c>
      <c r="P20" s="100">
        <v>26000</v>
      </c>
      <c r="Q20" s="100">
        <v>27000</v>
      </c>
      <c r="R20" s="100">
        <v>28000</v>
      </c>
      <c r="S20" s="100">
        <v>29000</v>
      </c>
      <c r="T20" s="100">
        <v>30000</v>
      </c>
      <c r="U20" s="100">
        <v>31000</v>
      </c>
      <c r="V20" s="100">
        <v>32000</v>
      </c>
      <c r="W20" s="100">
        <v>33000</v>
      </c>
      <c r="X20" s="100">
        <v>34000</v>
      </c>
      <c r="Y20" s="100">
        <v>35000</v>
      </c>
      <c r="Z20" s="100">
        <v>36000</v>
      </c>
      <c r="AB20" s="100">
        <v>36000</v>
      </c>
      <c r="AC20" s="100">
        <v>37000</v>
      </c>
      <c r="AD20" s="100">
        <v>38000</v>
      </c>
      <c r="AE20" s="100">
        <v>39000</v>
      </c>
      <c r="AF20" s="100">
        <v>40000</v>
      </c>
      <c r="AG20" s="100">
        <v>41000</v>
      </c>
      <c r="AH20" s="100">
        <v>42000</v>
      </c>
      <c r="AI20" s="100">
        <v>43000</v>
      </c>
      <c r="AJ20" s="100">
        <v>44000</v>
      </c>
      <c r="AK20" s="100">
        <v>45000</v>
      </c>
      <c r="AL20" s="100">
        <v>46000</v>
      </c>
      <c r="AM20" s="100">
        <v>47000</v>
      </c>
      <c r="AN20" s="100">
        <v>48000</v>
      </c>
      <c r="AO20" s="100">
        <v>48000</v>
      </c>
      <c r="AP20" s="100">
        <v>49000</v>
      </c>
      <c r="AQ20" s="100">
        <v>50000</v>
      </c>
      <c r="AR20" s="100">
        <v>51000</v>
      </c>
      <c r="AS20" s="100">
        <v>52000</v>
      </c>
      <c r="AT20" s="100">
        <v>53000</v>
      </c>
      <c r="AU20" s="100">
        <v>54000</v>
      </c>
      <c r="AV20" s="100">
        <v>55000</v>
      </c>
      <c r="AW20" s="100">
        <v>56000</v>
      </c>
      <c r="AX20" s="100">
        <v>57000</v>
      </c>
      <c r="AY20" s="100">
        <v>58000</v>
      </c>
      <c r="AZ20" s="100">
        <v>59000</v>
      </c>
      <c r="BA20" s="100">
        <v>60000</v>
      </c>
      <c r="BB20" s="100">
        <v>60000</v>
      </c>
      <c r="BC20" s="100">
        <v>61000</v>
      </c>
      <c r="BD20" s="100">
        <v>62000</v>
      </c>
      <c r="BE20" s="100">
        <v>63000</v>
      </c>
      <c r="BF20" s="100">
        <v>64000</v>
      </c>
      <c r="BG20" s="100">
        <v>65000</v>
      </c>
      <c r="BH20" s="100">
        <v>66000</v>
      </c>
      <c r="BI20" s="100">
        <v>67000</v>
      </c>
      <c r="BJ20" s="100">
        <v>68000</v>
      </c>
      <c r="BK20" s="100">
        <v>69000</v>
      </c>
      <c r="BL20" s="100">
        <v>70000</v>
      </c>
      <c r="BM20" s="100">
        <v>71000</v>
      </c>
      <c r="BN20" s="100">
        <v>72000</v>
      </c>
      <c r="BO20" s="100">
        <v>72000</v>
      </c>
      <c r="BP20" s="100">
        <v>73000</v>
      </c>
      <c r="BQ20" s="100">
        <v>74000</v>
      </c>
      <c r="BR20" s="100">
        <v>75000</v>
      </c>
      <c r="BS20" s="100">
        <v>76000</v>
      </c>
      <c r="BT20" s="100">
        <v>77000</v>
      </c>
      <c r="BU20" s="100">
        <v>78000</v>
      </c>
      <c r="BV20" s="100">
        <v>79000</v>
      </c>
      <c r="BW20" s="100">
        <v>80000</v>
      </c>
      <c r="BX20" s="100">
        <v>81000</v>
      </c>
      <c r="BY20" s="100">
        <v>82000</v>
      </c>
      <c r="BZ20" s="100">
        <v>83000</v>
      </c>
      <c r="CA20" s="100">
        <v>84000</v>
      </c>
      <c r="CB20" s="100">
        <v>84000</v>
      </c>
      <c r="CC20" s="100">
        <v>85000</v>
      </c>
      <c r="CD20" s="100">
        <v>86000</v>
      </c>
      <c r="CE20" s="100">
        <v>87000</v>
      </c>
      <c r="CF20" s="100">
        <v>88000</v>
      </c>
      <c r="CG20" s="100">
        <v>89000</v>
      </c>
      <c r="CH20" s="100">
        <v>90000</v>
      </c>
      <c r="CI20" s="100">
        <v>91000</v>
      </c>
      <c r="CJ20" s="100">
        <v>92000</v>
      </c>
      <c r="CK20" s="100">
        <v>93000</v>
      </c>
      <c r="CL20" s="100">
        <v>94000</v>
      </c>
      <c r="CM20" s="100">
        <v>95000</v>
      </c>
      <c r="CN20" s="100">
        <v>96000</v>
      </c>
      <c r="CO20" s="100">
        <v>96000</v>
      </c>
    </row>
    <row r="21" spans="1:93" x14ac:dyDescent="0.2">
      <c r="A21" s="101" t="s">
        <v>1617</v>
      </c>
      <c r="B21" s="100">
        <v>202201000</v>
      </c>
      <c r="C21" s="100">
        <v>202202000</v>
      </c>
      <c r="D21" s="100">
        <v>202203000</v>
      </c>
      <c r="E21" s="100">
        <v>202204000</v>
      </c>
      <c r="F21" s="100">
        <v>202205000</v>
      </c>
      <c r="G21" s="100">
        <v>202206000</v>
      </c>
      <c r="H21" s="100">
        <v>202207000</v>
      </c>
      <c r="I21" s="100">
        <v>202208000</v>
      </c>
      <c r="J21" s="100">
        <v>202209000</v>
      </c>
      <c r="K21" s="100">
        <v>202210000</v>
      </c>
      <c r="L21" s="100">
        <v>202211000</v>
      </c>
      <c r="M21" s="100">
        <v>202212000</v>
      </c>
      <c r="N21" s="100">
        <v>202212000</v>
      </c>
      <c r="O21" s="100">
        <v>202301000</v>
      </c>
      <c r="P21" s="100">
        <v>202302000</v>
      </c>
      <c r="Q21" s="100">
        <v>202303000</v>
      </c>
      <c r="R21" s="100">
        <v>202304000</v>
      </c>
      <c r="S21" s="100">
        <v>202305000</v>
      </c>
      <c r="T21" s="100">
        <v>202306000</v>
      </c>
      <c r="U21" s="100">
        <v>202307000</v>
      </c>
      <c r="V21" s="100">
        <v>202308000</v>
      </c>
      <c r="W21" s="100">
        <v>202309000</v>
      </c>
      <c r="X21" s="100">
        <v>202310000</v>
      </c>
      <c r="Y21" s="100">
        <v>202311000</v>
      </c>
      <c r="Z21" s="100">
        <v>202312000</v>
      </c>
      <c r="AB21" s="100">
        <v>202312000</v>
      </c>
      <c r="AC21" s="100">
        <v>202401000</v>
      </c>
      <c r="AD21" s="100">
        <v>202402000</v>
      </c>
      <c r="AE21" s="100">
        <v>202403000</v>
      </c>
      <c r="AF21" s="100">
        <v>202404000</v>
      </c>
      <c r="AG21" s="100">
        <v>202405000</v>
      </c>
      <c r="AH21" s="100">
        <v>202406000</v>
      </c>
      <c r="AI21" s="100">
        <v>202407000</v>
      </c>
      <c r="AJ21" s="100">
        <v>202408000</v>
      </c>
      <c r="AK21" s="100">
        <v>202409000</v>
      </c>
      <c r="AL21" s="100">
        <v>202410000</v>
      </c>
      <c r="AM21" s="100">
        <v>202411000</v>
      </c>
      <c r="AN21" s="100">
        <v>202412000</v>
      </c>
      <c r="AO21" s="100">
        <v>202412000</v>
      </c>
      <c r="AP21" s="100">
        <v>202501000</v>
      </c>
      <c r="AQ21" s="100">
        <v>202502000</v>
      </c>
      <c r="AR21" s="100">
        <v>202503000</v>
      </c>
      <c r="AS21" s="100">
        <v>202504000</v>
      </c>
      <c r="AT21" s="100">
        <v>202505000</v>
      </c>
      <c r="AU21" s="100">
        <v>202506000</v>
      </c>
      <c r="AV21" s="100">
        <v>202507000</v>
      </c>
      <c r="AW21" s="100">
        <v>202508000</v>
      </c>
      <c r="AX21" s="100">
        <v>202509000</v>
      </c>
      <c r="AY21" s="100">
        <v>202510000</v>
      </c>
      <c r="AZ21" s="100">
        <v>202511000</v>
      </c>
      <c r="BA21" s="100">
        <v>202512000</v>
      </c>
      <c r="BB21" s="100">
        <v>202512000</v>
      </c>
      <c r="BC21" s="100">
        <v>202601000</v>
      </c>
      <c r="BD21" s="100">
        <v>202602000</v>
      </c>
      <c r="BE21" s="100">
        <v>202603000</v>
      </c>
      <c r="BF21" s="100">
        <v>202604000</v>
      </c>
      <c r="BG21" s="100">
        <v>202605000</v>
      </c>
      <c r="BH21" s="100">
        <v>202606000</v>
      </c>
      <c r="BI21" s="100">
        <v>202607000</v>
      </c>
      <c r="BJ21" s="100">
        <v>202608000</v>
      </c>
      <c r="BK21" s="100">
        <v>202609000</v>
      </c>
      <c r="BL21" s="100">
        <v>202610000</v>
      </c>
      <c r="BM21" s="100">
        <v>202611000</v>
      </c>
      <c r="BN21" s="100">
        <v>202612000</v>
      </c>
      <c r="BO21" s="100">
        <v>202612000</v>
      </c>
      <c r="BP21" s="100">
        <v>202701000</v>
      </c>
      <c r="BQ21" s="100">
        <v>202702000</v>
      </c>
      <c r="BR21" s="100">
        <v>202703000</v>
      </c>
      <c r="BS21" s="100">
        <v>202704000</v>
      </c>
      <c r="BT21" s="100">
        <v>202705000</v>
      </c>
      <c r="BU21" s="100">
        <v>202706000</v>
      </c>
      <c r="BV21" s="100">
        <v>202707000</v>
      </c>
      <c r="BW21" s="100">
        <v>202708000</v>
      </c>
      <c r="BX21" s="100">
        <v>202709000</v>
      </c>
      <c r="BY21" s="100">
        <v>202710000</v>
      </c>
      <c r="BZ21" s="100">
        <v>202711000</v>
      </c>
      <c r="CA21" s="100">
        <v>202712000</v>
      </c>
      <c r="CB21" s="100">
        <v>202712000</v>
      </c>
      <c r="CC21" s="100">
        <v>202801000</v>
      </c>
      <c r="CD21" s="100">
        <v>202802000</v>
      </c>
      <c r="CE21" s="100">
        <v>202803000</v>
      </c>
      <c r="CF21" s="100">
        <v>202804000</v>
      </c>
      <c r="CG21" s="100">
        <v>202805000</v>
      </c>
      <c r="CH21" s="100">
        <v>202806000</v>
      </c>
      <c r="CI21" s="100">
        <v>202807000</v>
      </c>
      <c r="CJ21" s="100">
        <v>202808000</v>
      </c>
      <c r="CK21" s="100">
        <v>202809000</v>
      </c>
      <c r="CL21" s="100">
        <v>202810000</v>
      </c>
      <c r="CM21" s="100">
        <v>202811000</v>
      </c>
      <c r="CN21" s="100">
        <v>202812000</v>
      </c>
      <c r="CO21" s="100">
        <v>202812000</v>
      </c>
    </row>
    <row r="22" spans="1:93" x14ac:dyDescent="0.2">
      <c r="A22" s="101" t="s">
        <v>1618</v>
      </c>
      <c r="B22" s="100">
        <v>12000</v>
      </c>
      <c r="C22" s="100">
        <v>13000</v>
      </c>
      <c r="D22" s="100">
        <v>14000</v>
      </c>
      <c r="E22" s="100">
        <v>15000</v>
      </c>
      <c r="F22" s="100">
        <v>16000</v>
      </c>
      <c r="G22" s="100">
        <v>17000</v>
      </c>
      <c r="H22" s="100">
        <v>18000</v>
      </c>
      <c r="I22" s="100">
        <v>19000</v>
      </c>
      <c r="J22" s="100">
        <v>20000</v>
      </c>
      <c r="K22" s="100">
        <v>21000</v>
      </c>
      <c r="L22" s="100">
        <v>22000</v>
      </c>
      <c r="M22" s="100">
        <v>23000</v>
      </c>
      <c r="N22" s="100">
        <v>23000</v>
      </c>
      <c r="O22" s="100">
        <v>24000</v>
      </c>
      <c r="P22" s="100">
        <v>25000</v>
      </c>
      <c r="Q22" s="100">
        <v>26000</v>
      </c>
      <c r="R22" s="100">
        <v>27000</v>
      </c>
      <c r="S22" s="100">
        <v>28000</v>
      </c>
      <c r="T22" s="100">
        <v>29000</v>
      </c>
      <c r="U22" s="100">
        <v>30000</v>
      </c>
      <c r="V22" s="100">
        <v>31000</v>
      </c>
      <c r="W22" s="100">
        <v>32000</v>
      </c>
      <c r="X22" s="100">
        <v>33000</v>
      </c>
      <c r="Y22" s="100">
        <v>34000</v>
      </c>
      <c r="Z22" s="100">
        <v>35000</v>
      </c>
      <c r="AB22" s="100">
        <v>35000</v>
      </c>
      <c r="AC22" s="100">
        <v>36000</v>
      </c>
      <c r="AD22" s="100">
        <v>37000</v>
      </c>
      <c r="AE22" s="100">
        <v>38000</v>
      </c>
      <c r="AF22" s="100">
        <v>39000</v>
      </c>
      <c r="AG22" s="100">
        <v>40000</v>
      </c>
      <c r="AH22" s="100">
        <v>41000</v>
      </c>
      <c r="AI22" s="100">
        <v>42000</v>
      </c>
      <c r="AJ22" s="100">
        <v>43000</v>
      </c>
      <c r="AK22" s="100">
        <v>44000</v>
      </c>
      <c r="AL22" s="100">
        <v>45000</v>
      </c>
      <c r="AM22" s="100">
        <v>46000</v>
      </c>
      <c r="AN22" s="100">
        <v>47000</v>
      </c>
      <c r="AO22" s="100">
        <v>47000</v>
      </c>
      <c r="AP22" s="100">
        <v>48000</v>
      </c>
      <c r="AQ22" s="100">
        <v>49000</v>
      </c>
      <c r="AR22" s="100">
        <v>50000</v>
      </c>
      <c r="AS22" s="100">
        <v>51000</v>
      </c>
      <c r="AT22" s="100">
        <v>52000</v>
      </c>
      <c r="AU22" s="100">
        <v>53000</v>
      </c>
      <c r="AV22" s="100">
        <v>54000</v>
      </c>
      <c r="AW22" s="100">
        <v>55000</v>
      </c>
      <c r="AX22" s="100">
        <v>56000</v>
      </c>
      <c r="AY22" s="100">
        <v>57000</v>
      </c>
      <c r="AZ22" s="100">
        <v>58000</v>
      </c>
      <c r="BA22" s="100">
        <v>59000</v>
      </c>
      <c r="BB22" s="100">
        <v>59000</v>
      </c>
      <c r="BC22" s="100">
        <v>60000</v>
      </c>
      <c r="BD22" s="100">
        <v>61000</v>
      </c>
      <c r="BE22" s="100">
        <v>62000</v>
      </c>
      <c r="BF22" s="100">
        <v>63000</v>
      </c>
      <c r="BG22" s="100">
        <v>64000</v>
      </c>
      <c r="BH22" s="100">
        <v>65000</v>
      </c>
      <c r="BI22" s="100">
        <v>66000</v>
      </c>
      <c r="BJ22" s="100">
        <v>67000</v>
      </c>
      <c r="BK22" s="100">
        <v>68000</v>
      </c>
      <c r="BL22" s="100">
        <v>69000</v>
      </c>
      <c r="BM22" s="100">
        <v>70000</v>
      </c>
      <c r="BN22" s="100">
        <v>71000</v>
      </c>
      <c r="BO22" s="100">
        <v>71000</v>
      </c>
      <c r="BP22" s="100">
        <v>72000</v>
      </c>
      <c r="BQ22" s="100">
        <v>73000</v>
      </c>
      <c r="BR22" s="100">
        <v>74000</v>
      </c>
      <c r="BS22" s="100">
        <v>75000</v>
      </c>
      <c r="BT22" s="100">
        <v>76000</v>
      </c>
      <c r="BU22" s="100">
        <v>77000</v>
      </c>
      <c r="BV22" s="100">
        <v>78000</v>
      </c>
      <c r="BW22" s="100">
        <v>79000</v>
      </c>
      <c r="BX22" s="100">
        <v>80000</v>
      </c>
      <c r="BY22" s="100">
        <v>81000</v>
      </c>
      <c r="BZ22" s="100">
        <v>82000</v>
      </c>
      <c r="CA22" s="100">
        <v>83000</v>
      </c>
      <c r="CB22" s="100">
        <v>83000</v>
      </c>
      <c r="CC22" s="100">
        <v>84000</v>
      </c>
      <c r="CD22" s="100">
        <v>85000</v>
      </c>
      <c r="CE22" s="100">
        <v>86000</v>
      </c>
      <c r="CF22" s="100">
        <v>87000</v>
      </c>
      <c r="CG22" s="100">
        <v>88000</v>
      </c>
      <c r="CH22" s="100">
        <v>89000</v>
      </c>
      <c r="CI22" s="100">
        <v>90000</v>
      </c>
      <c r="CJ22" s="100">
        <v>91000</v>
      </c>
      <c r="CK22" s="100">
        <v>92000</v>
      </c>
      <c r="CL22" s="100">
        <v>93000</v>
      </c>
      <c r="CM22" s="100">
        <v>94000</v>
      </c>
      <c r="CN22" s="100">
        <v>95000</v>
      </c>
      <c r="CO22" s="100">
        <v>95000</v>
      </c>
    </row>
    <row r="23" spans="1:93" x14ac:dyDescent="0.2">
      <c r="A23" s="101" t="s">
        <v>1619</v>
      </c>
      <c r="B23" s="100">
        <v>12000</v>
      </c>
      <c r="C23" s="100">
        <v>13000</v>
      </c>
      <c r="D23" s="100">
        <v>14000</v>
      </c>
      <c r="E23" s="100">
        <v>15000</v>
      </c>
      <c r="F23" s="100">
        <v>16000</v>
      </c>
      <c r="G23" s="100">
        <v>17000</v>
      </c>
      <c r="H23" s="100">
        <v>18000</v>
      </c>
      <c r="I23" s="100">
        <v>19000</v>
      </c>
      <c r="J23" s="100">
        <v>20000</v>
      </c>
      <c r="K23" s="100">
        <v>21000</v>
      </c>
      <c r="L23" s="100">
        <v>22000</v>
      </c>
      <c r="M23" s="100">
        <v>23000</v>
      </c>
      <c r="N23" s="100">
        <v>23000</v>
      </c>
      <c r="O23" s="100">
        <v>24000</v>
      </c>
      <c r="P23" s="100">
        <v>25000</v>
      </c>
      <c r="Q23" s="100">
        <v>26000</v>
      </c>
      <c r="R23" s="100">
        <v>27000</v>
      </c>
      <c r="S23" s="100">
        <v>28000</v>
      </c>
      <c r="T23" s="100">
        <v>29000</v>
      </c>
      <c r="U23" s="100">
        <v>30000</v>
      </c>
      <c r="V23" s="100">
        <v>31000</v>
      </c>
      <c r="W23" s="100">
        <v>32000</v>
      </c>
      <c r="X23" s="100">
        <v>33000</v>
      </c>
      <c r="Y23" s="100">
        <v>34000</v>
      </c>
      <c r="Z23" s="100">
        <v>35000</v>
      </c>
      <c r="AB23" s="100">
        <v>35000</v>
      </c>
      <c r="AC23" s="100">
        <v>36000</v>
      </c>
      <c r="AD23" s="100">
        <v>37000</v>
      </c>
      <c r="AE23" s="100">
        <v>38000</v>
      </c>
      <c r="AF23" s="100">
        <v>39000</v>
      </c>
      <c r="AG23" s="100">
        <v>40000</v>
      </c>
      <c r="AH23" s="100">
        <v>41000</v>
      </c>
      <c r="AI23" s="100">
        <v>42000</v>
      </c>
      <c r="AJ23" s="100">
        <v>43000</v>
      </c>
      <c r="AK23" s="100">
        <v>44000</v>
      </c>
      <c r="AL23" s="100">
        <v>45000</v>
      </c>
      <c r="AM23" s="100">
        <v>46000</v>
      </c>
      <c r="AN23" s="100">
        <v>47000</v>
      </c>
      <c r="AO23" s="100">
        <v>47000</v>
      </c>
      <c r="AP23" s="100">
        <v>48000</v>
      </c>
      <c r="AQ23" s="100">
        <v>49000</v>
      </c>
      <c r="AR23" s="100">
        <v>50000</v>
      </c>
      <c r="AS23" s="100">
        <v>51000</v>
      </c>
      <c r="AT23" s="100">
        <v>52000</v>
      </c>
      <c r="AU23" s="100">
        <v>53000</v>
      </c>
      <c r="AV23" s="100">
        <v>54000</v>
      </c>
      <c r="AW23" s="100">
        <v>55000</v>
      </c>
      <c r="AX23" s="100">
        <v>56000</v>
      </c>
      <c r="AY23" s="100">
        <v>57000</v>
      </c>
      <c r="AZ23" s="100">
        <v>58000</v>
      </c>
      <c r="BA23" s="100">
        <v>59000</v>
      </c>
      <c r="BB23" s="100">
        <v>59000</v>
      </c>
      <c r="BC23" s="100">
        <v>60000</v>
      </c>
      <c r="BD23" s="100">
        <v>61000</v>
      </c>
      <c r="BE23" s="100">
        <v>62000</v>
      </c>
      <c r="BF23" s="100">
        <v>63000</v>
      </c>
      <c r="BG23" s="100">
        <v>64000</v>
      </c>
      <c r="BH23" s="100">
        <v>65000</v>
      </c>
      <c r="BI23" s="100">
        <v>66000</v>
      </c>
      <c r="BJ23" s="100">
        <v>67000</v>
      </c>
      <c r="BK23" s="100">
        <v>68000</v>
      </c>
      <c r="BL23" s="100">
        <v>69000</v>
      </c>
      <c r="BM23" s="100">
        <v>70000</v>
      </c>
      <c r="BN23" s="100">
        <v>71000</v>
      </c>
      <c r="BO23" s="100">
        <v>71000</v>
      </c>
      <c r="BP23" s="100">
        <v>72000</v>
      </c>
      <c r="BQ23" s="100">
        <v>73000</v>
      </c>
      <c r="BR23" s="100">
        <v>74000</v>
      </c>
      <c r="BS23" s="100">
        <v>75000</v>
      </c>
      <c r="BT23" s="100">
        <v>76000</v>
      </c>
      <c r="BU23" s="100">
        <v>77000</v>
      </c>
      <c r="BV23" s="100">
        <v>78000</v>
      </c>
      <c r="BW23" s="100">
        <v>79000</v>
      </c>
      <c r="BX23" s="100">
        <v>80000</v>
      </c>
      <c r="BY23" s="100">
        <v>81000</v>
      </c>
      <c r="BZ23" s="100">
        <v>82000</v>
      </c>
      <c r="CA23" s="100">
        <v>83000</v>
      </c>
      <c r="CB23" s="100">
        <v>83000</v>
      </c>
      <c r="CC23" s="100">
        <v>84000</v>
      </c>
      <c r="CD23" s="100">
        <v>85000</v>
      </c>
      <c r="CE23" s="100">
        <v>86000</v>
      </c>
      <c r="CF23" s="100">
        <v>87000</v>
      </c>
      <c r="CG23" s="100">
        <v>88000</v>
      </c>
      <c r="CH23" s="100">
        <v>89000</v>
      </c>
      <c r="CI23" s="100">
        <v>90000</v>
      </c>
      <c r="CJ23" s="100">
        <v>91000</v>
      </c>
      <c r="CK23" s="100">
        <v>92000</v>
      </c>
      <c r="CL23" s="100">
        <v>93000</v>
      </c>
      <c r="CM23" s="100">
        <v>94000</v>
      </c>
      <c r="CN23" s="100">
        <v>95000</v>
      </c>
      <c r="CO23" s="100">
        <v>95000</v>
      </c>
    </row>
    <row r="24" spans="1:93" x14ac:dyDescent="0.2">
      <c r="A24" s="101" t="s">
        <v>1620</v>
      </c>
      <c r="B24" s="100">
        <v>202112000</v>
      </c>
      <c r="C24" s="100">
        <v>202201000</v>
      </c>
      <c r="D24" s="100">
        <v>202202000</v>
      </c>
      <c r="E24" s="100">
        <v>202203000</v>
      </c>
      <c r="F24" s="100">
        <v>202204000</v>
      </c>
      <c r="G24" s="100">
        <v>202205000</v>
      </c>
      <c r="H24" s="100">
        <v>202206000</v>
      </c>
      <c r="I24" s="100">
        <v>202207000</v>
      </c>
      <c r="J24" s="100">
        <v>202208000</v>
      </c>
      <c r="K24" s="100">
        <v>202209000</v>
      </c>
      <c r="L24" s="100">
        <v>202210000</v>
      </c>
      <c r="M24" s="100">
        <v>202211000</v>
      </c>
      <c r="N24" s="100">
        <v>202211000</v>
      </c>
      <c r="O24" s="100">
        <v>202212000</v>
      </c>
      <c r="P24" s="100">
        <v>202301000</v>
      </c>
      <c r="Q24" s="100">
        <v>202302000</v>
      </c>
      <c r="R24" s="100">
        <v>202303000</v>
      </c>
      <c r="S24" s="100">
        <v>202304000</v>
      </c>
      <c r="T24" s="100">
        <v>202305000</v>
      </c>
      <c r="U24" s="100">
        <v>202306000</v>
      </c>
      <c r="V24" s="100">
        <v>202307000</v>
      </c>
      <c r="W24" s="100">
        <v>202308000</v>
      </c>
      <c r="X24" s="100">
        <v>202309000</v>
      </c>
      <c r="Y24" s="100">
        <v>202310000</v>
      </c>
      <c r="Z24" s="100">
        <v>202311000</v>
      </c>
      <c r="AB24" s="100">
        <v>202311000</v>
      </c>
      <c r="AC24" s="100">
        <v>202312000</v>
      </c>
      <c r="AD24" s="100">
        <v>202401000</v>
      </c>
      <c r="AE24" s="100">
        <v>202402000</v>
      </c>
      <c r="AF24" s="100">
        <v>202403000</v>
      </c>
      <c r="AG24" s="100">
        <v>202404000</v>
      </c>
      <c r="AH24" s="100">
        <v>202405000</v>
      </c>
      <c r="AI24" s="100">
        <v>202406000</v>
      </c>
      <c r="AJ24" s="100">
        <v>202407000</v>
      </c>
      <c r="AK24" s="100">
        <v>202408000</v>
      </c>
      <c r="AL24" s="100">
        <v>202409000</v>
      </c>
      <c r="AM24" s="100">
        <v>202410000</v>
      </c>
      <c r="AN24" s="100">
        <v>202411000</v>
      </c>
      <c r="AO24" s="100">
        <v>202411000</v>
      </c>
      <c r="AP24" s="100">
        <v>202412000</v>
      </c>
      <c r="AQ24" s="100">
        <v>202501000</v>
      </c>
      <c r="AR24" s="100">
        <v>202502000</v>
      </c>
      <c r="AS24" s="100">
        <v>202503000</v>
      </c>
      <c r="AT24" s="100">
        <v>202504000</v>
      </c>
      <c r="AU24" s="100">
        <v>202505000</v>
      </c>
      <c r="AV24" s="100">
        <v>202506000</v>
      </c>
      <c r="AW24" s="100">
        <v>202507000</v>
      </c>
      <c r="AX24" s="100">
        <v>202508000</v>
      </c>
      <c r="AY24" s="100">
        <v>202509000</v>
      </c>
      <c r="AZ24" s="100">
        <v>202510000</v>
      </c>
      <c r="BA24" s="100">
        <v>202511000</v>
      </c>
      <c r="BB24" s="100">
        <v>202511000</v>
      </c>
      <c r="BC24" s="100">
        <v>202512000</v>
      </c>
      <c r="BD24" s="100">
        <v>202601000</v>
      </c>
      <c r="BE24" s="100">
        <v>202602000</v>
      </c>
      <c r="BF24" s="100">
        <v>202603000</v>
      </c>
      <c r="BG24" s="100">
        <v>202604000</v>
      </c>
      <c r="BH24" s="100">
        <v>202605000</v>
      </c>
      <c r="BI24" s="100">
        <v>202606000</v>
      </c>
      <c r="BJ24" s="100">
        <v>202607000</v>
      </c>
      <c r="BK24" s="100">
        <v>202608000</v>
      </c>
      <c r="BL24" s="100">
        <v>202609000</v>
      </c>
      <c r="BM24" s="100">
        <v>202610000</v>
      </c>
      <c r="BN24" s="100">
        <v>202611000</v>
      </c>
      <c r="BO24" s="100">
        <v>202611000</v>
      </c>
      <c r="BP24" s="100">
        <v>202612000</v>
      </c>
      <c r="BQ24" s="100">
        <v>202701000</v>
      </c>
      <c r="BR24" s="100">
        <v>202702000</v>
      </c>
      <c r="BS24" s="100">
        <v>202703000</v>
      </c>
      <c r="BT24" s="100">
        <v>202704000</v>
      </c>
      <c r="BU24" s="100">
        <v>202705000</v>
      </c>
      <c r="BV24" s="100">
        <v>202706000</v>
      </c>
      <c r="BW24" s="100">
        <v>202707000</v>
      </c>
      <c r="BX24" s="100">
        <v>202708000</v>
      </c>
      <c r="BY24" s="100">
        <v>202709000</v>
      </c>
      <c r="BZ24" s="100">
        <v>202710000</v>
      </c>
      <c r="CA24" s="100">
        <v>202711000</v>
      </c>
      <c r="CB24" s="100">
        <v>202711000</v>
      </c>
      <c r="CC24" s="100">
        <v>202712000</v>
      </c>
      <c r="CD24" s="100">
        <v>202801000</v>
      </c>
      <c r="CE24" s="100">
        <v>202802000</v>
      </c>
      <c r="CF24" s="100">
        <v>202803000</v>
      </c>
      <c r="CG24" s="100">
        <v>202804000</v>
      </c>
      <c r="CH24" s="100">
        <v>202805000</v>
      </c>
      <c r="CI24" s="100">
        <v>202806000</v>
      </c>
      <c r="CJ24" s="100">
        <v>202807000</v>
      </c>
      <c r="CK24" s="100">
        <v>202808000</v>
      </c>
      <c r="CL24" s="100">
        <v>202809000</v>
      </c>
      <c r="CM24" s="100">
        <v>202810000</v>
      </c>
      <c r="CN24" s="100">
        <v>202811000</v>
      </c>
      <c r="CO24" s="100">
        <v>202811000</v>
      </c>
    </row>
    <row r="25" spans="1:93" x14ac:dyDescent="0.2">
      <c r="A25" s="101" t="s">
        <v>1621</v>
      </c>
      <c r="B25" s="100">
        <v>202201000</v>
      </c>
      <c r="C25" s="100">
        <v>202201000</v>
      </c>
      <c r="D25" s="100">
        <v>202201000</v>
      </c>
      <c r="E25" s="100">
        <v>202201000</v>
      </c>
      <c r="F25" s="100">
        <v>202201000</v>
      </c>
      <c r="G25" s="100">
        <v>202201000</v>
      </c>
      <c r="H25" s="100">
        <v>202201000</v>
      </c>
      <c r="I25" s="100">
        <v>202201000</v>
      </c>
      <c r="J25" s="100">
        <v>202201000</v>
      </c>
      <c r="K25" s="100">
        <v>202201000</v>
      </c>
      <c r="L25" s="100">
        <v>202201000</v>
      </c>
      <c r="M25" s="100">
        <v>202201000</v>
      </c>
      <c r="N25" s="100">
        <v>202201000</v>
      </c>
      <c r="O25" s="100">
        <v>202301000</v>
      </c>
      <c r="P25" s="100">
        <v>202301000</v>
      </c>
      <c r="Q25" s="100">
        <v>202301000</v>
      </c>
      <c r="R25" s="100">
        <v>202301000</v>
      </c>
      <c r="S25" s="100">
        <v>202301000</v>
      </c>
      <c r="T25" s="100">
        <v>202301000</v>
      </c>
      <c r="U25" s="100">
        <v>202301000</v>
      </c>
      <c r="V25" s="100">
        <v>202301000</v>
      </c>
      <c r="W25" s="100">
        <v>202301000</v>
      </c>
      <c r="X25" s="100">
        <v>202301000</v>
      </c>
      <c r="Y25" s="100">
        <v>202301000</v>
      </c>
      <c r="Z25" s="100">
        <v>202301000</v>
      </c>
      <c r="AB25" s="100">
        <v>202301000</v>
      </c>
      <c r="AC25" s="100">
        <v>202401000</v>
      </c>
      <c r="AD25" s="100">
        <v>202401000</v>
      </c>
      <c r="AE25" s="100">
        <v>202401000</v>
      </c>
      <c r="AF25" s="100">
        <v>202401000</v>
      </c>
      <c r="AG25" s="100">
        <v>202401000</v>
      </c>
      <c r="AH25" s="100">
        <v>202401000</v>
      </c>
      <c r="AI25" s="100">
        <v>202401000</v>
      </c>
      <c r="AJ25" s="100">
        <v>202401000</v>
      </c>
      <c r="AK25" s="100">
        <v>202401000</v>
      </c>
      <c r="AL25" s="100">
        <v>202401000</v>
      </c>
      <c r="AM25" s="100">
        <v>202401000</v>
      </c>
      <c r="AN25" s="100">
        <v>202401000</v>
      </c>
      <c r="AO25" s="100">
        <v>202401000</v>
      </c>
      <c r="AP25" s="100">
        <v>202501000</v>
      </c>
      <c r="AQ25" s="100">
        <v>202501000</v>
      </c>
      <c r="AR25" s="100">
        <v>202501000</v>
      </c>
      <c r="AS25" s="100">
        <v>202501000</v>
      </c>
      <c r="AT25" s="100">
        <v>202501000</v>
      </c>
      <c r="AU25" s="100">
        <v>202501000</v>
      </c>
      <c r="AV25" s="100">
        <v>202501000</v>
      </c>
      <c r="AW25" s="100">
        <v>202501000</v>
      </c>
      <c r="AX25" s="100">
        <v>202501000</v>
      </c>
      <c r="AY25" s="100">
        <v>202501000</v>
      </c>
      <c r="AZ25" s="100">
        <v>202501000</v>
      </c>
      <c r="BA25" s="100">
        <v>202501000</v>
      </c>
      <c r="BB25" s="100">
        <v>202501000</v>
      </c>
      <c r="BC25" s="100">
        <v>202601000</v>
      </c>
      <c r="BD25" s="100">
        <v>202601000</v>
      </c>
      <c r="BE25" s="100">
        <v>202601000</v>
      </c>
      <c r="BF25" s="100">
        <v>202601000</v>
      </c>
      <c r="BG25" s="100">
        <v>202601000</v>
      </c>
      <c r="BH25" s="100">
        <v>202601000</v>
      </c>
      <c r="BI25" s="100">
        <v>202601000</v>
      </c>
      <c r="BJ25" s="100">
        <v>202601000</v>
      </c>
      <c r="BK25" s="100">
        <v>202601000</v>
      </c>
      <c r="BL25" s="100">
        <v>202601000</v>
      </c>
      <c r="BM25" s="100">
        <v>202601000</v>
      </c>
      <c r="BN25" s="100">
        <v>202601000</v>
      </c>
      <c r="BO25" s="100">
        <v>202601000</v>
      </c>
      <c r="BP25" s="100">
        <v>202701000</v>
      </c>
      <c r="BQ25" s="100">
        <v>202701000</v>
      </c>
      <c r="BR25" s="100">
        <v>202701000</v>
      </c>
      <c r="BS25" s="100">
        <v>202701000</v>
      </c>
      <c r="BT25" s="100">
        <v>202701000</v>
      </c>
      <c r="BU25" s="100">
        <v>202701000</v>
      </c>
      <c r="BV25" s="100">
        <v>202701000</v>
      </c>
      <c r="BW25" s="100">
        <v>202701000</v>
      </c>
      <c r="BX25" s="100">
        <v>202701000</v>
      </c>
      <c r="BY25" s="100">
        <v>202701000</v>
      </c>
      <c r="BZ25" s="100">
        <v>202701000</v>
      </c>
      <c r="CA25" s="100">
        <v>202701000</v>
      </c>
      <c r="CB25" s="100">
        <v>202701000</v>
      </c>
      <c r="CC25" s="100">
        <v>202801000</v>
      </c>
      <c r="CD25" s="100">
        <v>202801000</v>
      </c>
      <c r="CE25" s="100">
        <v>202801000</v>
      </c>
      <c r="CF25" s="100">
        <v>202801000</v>
      </c>
      <c r="CG25" s="100">
        <v>202801000</v>
      </c>
      <c r="CH25" s="100">
        <v>202801000</v>
      </c>
      <c r="CI25" s="100">
        <v>202801000</v>
      </c>
      <c r="CJ25" s="100">
        <v>202801000</v>
      </c>
      <c r="CK25" s="100">
        <v>202801000</v>
      </c>
      <c r="CL25" s="100">
        <v>202801000</v>
      </c>
      <c r="CM25" s="100">
        <v>202801000</v>
      </c>
      <c r="CN25" s="100">
        <v>202801000</v>
      </c>
      <c r="CO25" s="100">
        <v>202801000</v>
      </c>
    </row>
    <row r="26" spans="1:93" x14ac:dyDescent="0.2">
      <c r="A26" s="101" t="s">
        <v>1622</v>
      </c>
      <c r="B26" s="100">
        <v>202112000</v>
      </c>
      <c r="C26" s="100">
        <v>202112000</v>
      </c>
      <c r="D26" s="100">
        <v>202112000</v>
      </c>
      <c r="E26" s="100">
        <v>202112000</v>
      </c>
      <c r="F26" s="100">
        <v>202112000</v>
      </c>
      <c r="G26" s="100">
        <v>202112000</v>
      </c>
      <c r="H26" s="100">
        <v>202112000</v>
      </c>
      <c r="I26" s="100">
        <v>202112000</v>
      </c>
      <c r="J26" s="100">
        <v>202112000</v>
      </c>
      <c r="K26" s="100">
        <v>202112000</v>
      </c>
      <c r="L26" s="100">
        <v>202112000</v>
      </c>
      <c r="M26" s="100">
        <v>202112000</v>
      </c>
      <c r="N26" s="100">
        <v>202112000</v>
      </c>
      <c r="O26" s="100">
        <v>202212000</v>
      </c>
      <c r="P26" s="100">
        <v>202212000</v>
      </c>
      <c r="Q26" s="100">
        <v>202212000</v>
      </c>
      <c r="R26" s="100">
        <v>202212000</v>
      </c>
      <c r="S26" s="100">
        <v>202212000</v>
      </c>
      <c r="T26" s="100">
        <v>202212000</v>
      </c>
      <c r="U26" s="100">
        <v>202212000</v>
      </c>
      <c r="V26" s="100">
        <v>202212000</v>
      </c>
      <c r="W26" s="100">
        <v>202212000</v>
      </c>
      <c r="X26" s="100">
        <v>202212000</v>
      </c>
      <c r="Y26" s="100">
        <v>202212000</v>
      </c>
      <c r="Z26" s="100">
        <v>202212000</v>
      </c>
      <c r="AB26" s="100">
        <v>202212000</v>
      </c>
      <c r="AC26" s="100">
        <v>202312000</v>
      </c>
      <c r="AD26" s="100">
        <v>202312000</v>
      </c>
      <c r="AE26" s="100">
        <v>202312000</v>
      </c>
      <c r="AF26" s="100">
        <v>202312000</v>
      </c>
      <c r="AG26" s="100">
        <v>202312000</v>
      </c>
      <c r="AH26" s="100">
        <v>202312000</v>
      </c>
      <c r="AI26" s="100">
        <v>202312000</v>
      </c>
      <c r="AJ26" s="100">
        <v>202312000</v>
      </c>
      <c r="AK26" s="100">
        <v>202312000</v>
      </c>
      <c r="AL26" s="100">
        <v>202312000</v>
      </c>
      <c r="AM26" s="100">
        <v>202312000</v>
      </c>
      <c r="AN26" s="100">
        <v>202312000</v>
      </c>
      <c r="AO26" s="100">
        <v>202312000</v>
      </c>
      <c r="AP26" s="100">
        <v>202412000</v>
      </c>
      <c r="AQ26" s="100">
        <v>202412000</v>
      </c>
      <c r="AR26" s="100">
        <v>202412000</v>
      </c>
      <c r="AS26" s="100">
        <v>202412000</v>
      </c>
      <c r="AT26" s="100">
        <v>202412000</v>
      </c>
      <c r="AU26" s="100">
        <v>202412000</v>
      </c>
      <c r="AV26" s="100">
        <v>202412000</v>
      </c>
      <c r="AW26" s="100">
        <v>202412000</v>
      </c>
      <c r="AX26" s="100">
        <v>202412000</v>
      </c>
      <c r="AY26" s="100">
        <v>202412000</v>
      </c>
      <c r="AZ26" s="100">
        <v>202412000</v>
      </c>
      <c r="BA26" s="100">
        <v>202412000</v>
      </c>
      <c r="BB26" s="100">
        <v>202412000</v>
      </c>
      <c r="BC26" s="100">
        <v>202512000</v>
      </c>
      <c r="BD26" s="100">
        <v>202512000</v>
      </c>
      <c r="BE26" s="100">
        <v>202512000</v>
      </c>
      <c r="BF26" s="100">
        <v>202512000</v>
      </c>
      <c r="BG26" s="100">
        <v>202512000</v>
      </c>
      <c r="BH26" s="100">
        <v>202512000</v>
      </c>
      <c r="BI26" s="100">
        <v>202512000</v>
      </c>
      <c r="BJ26" s="100">
        <v>202512000</v>
      </c>
      <c r="BK26" s="100">
        <v>202512000</v>
      </c>
      <c r="BL26" s="100">
        <v>202512000</v>
      </c>
      <c r="BM26" s="100">
        <v>202512000</v>
      </c>
      <c r="BN26" s="100">
        <v>202512000</v>
      </c>
      <c r="BO26" s="100">
        <v>202512000</v>
      </c>
      <c r="BP26" s="100">
        <v>202612000</v>
      </c>
      <c r="BQ26" s="100">
        <v>202612000</v>
      </c>
      <c r="BR26" s="100">
        <v>202612000</v>
      </c>
      <c r="BS26" s="100">
        <v>202612000</v>
      </c>
      <c r="BT26" s="100">
        <v>202612000</v>
      </c>
      <c r="BU26" s="100">
        <v>202612000</v>
      </c>
      <c r="BV26" s="100">
        <v>202612000</v>
      </c>
      <c r="BW26" s="100">
        <v>202612000</v>
      </c>
      <c r="BX26" s="100">
        <v>202612000</v>
      </c>
      <c r="BY26" s="100">
        <v>202612000</v>
      </c>
      <c r="BZ26" s="100">
        <v>202612000</v>
      </c>
      <c r="CA26" s="100">
        <v>202612000</v>
      </c>
      <c r="CB26" s="100">
        <v>202612000</v>
      </c>
      <c r="CC26" s="100">
        <v>202712000</v>
      </c>
      <c r="CD26" s="100">
        <v>202712000</v>
      </c>
      <c r="CE26" s="100">
        <v>202712000</v>
      </c>
      <c r="CF26" s="100">
        <v>202712000</v>
      </c>
      <c r="CG26" s="100">
        <v>202712000</v>
      </c>
      <c r="CH26" s="100">
        <v>202712000</v>
      </c>
      <c r="CI26" s="100">
        <v>202712000</v>
      </c>
      <c r="CJ26" s="100">
        <v>202712000</v>
      </c>
      <c r="CK26" s="100">
        <v>202712000</v>
      </c>
      <c r="CL26" s="100">
        <v>202712000</v>
      </c>
      <c r="CM26" s="100">
        <v>202712000</v>
      </c>
      <c r="CN26" s="100">
        <v>202712000</v>
      </c>
      <c r="CO26" s="100">
        <v>202712000</v>
      </c>
    </row>
    <row r="27" spans="1:93" x14ac:dyDescent="0.2">
      <c r="A27" s="101" t="s">
        <v>1623</v>
      </c>
      <c r="B27" s="100">
        <v>1000</v>
      </c>
      <c r="C27" s="100">
        <v>0</v>
      </c>
      <c r="D27" s="100">
        <v>0</v>
      </c>
      <c r="E27" s="100">
        <v>0</v>
      </c>
      <c r="F27" s="100">
        <v>0</v>
      </c>
      <c r="G27" s="100">
        <v>0</v>
      </c>
      <c r="H27" s="100">
        <v>0</v>
      </c>
      <c r="I27" s="100">
        <v>0</v>
      </c>
      <c r="J27" s="100">
        <v>0</v>
      </c>
      <c r="K27" s="100">
        <v>0</v>
      </c>
      <c r="L27" s="100">
        <v>0</v>
      </c>
      <c r="M27" s="100">
        <v>0</v>
      </c>
      <c r="N27" s="100">
        <v>0</v>
      </c>
      <c r="O27" s="100">
        <v>1000</v>
      </c>
      <c r="P27" s="100">
        <v>0</v>
      </c>
      <c r="Q27" s="100">
        <v>0</v>
      </c>
      <c r="R27" s="100">
        <v>0</v>
      </c>
      <c r="S27" s="100">
        <v>0</v>
      </c>
      <c r="T27" s="100">
        <v>0</v>
      </c>
      <c r="U27" s="100">
        <v>0</v>
      </c>
      <c r="V27" s="100">
        <v>0</v>
      </c>
      <c r="W27" s="100">
        <v>0</v>
      </c>
      <c r="X27" s="100">
        <v>0</v>
      </c>
      <c r="Y27" s="100">
        <v>0</v>
      </c>
      <c r="Z27" s="100">
        <v>0</v>
      </c>
      <c r="AB27" s="100">
        <v>0</v>
      </c>
      <c r="AC27" s="100">
        <v>1000</v>
      </c>
      <c r="AD27" s="100">
        <v>0</v>
      </c>
      <c r="AE27" s="100">
        <v>0</v>
      </c>
      <c r="AF27" s="100">
        <v>0</v>
      </c>
      <c r="AG27" s="100">
        <v>0</v>
      </c>
      <c r="AH27" s="100">
        <v>0</v>
      </c>
      <c r="AI27" s="100">
        <v>0</v>
      </c>
      <c r="AJ27" s="100">
        <v>0</v>
      </c>
      <c r="AK27" s="100">
        <v>0</v>
      </c>
      <c r="AL27" s="100">
        <v>0</v>
      </c>
      <c r="AM27" s="100">
        <v>0</v>
      </c>
      <c r="AN27" s="100">
        <v>0</v>
      </c>
      <c r="AO27" s="100">
        <v>0</v>
      </c>
      <c r="AP27" s="100">
        <v>1000</v>
      </c>
      <c r="AQ27" s="100">
        <v>0</v>
      </c>
      <c r="AR27" s="100">
        <v>0</v>
      </c>
      <c r="AS27" s="100">
        <v>0</v>
      </c>
      <c r="AT27" s="100">
        <v>0</v>
      </c>
      <c r="AU27" s="100">
        <v>0</v>
      </c>
      <c r="AV27" s="100">
        <v>0</v>
      </c>
      <c r="AW27" s="100">
        <v>0</v>
      </c>
      <c r="AX27" s="100">
        <v>0</v>
      </c>
      <c r="AY27" s="100">
        <v>0</v>
      </c>
      <c r="AZ27" s="100">
        <v>0</v>
      </c>
      <c r="BA27" s="100">
        <v>0</v>
      </c>
      <c r="BB27" s="100">
        <v>0</v>
      </c>
      <c r="BC27" s="100">
        <v>1000</v>
      </c>
      <c r="BD27" s="100">
        <v>0</v>
      </c>
      <c r="BE27" s="100">
        <v>0</v>
      </c>
      <c r="BF27" s="100">
        <v>0</v>
      </c>
      <c r="BG27" s="100">
        <v>0</v>
      </c>
      <c r="BH27" s="100">
        <v>0</v>
      </c>
      <c r="BI27" s="100">
        <v>0</v>
      </c>
      <c r="BJ27" s="100">
        <v>0</v>
      </c>
      <c r="BK27" s="100">
        <v>0</v>
      </c>
      <c r="BL27" s="100">
        <v>0</v>
      </c>
      <c r="BM27" s="100">
        <v>0</v>
      </c>
      <c r="BN27" s="100">
        <v>0</v>
      </c>
      <c r="BO27" s="100">
        <v>0</v>
      </c>
      <c r="BP27" s="100">
        <v>1000</v>
      </c>
      <c r="BQ27" s="100">
        <v>0</v>
      </c>
      <c r="BR27" s="100">
        <v>0</v>
      </c>
      <c r="BS27" s="100">
        <v>0</v>
      </c>
      <c r="BT27" s="100">
        <v>0</v>
      </c>
      <c r="BU27" s="100">
        <v>0</v>
      </c>
      <c r="BV27" s="100">
        <v>0</v>
      </c>
      <c r="BW27" s="100">
        <v>0</v>
      </c>
      <c r="BX27" s="100">
        <v>0</v>
      </c>
      <c r="BY27" s="100">
        <v>0</v>
      </c>
      <c r="BZ27" s="100">
        <v>0</v>
      </c>
      <c r="CA27" s="100">
        <v>0</v>
      </c>
      <c r="CB27" s="100">
        <v>0</v>
      </c>
      <c r="CC27" s="100">
        <v>1000</v>
      </c>
      <c r="CD27" s="100">
        <v>0</v>
      </c>
      <c r="CE27" s="100">
        <v>0</v>
      </c>
      <c r="CF27" s="100">
        <v>0</v>
      </c>
      <c r="CG27" s="100">
        <v>0</v>
      </c>
      <c r="CH27" s="100">
        <v>0</v>
      </c>
      <c r="CI27" s="100">
        <v>0</v>
      </c>
      <c r="CJ27" s="100">
        <v>0</v>
      </c>
      <c r="CK27" s="100">
        <v>0</v>
      </c>
      <c r="CL27" s="100">
        <v>0</v>
      </c>
      <c r="CM27" s="100">
        <v>0</v>
      </c>
      <c r="CN27" s="100">
        <v>0</v>
      </c>
      <c r="CO27" s="100">
        <v>0</v>
      </c>
    </row>
    <row r="28" spans="1:93" x14ac:dyDescent="0.2">
      <c r="A28" s="101" t="s">
        <v>1624</v>
      </c>
    </row>
    <row r="29" spans="1:93" x14ac:dyDescent="0.2">
      <c r="A29" s="101" t="s">
        <v>1625</v>
      </c>
      <c r="B29" s="100">
        <v>1000</v>
      </c>
      <c r="C29" s="100">
        <v>1000</v>
      </c>
      <c r="D29" s="100">
        <v>1000</v>
      </c>
      <c r="E29" s="100">
        <v>1000</v>
      </c>
      <c r="F29" s="100">
        <v>1000</v>
      </c>
      <c r="G29" s="100">
        <v>1000</v>
      </c>
      <c r="H29" s="100">
        <v>1000</v>
      </c>
      <c r="I29" s="100">
        <v>1000</v>
      </c>
      <c r="J29" s="100">
        <v>1000</v>
      </c>
      <c r="K29" s="100">
        <v>1000</v>
      </c>
      <c r="L29" s="100">
        <v>1000</v>
      </c>
      <c r="M29" s="100">
        <v>1000</v>
      </c>
      <c r="N29" s="100">
        <v>1000</v>
      </c>
      <c r="O29" s="100">
        <v>1000</v>
      </c>
      <c r="P29" s="100">
        <v>1000</v>
      </c>
      <c r="Q29" s="100">
        <v>1000</v>
      </c>
      <c r="R29" s="100">
        <v>1000</v>
      </c>
      <c r="S29" s="100">
        <v>1000</v>
      </c>
      <c r="T29" s="100">
        <v>1000</v>
      </c>
      <c r="U29" s="100">
        <v>1000</v>
      </c>
      <c r="V29" s="100">
        <v>1000</v>
      </c>
      <c r="W29" s="100">
        <v>1000</v>
      </c>
      <c r="X29" s="100">
        <v>1000</v>
      </c>
      <c r="Y29" s="100">
        <v>1000</v>
      </c>
      <c r="Z29" s="100">
        <v>1000</v>
      </c>
      <c r="AB29" s="100">
        <v>1000</v>
      </c>
      <c r="AC29" s="100">
        <v>0</v>
      </c>
      <c r="AD29" s="100">
        <v>0</v>
      </c>
      <c r="AE29" s="100">
        <v>0</v>
      </c>
      <c r="AF29" s="100">
        <v>0</v>
      </c>
      <c r="AG29" s="100">
        <v>0</v>
      </c>
      <c r="AH29" s="100">
        <v>0</v>
      </c>
      <c r="AI29" s="100">
        <v>0</v>
      </c>
      <c r="AJ29" s="100">
        <v>0</v>
      </c>
      <c r="AK29" s="100">
        <v>0</v>
      </c>
      <c r="AL29" s="100">
        <v>0</v>
      </c>
      <c r="AM29" s="100">
        <v>0</v>
      </c>
      <c r="AN29" s="100">
        <v>0</v>
      </c>
      <c r="AO29" s="100">
        <v>0</v>
      </c>
      <c r="AP29" s="100">
        <v>0</v>
      </c>
      <c r="AQ29" s="100">
        <v>0</v>
      </c>
      <c r="AR29" s="100">
        <v>0</v>
      </c>
      <c r="AS29" s="100">
        <v>0</v>
      </c>
      <c r="AT29" s="100">
        <v>0</v>
      </c>
      <c r="AU29" s="100">
        <v>0</v>
      </c>
      <c r="AV29" s="100">
        <v>0</v>
      </c>
      <c r="AW29" s="100">
        <v>0</v>
      </c>
      <c r="AX29" s="100">
        <v>0</v>
      </c>
      <c r="AY29" s="100">
        <v>0</v>
      </c>
      <c r="AZ29" s="100">
        <v>0</v>
      </c>
      <c r="BA29" s="100">
        <v>0</v>
      </c>
      <c r="BB29" s="100">
        <v>0</v>
      </c>
      <c r="BC29" s="100">
        <v>0</v>
      </c>
      <c r="BD29" s="100">
        <v>0</v>
      </c>
      <c r="BE29" s="100">
        <v>0</v>
      </c>
      <c r="BF29" s="100">
        <v>0</v>
      </c>
      <c r="BG29" s="100">
        <v>0</v>
      </c>
      <c r="BH29" s="100">
        <v>0</v>
      </c>
      <c r="BI29" s="100">
        <v>0</v>
      </c>
      <c r="BJ29" s="100">
        <v>0</v>
      </c>
      <c r="BK29" s="100">
        <v>0</v>
      </c>
      <c r="BL29" s="100">
        <v>0</v>
      </c>
      <c r="BM29" s="100">
        <v>0</v>
      </c>
      <c r="BN29" s="100">
        <v>0</v>
      </c>
      <c r="BO29" s="100">
        <v>0</v>
      </c>
      <c r="BP29" s="100">
        <v>0</v>
      </c>
      <c r="BQ29" s="100">
        <v>0</v>
      </c>
      <c r="BR29" s="100">
        <v>0</v>
      </c>
      <c r="BS29" s="100">
        <v>0</v>
      </c>
      <c r="BT29" s="100">
        <v>0</v>
      </c>
      <c r="BU29" s="100">
        <v>0</v>
      </c>
      <c r="BV29" s="100">
        <v>0</v>
      </c>
      <c r="BW29" s="100">
        <v>0</v>
      </c>
      <c r="BX29" s="100">
        <v>0</v>
      </c>
      <c r="BY29" s="100">
        <v>0</v>
      </c>
      <c r="BZ29" s="100">
        <v>0</v>
      </c>
      <c r="CA29" s="100">
        <v>0</v>
      </c>
      <c r="CB29" s="100">
        <v>0</v>
      </c>
      <c r="CC29" s="100">
        <v>0</v>
      </c>
      <c r="CD29" s="100">
        <v>0</v>
      </c>
      <c r="CE29" s="100">
        <v>0</v>
      </c>
      <c r="CF29" s="100">
        <v>0</v>
      </c>
      <c r="CG29" s="100">
        <v>0</v>
      </c>
      <c r="CH29" s="100">
        <v>0</v>
      </c>
      <c r="CI29" s="100">
        <v>0</v>
      </c>
      <c r="CJ29" s="100">
        <v>0</v>
      </c>
      <c r="CK29" s="100">
        <v>0</v>
      </c>
      <c r="CL29" s="100">
        <v>0</v>
      </c>
      <c r="CM29" s="100">
        <v>0</v>
      </c>
      <c r="CN29" s="100">
        <v>0</v>
      </c>
      <c r="CO29" s="100">
        <v>0</v>
      </c>
    </row>
    <row r="30" spans="1:93" x14ac:dyDescent="0.2">
      <c r="A30" s="101" t="s">
        <v>1626</v>
      </c>
      <c r="B30" s="100">
        <v>1000</v>
      </c>
      <c r="C30" s="100">
        <v>1000</v>
      </c>
      <c r="D30" s="100">
        <v>1000</v>
      </c>
      <c r="E30" s="100">
        <v>1000</v>
      </c>
      <c r="F30" s="100">
        <v>1000</v>
      </c>
      <c r="G30" s="100">
        <v>1000</v>
      </c>
      <c r="H30" s="100">
        <v>1000</v>
      </c>
      <c r="I30" s="100">
        <v>1000</v>
      </c>
      <c r="J30" s="100">
        <v>1000</v>
      </c>
      <c r="K30" s="100">
        <v>1000</v>
      </c>
      <c r="L30" s="100">
        <v>1000</v>
      </c>
      <c r="M30" s="100">
        <v>1000</v>
      </c>
      <c r="N30" s="100">
        <v>1000</v>
      </c>
      <c r="O30" s="100">
        <v>1000</v>
      </c>
      <c r="P30" s="100">
        <v>1000</v>
      </c>
      <c r="Q30" s="100">
        <v>1000</v>
      </c>
      <c r="R30" s="100">
        <v>1000</v>
      </c>
      <c r="S30" s="100">
        <v>1000</v>
      </c>
      <c r="T30" s="100">
        <v>1000</v>
      </c>
      <c r="U30" s="100">
        <v>1000</v>
      </c>
      <c r="V30" s="100">
        <v>1000</v>
      </c>
      <c r="W30" s="100">
        <v>1000</v>
      </c>
      <c r="X30" s="100">
        <v>1000</v>
      </c>
      <c r="Y30" s="100">
        <v>1000</v>
      </c>
      <c r="Z30" s="100">
        <v>1000</v>
      </c>
      <c r="AB30" s="100">
        <v>1000</v>
      </c>
      <c r="AC30" s="100">
        <v>0</v>
      </c>
      <c r="AD30" s="100">
        <v>0</v>
      </c>
      <c r="AE30" s="100">
        <v>0</v>
      </c>
      <c r="AF30" s="100">
        <v>0</v>
      </c>
      <c r="AG30" s="100">
        <v>0</v>
      </c>
      <c r="AH30" s="100">
        <v>0</v>
      </c>
      <c r="AI30" s="100">
        <v>0</v>
      </c>
      <c r="AJ30" s="100">
        <v>0</v>
      </c>
      <c r="AK30" s="100">
        <v>0</v>
      </c>
      <c r="AL30" s="100">
        <v>0</v>
      </c>
      <c r="AM30" s="100">
        <v>0</v>
      </c>
      <c r="AN30" s="100">
        <v>0</v>
      </c>
      <c r="AO30" s="100">
        <v>0</v>
      </c>
      <c r="AP30" s="100">
        <v>0</v>
      </c>
      <c r="AQ30" s="100">
        <v>0</v>
      </c>
      <c r="AR30" s="100">
        <v>0</v>
      </c>
      <c r="AS30" s="100">
        <v>0</v>
      </c>
      <c r="AT30" s="100">
        <v>0</v>
      </c>
      <c r="AU30" s="100">
        <v>0</v>
      </c>
      <c r="AV30" s="100">
        <v>0</v>
      </c>
      <c r="AW30" s="100">
        <v>0</v>
      </c>
      <c r="AX30" s="100">
        <v>0</v>
      </c>
      <c r="AY30" s="100">
        <v>0</v>
      </c>
      <c r="AZ30" s="100">
        <v>0</v>
      </c>
      <c r="BA30" s="100">
        <v>0</v>
      </c>
      <c r="BB30" s="100">
        <v>0</v>
      </c>
      <c r="BC30" s="100">
        <v>0</v>
      </c>
      <c r="BD30" s="100">
        <v>0</v>
      </c>
      <c r="BE30" s="100">
        <v>0</v>
      </c>
      <c r="BF30" s="100">
        <v>0</v>
      </c>
      <c r="BG30" s="100">
        <v>0</v>
      </c>
      <c r="BH30" s="100">
        <v>0</v>
      </c>
      <c r="BI30" s="100">
        <v>0</v>
      </c>
      <c r="BJ30" s="100">
        <v>0</v>
      </c>
      <c r="BK30" s="100">
        <v>0</v>
      </c>
      <c r="BL30" s="100">
        <v>0</v>
      </c>
      <c r="BM30" s="100">
        <v>0</v>
      </c>
      <c r="BN30" s="100">
        <v>0</v>
      </c>
      <c r="BO30" s="100">
        <v>0</v>
      </c>
      <c r="BP30" s="100">
        <v>0</v>
      </c>
      <c r="BQ30" s="100">
        <v>0</v>
      </c>
      <c r="BR30" s="100">
        <v>0</v>
      </c>
      <c r="BS30" s="100">
        <v>0</v>
      </c>
      <c r="BT30" s="100">
        <v>0</v>
      </c>
      <c r="BU30" s="100">
        <v>0</v>
      </c>
      <c r="BV30" s="100">
        <v>0</v>
      </c>
      <c r="BW30" s="100">
        <v>0</v>
      </c>
      <c r="BX30" s="100">
        <v>0</v>
      </c>
      <c r="BY30" s="100">
        <v>0</v>
      </c>
      <c r="BZ30" s="100">
        <v>0</v>
      </c>
      <c r="CA30" s="100">
        <v>0</v>
      </c>
      <c r="CB30" s="100">
        <v>0</v>
      </c>
      <c r="CC30" s="100">
        <v>0</v>
      </c>
      <c r="CD30" s="100">
        <v>0</v>
      </c>
      <c r="CE30" s="100">
        <v>0</v>
      </c>
      <c r="CF30" s="100">
        <v>0</v>
      </c>
      <c r="CG30" s="100">
        <v>0</v>
      </c>
      <c r="CH30" s="100">
        <v>0</v>
      </c>
      <c r="CI30" s="100">
        <v>0</v>
      </c>
      <c r="CJ30" s="100">
        <v>0</v>
      </c>
      <c r="CK30" s="100">
        <v>0</v>
      </c>
      <c r="CL30" s="100">
        <v>0</v>
      </c>
      <c r="CM30" s="100">
        <v>0</v>
      </c>
      <c r="CN30" s="100">
        <v>0</v>
      </c>
      <c r="CO30" s="100">
        <v>0</v>
      </c>
    </row>
    <row r="31" spans="1:93" x14ac:dyDescent="0.2">
      <c r="A31" s="101" t="s">
        <v>1627</v>
      </c>
      <c r="B31" s="100">
        <v>0</v>
      </c>
      <c r="C31" s="100">
        <v>0</v>
      </c>
      <c r="D31" s="100">
        <v>0</v>
      </c>
      <c r="E31" s="100">
        <v>0</v>
      </c>
      <c r="F31" s="100">
        <v>0</v>
      </c>
      <c r="G31" s="100">
        <v>0</v>
      </c>
      <c r="H31" s="100">
        <v>0</v>
      </c>
      <c r="I31" s="100">
        <v>0</v>
      </c>
      <c r="J31" s="100">
        <v>0</v>
      </c>
      <c r="K31" s="100">
        <v>0</v>
      </c>
      <c r="L31" s="100">
        <v>0</v>
      </c>
      <c r="M31" s="100">
        <v>0</v>
      </c>
      <c r="N31" s="100">
        <v>0</v>
      </c>
      <c r="O31" s="100">
        <v>0</v>
      </c>
      <c r="P31" s="100">
        <v>0</v>
      </c>
      <c r="Q31" s="100">
        <v>0</v>
      </c>
      <c r="R31" s="100">
        <v>0</v>
      </c>
      <c r="S31" s="100">
        <v>0</v>
      </c>
      <c r="T31" s="100">
        <v>0</v>
      </c>
      <c r="U31" s="100">
        <v>0</v>
      </c>
      <c r="V31" s="100">
        <v>0</v>
      </c>
      <c r="W31" s="100">
        <v>0</v>
      </c>
      <c r="X31" s="100">
        <v>0</v>
      </c>
      <c r="Y31" s="100">
        <v>0</v>
      </c>
      <c r="Z31" s="100">
        <v>0</v>
      </c>
      <c r="AB31" s="100">
        <v>0</v>
      </c>
      <c r="AC31" s="100">
        <v>1000</v>
      </c>
      <c r="AD31" s="100">
        <v>1000</v>
      </c>
      <c r="AE31" s="100">
        <v>1000</v>
      </c>
      <c r="AF31" s="100">
        <v>1000</v>
      </c>
      <c r="AG31" s="100">
        <v>1000</v>
      </c>
      <c r="AH31" s="100">
        <v>1000</v>
      </c>
      <c r="AI31" s="100">
        <v>1000</v>
      </c>
      <c r="AJ31" s="100">
        <v>1000</v>
      </c>
      <c r="AK31" s="100">
        <v>1000</v>
      </c>
      <c r="AL31" s="100">
        <v>1000</v>
      </c>
      <c r="AM31" s="100">
        <v>1000</v>
      </c>
      <c r="AN31" s="100">
        <v>1000</v>
      </c>
      <c r="AO31" s="100">
        <v>1000</v>
      </c>
      <c r="AP31" s="100">
        <v>1000</v>
      </c>
      <c r="AQ31" s="100">
        <v>1000</v>
      </c>
      <c r="AR31" s="100">
        <v>1000</v>
      </c>
      <c r="AS31" s="100">
        <v>1000</v>
      </c>
      <c r="AT31" s="100">
        <v>1000</v>
      </c>
      <c r="AU31" s="100">
        <v>1000</v>
      </c>
      <c r="AV31" s="100">
        <v>1000</v>
      </c>
      <c r="AW31" s="100">
        <v>1000</v>
      </c>
      <c r="AX31" s="100">
        <v>1000</v>
      </c>
      <c r="AY31" s="100">
        <v>1000</v>
      </c>
      <c r="AZ31" s="100">
        <v>1000</v>
      </c>
      <c r="BA31" s="100">
        <v>1000</v>
      </c>
      <c r="BB31" s="100">
        <v>1000</v>
      </c>
      <c r="BC31" s="100">
        <v>1000</v>
      </c>
      <c r="BD31" s="100">
        <v>1000</v>
      </c>
      <c r="BE31" s="100">
        <v>1000</v>
      </c>
      <c r="BF31" s="100">
        <v>1000</v>
      </c>
      <c r="BG31" s="100">
        <v>1000</v>
      </c>
      <c r="BH31" s="100">
        <v>1000</v>
      </c>
      <c r="BI31" s="100">
        <v>1000</v>
      </c>
      <c r="BJ31" s="100">
        <v>1000</v>
      </c>
      <c r="BK31" s="100">
        <v>1000</v>
      </c>
      <c r="BL31" s="100">
        <v>1000</v>
      </c>
      <c r="BM31" s="100">
        <v>1000</v>
      </c>
      <c r="BN31" s="100">
        <v>1000</v>
      </c>
      <c r="BO31" s="100">
        <v>1000</v>
      </c>
      <c r="BP31" s="100">
        <v>1000</v>
      </c>
      <c r="BQ31" s="100">
        <v>1000</v>
      </c>
      <c r="BR31" s="100">
        <v>1000</v>
      </c>
      <c r="BS31" s="100">
        <v>1000</v>
      </c>
      <c r="BT31" s="100">
        <v>1000</v>
      </c>
      <c r="BU31" s="100">
        <v>1000</v>
      </c>
      <c r="BV31" s="100">
        <v>1000</v>
      </c>
      <c r="BW31" s="100">
        <v>1000</v>
      </c>
      <c r="BX31" s="100">
        <v>1000</v>
      </c>
      <c r="BY31" s="100">
        <v>1000</v>
      </c>
      <c r="BZ31" s="100">
        <v>1000</v>
      </c>
      <c r="CA31" s="100">
        <v>1000</v>
      </c>
      <c r="CB31" s="100">
        <v>1000</v>
      </c>
      <c r="CC31" s="100">
        <v>1000</v>
      </c>
      <c r="CD31" s="100">
        <v>1000</v>
      </c>
      <c r="CE31" s="100">
        <v>1000</v>
      </c>
      <c r="CF31" s="100">
        <v>1000</v>
      </c>
      <c r="CG31" s="100">
        <v>1000</v>
      </c>
      <c r="CH31" s="100">
        <v>1000</v>
      </c>
      <c r="CI31" s="100">
        <v>1000</v>
      </c>
      <c r="CJ31" s="100">
        <v>1000</v>
      </c>
      <c r="CK31" s="100">
        <v>1000</v>
      </c>
      <c r="CL31" s="100">
        <v>1000</v>
      </c>
      <c r="CM31" s="100">
        <v>1000</v>
      </c>
      <c r="CN31" s="100">
        <v>1000</v>
      </c>
      <c r="CO31" s="100">
        <v>1000</v>
      </c>
    </row>
    <row r="32" spans="1:93" x14ac:dyDescent="0.2">
      <c r="A32" s="101" t="s">
        <v>1628</v>
      </c>
      <c r="B32" s="100">
        <v>0</v>
      </c>
      <c r="C32" s="100">
        <v>0</v>
      </c>
      <c r="D32" s="100">
        <v>0</v>
      </c>
      <c r="E32" s="100">
        <v>0</v>
      </c>
      <c r="F32" s="100">
        <v>0</v>
      </c>
      <c r="G32" s="100">
        <v>0</v>
      </c>
      <c r="H32" s="100">
        <v>0</v>
      </c>
      <c r="I32" s="100">
        <v>0</v>
      </c>
      <c r="J32" s="100">
        <v>0</v>
      </c>
      <c r="K32" s="100">
        <v>0</v>
      </c>
      <c r="L32" s="100">
        <v>0</v>
      </c>
      <c r="M32" s="100">
        <v>0</v>
      </c>
      <c r="N32" s="100">
        <v>0</v>
      </c>
      <c r="O32" s="100">
        <v>0</v>
      </c>
      <c r="P32" s="100">
        <v>0</v>
      </c>
      <c r="Q32" s="100">
        <v>0</v>
      </c>
      <c r="R32" s="100">
        <v>0</v>
      </c>
      <c r="S32" s="100">
        <v>0</v>
      </c>
      <c r="T32" s="100">
        <v>0</v>
      </c>
      <c r="U32" s="100">
        <v>0</v>
      </c>
      <c r="V32" s="100">
        <v>0</v>
      </c>
      <c r="W32" s="100">
        <v>0</v>
      </c>
      <c r="X32" s="100">
        <v>0</v>
      </c>
      <c r="Y32" s="100">
        <v>0</v>
      </c>
      <c r="Z32" s="100">
        <v>0</v>
      </c>
      <c r="AB32" s="100">
        <v>0</v>
      </c>
      <c r="AC32" s="100">
        <v>1000</v>
      </c>
      <c r="AD32" s="100">
        <v>1000</v>
      </c>
      <c r="AE32" s="100">
        <v>1000</v>
      </c>
      <c r="AF32" s="100">
        <v>1000</v>
      </c>
      <c r="AG32" s="100">
        <v>1000</v>
      </c>
      <c r="AH32" s="100">
        <v>1000</v>
      </c>
      <c r="AI32" s="100">
        <v>1000</v>
      </c>
      <c r="AJ32" s="100">
        <v>1000</v>
      </c>
      <c r="AK32" s="100">
        <v>1000</v>
      </c>
      <c r="AL32" s="100">
        <v>1000</v>
      </c>
      <c r="AM32" s="100">
        <v>1000</v>
      </c>
      <c r="AN32" s="100">
        <v>1000</v>
      </c>
      <c r="AO32" s="100">
        <v>1000</v>
      </c>
      <c r="AP32" s="100">
        <v>1000</v>
      </c>
      <c r="AQ32" s="100">
        <v>1000</v>
      </c>
      <c r="AR32" s="100">
        <v>1000</v>
      </c>
      <c r="AS32" s="100">
        <v>1000</v>
      </c>
      <c r="AT32" s="100">
        <v>1000</v>
      </c>
      <c r="AU32" s="100">
        <v>1000</v>
      </c>
      <c r="AV32" s="100">
        <v>1000</v>
      </c>
      <c r="AW32" s="100">
        <v>1000</v>
      </c>
      <c r="AX32" s="100">
        <v>1000</v>
      </c>
      <c r="AY32" s="100">
        <v>1000</v>
      </c>
      <c r="AZ32" s="100">
        <v>1000</v>
      </c>
      <c r="BA32" s="100">
        <v>1000</v>
      </c>
      <c r="BB32" s="100">
        <v>1000</v>
      </c>
      <c r="BC32" s="100">
        <v>1000</v>
      </c>
      <c r="BD32" s="100">
        <v>1000</v>
      </c>
      <c r="BE32" s="100">
        <v>1000</v>
      </c>
      <c r="BF32" s="100">
        <v>1000</v>
      </c>
      <c r="BG32" s="100">
        <v>1000</v>
      </c>
      <c r="BH32" s="100">
        <v>1000</v>
      </c>
      <c r="BI32" s="100">
        <v>1000</v>
      </c>
      <c r="BJ32" s="100">
        <v>1000</v>
      </c>
      <c r="BK32" s="100">
        <v>1000</v>
      </c>
      <c r="BL32" s="100">
        <v>1000</v>
      </c>
      <c r="BM32" s="100">
        <v>1000</v>
      </c>
      <c r="BN32" s="100">
        <v>1000</v>
      </c>
      <c r="BO32" s="100">
        <v>1000</v>
      </c>
      <c r="BP32" s="100">
        <v>1000</v>
      </c>
      <c r="BQ32" s="100">
        <v>1000</v>
      </c>
      <c r="BR32" s="100">
        <v>1000</v>
      </c>
      <c r="BS32" s="100">
        <v>1000</v>
      </c>
      <c r="BT32" s="100">
        <v>1000</v>
      </c>
      <c r="BU32" s="100">
        <v>1000</v>
      </c>
      <c r="BV32" s="100">
        <v>1000</v>
      </c>
      <c r="BW32" s="100">
        <v>1000</v>
      </c>
      <c r="BX32" s="100">
        <v>1000</v>
      </c>
      <c r="BY32" s="100">
        <v>1000</v>
      </c>
      <c r="BZ32" s="100">
        <v>1000</v>
      </c>
      <c r="CA32" s="100">
        <v>1000</v>
      </c>
      <c r="CB32" s="100">
        <v>1000</v>
      </c>
      <c r="CC32" s="100">
        <v>1000</v>
      </c>
      <c r="CD32" s="100">
        <v>1000</v>
      </c>
      <c r="CE32" s="100">
        <v>1000</v>
      </c>
      <c r="CF32" s="100">
        <v>1000</v>
      </c>
      <c r="CG32" s="100">
        <v>1000</v>
      </c>
      <c r="CH32" s="100">
        <v>1000</v>
      </c>
      <c r="CI32" s="100">
        <v>1000</v>
      </c>
      <c r="CJ32" s="100">
        <v>1000</v>
      </c>
      <c r="CK32" s="100">
        <v>1000</v>
      </c>
      <c r="CL32" s="100">
        <v>1000</v>
      </c>
      <c r="CM32" s="100">
        <v>1000</v>
      </c>
      <c r="CN32" s="100">
        <v>1000</v>
      </c>
      <c r="CO32" s="100">
        <v>1000</v>
      </c>
    </row>
    <row r="33" spans="1:93" x14ac:dyDescent="0.2">
      <c r="A33" s="101" t="s">
        <v>1629</v>
      </c>
      <c r="B33" s="100">
        <v>0</v>
      </c>
      <c r="C33" s="100">
        <v>0</v>
      </c>
      <c r="D33" s="100">
        <v>0</v>
      </c>
      <c r="E33" s="100">
        <v>0</v>
      </c>
      <c r="F33" s="100">
        <v>0</v>
      </c>
      <c r="G33" s="100">
        <v>0</v>
      </c>
      <c r="H33" s="100">
        <v>0</v>
      </c>
      <c r="I33" s="100">
        <v>0</v>
      </c>
      <c r="J33" s="100">
        <v>0</v>
      </c>
      <c r="K33" s="100">
        <v>0</v>
      </c>
      <c r="L33" s="100">
        <v>0</v>
      </c>
      <c r="M33" s="100">
        <v>0</v>
      </c>
      <c r="N33" s="100">
        <v>0</v>
      </c>
      <c r="O33" s="100">
        <v>0</v>
      </c>
      <c r="P33" s="100">
        <v>0</v>
      </c>
      <c r="Q33" s="100">
        <v>0</v>
      </c>
      <c r="R33" s="100">
        <v>0</v>
      </c>
      <c r="S33" s="100">
        <v>0</v>
      </c>
      <c r="T33" s="100">
        <v>0</v>
      </c>
      <c r="U33" s="100">
        <v>0</v>
      </c>
      <c r="V33" s="100">
        <v>0</v>
      </c>
      <c r="W33" s="100">
        <v>0</v>
      </c>
      <c r="X33" s="100">
        <v>0</v>
      </c>
      <c r="Y33" s="100">
        <v>0</v>
      </c>
      <c r="Z33" s="100">
        <v>0</v>
      </c>
      <c r="AB33" s="100">
        <v>0</v>
      </c>
      <c r="AC33" s="100">
        <v>0</v>
      </c>
      <c r="AD33" s="100">
        <v>0</v>
      </c>
      <c r="AE33" s="100">
        <v>0</v>
      </c>
      <c r="AF33" s="100">
        <v>0</v>
      </c>
      <c r="AG33" s="100">
        <v>0</v>
      </c>
      <c r="AH33" s="100">
        <v>0</v>
      </c>
      <c r="AI33" s="100">
        <v>0</v>
      </c>
      <c r="AJ33" s="100">
        <v>0</v>
      </c>
      <c r="AK33" s="100">
        <v>0</v>
      </c>
      <c r="AL33" s="100">
        <v>0</v>
      </c>
      <c r="AM33" s="100">
        <v>0</v>
      </c>
      <c r="AN33" s="100">
        <v>0</v>
      </c>
      <c r="AO33" s="100">
        <v>0</v>
      </c>
      <c r="AP33" s="100">
        <v>0</v>
      </c>
      <c r="AQ33" s="100">
        <v>0</v>
      </c>
      <c r="AR33" s="100">
        <v>0</v>
      </c>
      <c r="AS33" s="100">
        <v>0</v>
      </c>
      <c r="AT33" s="100">
        <v>0</v>
      </c>
      <c r="AU33" s="100">
        <v>0</v>
      </c>
      <c r="AV33" s="100">
        <v>0</v>
      </c>
      <c r="AW33" s="100">
        <v>0</v>
      </c>
      <c r="AX33" s="100">
        <v>0</v>
      </c>
      <c r="AY33" s="100">
        <v>0</v>
      </c>
      <c r="AZ33" s="100">
        <v>0</v>
      </c>
      <c r="BA33" s="100">
        <v>0</v>
      </c>
      <c r="BB33" s="100">
        <v>0</v>
      </c>
      <c r="BC33" s="100">
        <v>0</v>
      </c>
      <c r="BD33" s="100">
        <v>0</v>
      </c>
      <c r="BE33" s="100">
        <v>0</v>
      </c>
      <c r="BF33" s="100">
        <v>0</v>
      </c>
      <c r="BG33" s="100">
        <v>0</v>
      </c>
      <c r="BH33" s="100">
        <v>0</v>
      </c>
      <c r="BI33" s="100">
        <v>0</v>
      </c>
      <c r="BJ33" s="100">
        <v>0</v>
      </c>
      <c r="BK33" s="100">
        <v>0</v>
      </c>
      <c r="BL33" s="100">
        <v>0</v>
      </c>
      <c r="BM33" s="100">
        <v>0</v>
      </c>
      <c r="BN33" s="100">
        <v>0</v>
      </c>
      <c r="BO33" s="100">
        <v>0</v>
      </c>
      <c r="BP33" s="100">
        <v>0</v>
      </c>
      <c r="BQ33" s="100">
        <v>0</v>
      </c>
      <c r="BR33" s="100">
        <v>0</v>
      </c>
      <c r="BS33" s="100">
        <v>0</v>
      </c>
      <c r="BT33" s="100">
        <v>0</v>
      </c>
      <c r="BU33" s="100">
        <v>0</v>
      </c>
      <c r="BV33" s="100">
        <v>0</v>
      </c>
      <c r="BW33" s="100">
        <v>0</v>
      </c>
      <c r="BX33" s="100">
        <v>0</v>
      </c>
      <c r="BY33" s="100">
        <v>0</v>
      </c>
      <c r="BZ33" s="100">
        <v>0</v>
      </c>
      <c r="CA33" s="100">
        <v>0</v>
      </c>
      <c r="CB33" s="100">
        <v>0</v>
      </c>
      <c r="CC33" s="100">
        <v>0</v>
      </c>
      <c r="CD33" s="100">
        <v>0</v>
      </c>
      <c r="CE33" s="100">
        <v>0</v>
      </c>
      <c r="CF33" s="100">
        <v>0</v>
      </c>
      <c r="CG33" s="100">
        <v>0</v>
      </c>
      <c r="CH33" s="100">
        <v>0</v>
      </c>
      <c r="CI33" s="100">
        <v>0</v>
      </c>
      <c r="CJ33" s="100">
        <v>0</v>
      </c>
      <c r="CK33" s="100">
        <v>0</v>
      </c>
      <c r="CL33" s="100">
        <v>0</v>
      </c>
      <c r="CM33" s="100">
        <v>0</v>
      </c>
      <c r="CN33" s="100">
        <v>0</v>
      </c>
      <c r="CO33" s="100">
        <v>0</v>
      </c>
    </row>
    <row r="34" spans="1:93" x14ac:dyDescent="0.2">
      <c r="A34" s="101" t="s">
        <v>1630</v>
      </c>
    </row>
    <row r="35" spans="1:93" x14ac:dyDescent="0.2">
      <c r="A35" s="101" t="s">
        <v>1631</v>
      </c>
      <c r="B35" s="100">
        <v>0</v>
      </c>
      <c r="C35" s="100">
        <v>0</v>
      </c>
      <c r="D35" s="100">
        <v>0</v>
      </c>
      <c r="E35" s="100">
        <v>0</v>
      </c>
      <c r="F35" s="100">
        <v>0</v>
      </c>
      <c r="G35" s="100">
        <v>0</v>
      </c>
      <c r="H35" s="100">
        <v>0</v>
      </c>
      <c r="I35" s="100">
        <v>0</v>
      </c>
      <c r="J35" s="100">
        <v>0</v>
      </c>
      <c r="K35" s="100">
        <v>0</v>
      </c>
      <c r="L35" s="100">
        <v>0</v>
      </c>
      <c r="M35" s="100">
        <v>0</v>
      </c>
      <c r="N35" s="100">
        <v>0</v>
      </c>
      <c r="O35" s="100">
        <v>0</v>
      </c>
      <c r="P35" s="100">
        <v>0</v>
      </c>
      <c r="Q35" s="100">
        <v>0</v>
      </c>
      <c r="R35" s="100">
        <v>0</v>
      </c>
      <c r="S35" s="100">
        <v>0</v>
      </c>
      <c r="T35" s="100">
        <v>0</v>
      </c>
      <c r="U35" s="100">
        <v>0</v>
      </c>
      <c r="V35" s="100">
        <v>0</v>
      </c>
      <c r="W35" s="100">
        <v>0</v>
      </c>
      <c r="X35" s="100">
        <v>0</v>
      </c>
      <c r="Y35" s="100">
        <v>0</v>
      </c>
      <c r="Z35" s="100">
        <v>0</v>
      </c>
      <c r="AB35" s="100">
        <v>0</v>
      </c>
      <c r="AC35" s="100">
        <v>1000</v>
      </c>
      <c r="AD35" s="100">
        <v>2000</v>
      </c>
      <c r="AE35" s="100">
        <v>3000</v>
      </c>
      <c r="AF35" s="100">
        <v>4000</v>
      </c>
      <c r="AG35" s="100">
        <v>5000</v>
      </c>
      <c r="AH35" s="100">
        <v>6000</v>
      </c>
      <c r="AI35" s="100">
        <v>7000</v>
      </c>
      <c r="AJ35" s="100">
        <v>8000</v>
      </c>
      <c r="AK35" s="100">
        <v>9000</v>
      </c>
      <c r="AL35" s="100">
        <v>10000</v>
      </c>
      <c r="AM35" s="100">
        <v>11000</v>
      </c>
      <c r="AN35" s="100">
        <v>12000</v>
      </c>
      <c r="AO35" s="100">
        <v>12000</v>
      </c>
      <c r="AP35" s="100">
        <v>1000</v>
      </c>
      <c r="AQ35" s="100">
        <v>2000</v>
      </c>
      <c r="AR35" s="100">
        <v>3000</v>
      </c>
      <c r="AS35" s="100">
        <v>4000</v>
      </c>
      <c r="AT35" s="100">
        <v>5000</v>
      </c>
      <c r="AU35" s="100">
        <v>6000</v>
      </c>
      <c r="AV35" s="100">
        <v>7000</v>
      </c>
      <c r="AW35" s="100">
        <v>8000</v>
      </c>
      <c r="AX35" s="100">
        <v>9000</v>
      </c>
      <c r="AY35" s="100">
        <v>10000</v>
      </c>
      <c r="AZ35" s="100">
        <v>11000</v>
      </c>
      <c r="BA35" s="100">
        <v>12000</v>
      </c>
      <c r="BB35" s="100">
        <v>12000</v>
      </c>
      <c r="BC35" s="100">
        <v>1000</v>
      </c>
      <c r="BD35" s="100">
        <v>2000</v>
      </c>
      <c r="BE35" s="100">
        <v>3000</v>
      </c>
      <c r="BF35" s="100">
        <v>4000</v>
      </c>
      <c r="BG35" s="100">
        <v>5000</v>
      </c>
      <c r="BH35" s="100">
        <v>6000</v>
      </c>
      <c r="BI35" s="100">
        <v>7000</v>
      </c>
      <c r="BJ35" s="100">
        <v>8000</v>
      </c>
      <c r="BK35" s="100">
        <v>9000</v>
      </c>
      <c r="BL35" s="100">
        <v>10000</v>
      </c>
      <c r="BM35" s="100">
        <v>11000</v>
      </c>
      <c r="BN35" s="100">
        <v>12000</v>
      </c>
      <c r="BO35" s="100">
        <v>12000</v>
      </c>
      <c r="BP35" s="100">
        <v>1000</v>
      </c>
      <c r="BQ35" s="100">
        <v>2000</v>
      </c>
      <c r="BR35" s="100">
        <v>3000</v>
      </c>
      <c r="BS35" s="100">
        <v>4000</v>
      </c>
      <c r="BT35" s="100">
        <v>5000</v>
      </c>
      <c r="BU35" s="100">
        <v>6000</v>
      </c>
      <c r="BV35" s="100">
        <v>7000</v>
      </c>
      <c r="BW35" s="100">
        <v>8000</v>
      </c>
      <c r="BX35" s="100">
        <v>9000</v>
      </c>
      <c r="BY35" s="100">
        <v>10000</v>
      </c>
      <c r="BZ35" s="100">
        <v>11000</v>
      </c>
      <c r="CA35" s="100">
        <v>12000</v>
      </c>
      <c r="CB35" s="100">
        <v>12000</v>
      </c>
      <c r="CC35" s="100">
        <v>1000</v>
      </c>
      <c r="CD35" s="100">
        <v>2000</v>
      </c>
      <c r="CE35" s="100">
        <v>3000</v>
      </c>
      <c r="CF35" s="100">
        <v>4000</v>
      </c>
      <c r="CG35" s="100">
        <v>5000</v>
      </c>
      <c r="CH35" s="100">
        <v>6000</v>
      </c>
      <c r="CI35" s="100">
        <v>7000</v>
      </c>
      <c r="CJ35" s="100">
        <v>8000</v>
      </c>
      <c r="CK35" s="100">
        <v>9000</v>
      </c>
      <c r="CL35" s="100">
        <v>10000</v>
      </c>
      <c r="CM35" s="100">
        <v>11000</v>
      </c>
      <c r="CN35" s="100">
        <v>12000</v>
      </c>
      <c r="CO35" s="100">
        <v>12000</v>
      </c>
    </row>
    <row r="36" spans="1:93" x14ac:dyDescent="0.2">
      <c r="A36" s="101" t="s">
        <v>1632</v>
      </c>
      <c r="B36" s="100">
        <v>1000</v>
      </c>
      <c r="C36" s="100">
        <v>1000</v>
      </c>
      <c r="D36" s="100">
        <v>1000</v>
      </c>
      <c r="E36" s="100">
        <v>1000</v>
      </c>
      <c r="F36" s="100">
        <v>1000</v>
      </c>
      <c r="G36" s="100">
        <v>1000</v>
      </c>
      <c r="H36" s="100">
        <v>1000</v>
      </c>
      <c r="I36" s="100">
        <v>1000</v>
      </c>
      <c r="J36" s="100">
        <v>1000</v>
      </c>
      <c r="K36" s="100">
        <v>1000</v>
      </c>
      <c r="L36" s="100">
        <v>1000</v>
      </c>
      <c r="M36" s="100">
        <v>1000</v>
      </c>
      <c r="N36" s="100">
        <v>1000</v>
      </c>
      <c r="O36" s="100">
        <v>1000</v>
      </c>
      <c r="P36" s="100">
        <v>1000</v>
      </c>
      <c r="Q36" s="100">
        <v>1000</v>
      </c>
      <c r="R36" s="100">
        <v>1000</v>
      </c>
      <c r="S36" s="100">
        <v>1000</v>
      </c>
      <c r="T36" s="100">
        <v>1000</v>
      </c>
      <c r="U36" s="100">
        <v>1000</v>
      </c>
      <c r="V36" s="100">
        <v>1000</v>
      </c>
      <c r="W36" s="100">
        <v>1000</v>
      </c>
      <c r="X36" s="100">
        <v>1000</v>
      </c>
      <c r="Y36" s="100">
        <v>1000</v>
      </c>
      <c r="Z36" s="100">
        <v>1000</v>
      </c>
      <c r="AB36" s="100">
        <v>1000</v>
      </c>
      <c r="AC36" s="100">
        <v>1000</v>
      </c>
      <c r="AD36" s="100">
        <v>1000</v>
      </c>
      <c r="AE36" s="100">
        <v>1000</v>
      </c>
      <c r="AF36" s="100">
        <v>1000</v>
      </c>
      <c r="AG36" s="100">
        <v>1000</v>
      </c>
      <c r="AH36" s="100">
        <v>1000</v>
      </c>
      <c r="AI36" s="100">
        <v>1000</v>
      </c>
      <c r="AJ36" s="100">
        <v>1000</v>
      </c>
      <c r="AK36" s="100">
        <v>1000</v>
      </c>
      <c r="AL36" s="100">
        <v>1000</v>
      </c>
      <c r="AM36" s="100">
        <v>1000</v>
      </c>
      <c r="AN36" s="100">
        <v>1000</v>
      </c>
      <c r="AO36" s="100">
        <v>1000</v>
      </c>
      <c r="AP36" s="100">
        <v>1000</v>
      </c>
      <c r="AQ36" s="100">
        <v>1000</v>
      </c>
      <c r="AR36" s="100">
        <v>1000</v>
      </c>
      <c r="AS36" s="100">
        <v>1000</v>
      </c>
      <c r="AT36" s="100">
        <v>1000</v>
      </c>
      <c r="AU36" s="100">
        <v>1000</v>
      </c>
      <c r="AV36" s="100">
        <v>1000</v>
      </c>
      <c r="AW36" s="100">
        <v>1000</v>
      </c>
      <c r="AX36" s="100">
        <v>1000</v>
      </c>
      <c r="AY36" s="100">
        <v>1000</v>
      </c>
      <c r="AZ36" s="100">
        <v>1000</v>
      </c>
      <c r="BA36" s="100">
        <v>1000</v>
      </c>
      <c r="BB36" s="100">
        <v>1000</v>
      </c>
      <c r="BC36" s="100">
        <v>1000</v>
      </c>
      <c r="BD36" s="100">
        <v>1000</v>
      </c>
      <c r="BE36" s="100">
        <v>1000</v>
      </c>
      <c r="BF36" s="100">
        <v>1000</v>
      </c>
      <c r="BG36" s="100">
        <v>1000</v>
      </c>
      <c r="BH36" s="100">
        <v>1000</v>
      </c>
      <c r="BI36" s="100">
        <v>1000</v>
      </c>
      <c r="BJ36" s="100">
        <v>1000</v>
      </c>
      <c r="BK36" s="100">
        <v>1000</v>
      </c>
      <c r="BL36" s="100">
        <v>1000</v>
      </c>
      <c r="BM36" s="100">
        <v>1000</v>
      </c>
      <c r="BN36" s="100">
        <v>1000</v>
      </c>
      <c r="BO36" s="100">
        <v>1000</v>
      </c>
      <c r="BP36" s="100">
        <v>1000</v>
      </c>
      <c r="BQ36" s="100">
        <v>1000</v>
      </c>
      <c r="BR36" s="100">
        <v>1000</v>
      </c>
      <c r="BS36" s="100">
        <v>1000</v>
      </c>
      <c r="BT36" s="100">
        <v>1000</v>
      </c>
      <c r="BU36" s="100">
        <v>1000</v>
      </c>
      <c r="BV36" s="100">
        <v>1000</v>
      </c>
      <c r="BW36" s="100">
        <v>1000</v>
      </c>
      <c r="BX36" s="100">
        <v>1000</v>
      </c>
      <c r="BY36" s="100">
        <v>1000</v>
      </c>
      <c r="BZ36" s="100">
        <v>1000</v>
      </c>
      <c r="CA36" s="100">
        <v>1000</v>
      </c>
      <c r="CB36" s="100">
        <v>1000</v>
      </c>
      <c r="CC36" s="100">
        <v>1000</v>
      </c>
      <c r="CD36" s="100">
        <v>1000</v>
      </c>
      <c r="CE36" s="100">
        <v>1000</v>
      </c>
      <c r="CF36" s="100">
        <v>1000</v>
      </c>
      <c r="CG36" s="100">
        <v>1000</v>
      </c>
      <c r="CH36" s="100">
        <v>1000</v>
      </c>
      <c r="CI36" s="100">
        <v>1000</v>
      </c>
      <c r="CJ36" s="100">
        <v>1000</v>
      </c>
      <c r="CK36" s="100">
        <v>1000</v>
      </c>
      <c r="CL36" s="100">
        <v>1000</v>
      </c>
      <c r="CM36" s="100">
        <v>1000</v>
      </c>
      <c r="CN36" s="100">
        <v>1000</v>
      </c>
      <c r="CO36" s="100">
        <v>1000</v>
      </c>
    </row>
    <row r="37" spans="1:93" x14ac:dyDescent="0.2">
      <c r="A37" s="101" t="s">
        <v>1633</v>
      </c>
      <c r="B37" s="100">
        <v>1000</v>
      </c>
      <c r="C37" s="100">
        <v>1000</v>
      </c>
      <c r="D37" s="100">
        <v>1000</v>
      </c>
      <c r="E37" s="100">
        <v>1000</v>
      </c>
      <c r="F37" s="100">
        <v>1000</v>
      </c>
      <c r="G37" s="100">
        <v>1000</v>
      </c>
      <c r="H37" s="100">
        <v>1000</v>
      </c>
      <c r="I37" s="100">
        <v>1000</v>
      </c>
      <c r="J37" s="100">
        <v>1000</v>
      </c>
      <c r="K37" s="100">
        <v>1000</v>
      </c>
      <c r="L37" s="100">
        <v>1000</v>
      </c>
      <c r="M37" s="100">
        <v>1000</v>
      </c>
      <c r="N37" s="100">
        <v>1000</v>
      </c>
      <c r="O37" s="100">
        <v>1000</v>
      </c>
      <c r="P37" s="100">
        <v>1000</v>
      </c>
      <c r="Q37" s="100">
        <v>1000</v>
      </c>
      <c r="R37" s="100">
        <v>1000</v>
      </c>
      <c r="S37" s="100">
        <v>1000</v>
      </c>
      <c r="T37" s="100">
        <v>1000</v>
      </c>
      <c r="U37" s="100">
        <v>1000</v>
      </c>
      <c r="V37" s="100">
        <v>1000</v>
      </c>
      <c r="W37" s="100">
        <v>1000</v>
      </c>
      <c r="X37" s="100">
        <v>1000</v>
      </c>
      <c r="Y37" s="100">
        <v>1000</v>
      </c>
      <c r="Z37" s="100">
        <v>1000</v>
      </c>
      <c r="AB37" s="100">
        <v>1000</v>
      </c>
      <c r="AC37" s="100">
        <v>1000</v>
      </c>
      <c r="AD37" s="100">
        <v>1000</v>
      </c>
      <c r="AE37" s="100">
        <v>1000</v>
      </c>
      <c r="AF37" s="100">
        <v>1000</v>
      </c>
      <c r="AG37" s="100">
        <v>1000</v>
      </c>
      <c r="AH37" s="100">
        <v>1000</v>
      </c>
      <c r="AI37" s="100">
        <v>1000</v>
      </c>
      <c r="AJ37" s="100">
        <v>1000</v>
      </c>
      <c r="AK37" s="100">
        <v>1000</v>
      </c>
      <c r="AL37" s="100">
        <v>1000</v>
      </c>
      <c r="AM37" s="100">
        <v>1000</v>
      </c>
      <c r="AN37" s="100">
        <v>1000</v>
      </c>
      <c r="AO37" s="100">
        <v>1000</v>
      </c>
      <c r="AP37" s="100">
        <v>1000</v>
      </c>
      <c r="AQ37" s="100">
        <v>1000</v>
      </c>
      <c r="AR37" s="100">
        <v>1000</v>
      </c>
      <c r="AS37" s="100">
        <v>1000</v>
      </c>
      <c r="AT37" s="100">
        <v>1000</v>
      </c>
      <c r="AU37" s="100">
        <v>1000</v>
      </c>
      <c r="AV37" s="100">
        <v>1000</v>
      </c>
      <c r="AW37" s="100">
        <v>1000</v>
      </c>
      <c r="AX37" s="100">
        <v>1000</v>
      </c>
      <c r="AY37" s="100">
        <v>1000</v>
      </c>
      <c r="AZ37" s="100">
        <v>1000</v>
      </c>
      <c r="BA37" s="100">
        <v>1000</v>
      </c>
      <c r="BB37" s="100">
        <v>1000</v>
      </c>
      <c r="BC37" s="100">
        <v>1000</v>
      </c>
      <c r="BD37" s="100">
        <v>1000</v>
      </c>
      <c r="BE37" s="100">
        <v>1000</v>
      </c>
      <c r="BF37" s="100">
        <v>1000</v>
      </c>
      <c r="BG37" s="100">
        <v>1000</v>
      </c>
      <c r="BH37" s="100">
        <v>1000</v>
      </c>
      <c r="BI37" s="100">
        <v>1000</v>
      </c>
      <c r="BJ37" s="100">
        <v>1000</v>
      </c>
      <c r="BK37" s="100">
        <v>1000</v>
      </c>
      <c r="BL37" s="100">
        <v>1000</v>
      </c>
      <c r="BM37" s="100">
        <v>1000</v>
      </c>
      <c r="BN37" s="100">
        <v>1000</v>
      </c>
      <c r="BO37" s="100">
        <v>1000</v>
      </c>
      <c r="BP37" s="100">
        <v>1000</v>
      </c>
      <c r="BQ37" s="100">
        <v>1000</v>
      </c>
      <c r="BR37" s="100">
        <v>1000</v>
      </c>
      <c r="BS37" s="100">
        <v>1000</v>
      </c>
      <c r="BT37" s="100">
        <v>1000</v>
      </c>
      <c r="BU37" s="100">
        <v>1000</v>
      </c>
      <c r="BV37" s="100">
        <v>1000</v>
      </c>
      <c r="BW37" s="100">
        <v>1000</v>
      </c>
      <c r="BX37" s="100">
        <v>1000</v>
      </c>
      <c r="BY37" s="100">
        <v>1000</v>
      </c>
      <c r="BZ37" s="100">
        <v>1000</v>
      </c>
      <c r="CA37" s="100">
        <v>1000</v>
      </c>
      <c r="CB37" s="100">
        <v>1000</v>
      </c>
      <c r="CC37" s="100">
        <v>1000</v>
      </c>
      <c r="CD37" s="100">
        <v>1000</v>
      </c>
      <c r="CE37" s="100">
        <v>1000</v>
      </c>
      <c r="CF37" s="100">
        <v>1000</v>
      </c>
      <c r="CG37" s="100">
        <v>1000</v>
      </c>
      <c r="CH37" s="100">
        <v>1000</v>
      </c>
      <c r="CI37" s="100">
        <v>1000</v>
      </c>
      <c r="CJ37" s="100">
        <v>1000</v>
      </c>
      <c r="CK37" s="100">
        <v>1000</v>
      </c>
      <c r="CL37" s="100">
        <v>1000</v>
      </c>
      <c r="CM37" s="100">
        <v>1000</v>
      </c>
      <c r="CN37" s="100">
        <v>1000</v>
      </c>
      <c r="CO37" s="100">
        <v>1000</v>
      </c>
    </row>
    <row r="38" spans="1:93" x14ac:dyDescent="0.2">
      <c r="A38" s="101" t="s">
        <v>1634</v>
      </c>
      <c r="B38" s="100">
        <v>0</v>
      </c>
      <c r="C38" s="100">
        <v>0</v>
      </c>
      <c r="D38" s="100">
        <v>0</v>
      </c>
      <c r="E38" s="100">
        <v>0</v>
      </c>
      <c r="F38" s="100">
        <v>0</v>
      </c>
      <c r="G38" s="100">
        <v>0</v>
      </c>
      <c r="H38" s="100">
        <v>0</v>
      </c>
      <c r="I38" s="100">
        <v>0</v>
      </c>
      <c r="J38" s="100">
        <v>0</v>
      </c>
      <c r="K38" s="100">
        <v>0</v>
      </c>
      <c r="L38" s="100">
        <v>0</v>
      </c>
      <c r="M38" s="100">
        <v>0</v>
      </c>
      <c r="N38" s="100">
        <v>0</v>
      </c>
      <c r="O38" s="100">
        <v>0</v>
      </c>
      <c r="P38" s="100">
        <v>0</v>
      </c>
      <c r="Q38" s="100">
        <v>0</v>
      </c>
      <c r="R38" s="100">
        <v>0</v>
      </c>
      <c r="S38" s="100">
        <v>0</v>
      </c>
      <c r="T38" s="100">
        <v>0</v>
      </c>
      <c r="U38" s="100">
        <v>0</v>
      </c>
      <c r="V38" s="100">
        <v>0</v>
      </c>
      <c r="W38" s="100">
        <v>0</v>
      </c>
      <c r="X38" s="100">
        <v>0</v>
      </c>
      <c r="Y38" s="100">
        <v>0</v>
      </c>
      <c r="Z38" s="100">
        <v>0</v>
      </c>
      <c r="AB38" s="100">
        <v>0</v>
      </c>
      <c r="AC38" s="100">
        <v>0</v>
      </c>
      <c r="AD38" s="100">
        <v>0</v>
      </c>
      <c r="AE38" s="100">
        <v>0</v>
      </c>
      <c r="AF38" s="100">
        <v>0</v>
      </c>
      <c r="AG38" s="100">
        <v>0</v>
      </c>
      <c r="AH38" s="100">
        <v>0</v>
      </c>
      <c r="AI38" s="100">
        <v>0</v>
      </c>
      <c r="AJ38" s="100">
        <v>0</v>
      </c>
      <c r="AK38" s="100">
        <v>0</v>
      </c>
      <c r="AL38" s="100">
        <v>0</v>
      </c>
      <c r="AM38" s="100">
        <v>0</v>
      </c>
      <c r="AN38" s="100">
        <v>0</v>
      </c>
      <c r="AO38" s="100">
        <v>0</v>
      </c>
      <c r="AP38" s="100">
        <v>0</v>
      </c>
      <c r="AQ38" s="100">
        <v>0</v>
      </c>
      <c r="AR38" s="100">
        <v>0</v>
      </c>
      <c r="AS38" s="100">
        <v>0</v>
      </c>
      <c r="AT38" s="100">
        <v>0</v>
      </c>
      <c r="AU38" s="100">
        <v>0</v>
      </c>
      <c r="AV38" s="100">
        <v>0</v>
      </c>
      <c r="AW38" s="100">
        <v>0</v>
      </c>
      <c r="AX38" s="100">
        <v>0</v>
      </c>
      <c r="AY38" s="100">
        <v>0</v>
      </c>
      <c r="AZ38" s="100">
        <v>0</v>
      </c>
      <c r="BA38" s="100">
        <v>0</v>
      </c>
      <c r="BB38" s="100">
        <v>0</v>
      </c>
      <c r="BC38" s="100">
        <v>0</v>
      </c>
      <c r="BD38" s="100">
        <v>0</v>
      </c>
      <c r="BE38" s="100">
        <v>0</v>
      </c>
      <c r="BF38" s="100">
        <v>0</v>
      </c>
      <c r="BG38" s="100">
        <v>0</v>
      </c>
      <c r="BH38" s="100">
        <v>0</v>
      </c>
      <c r="BI38" s="100">
        <v>0</v>
      </c>
      <c r="BJ38" s="100">
        <v>0</v>
      </c>
      <c r="BK38" s="100">
        <v>0</v>
      </c>
      <c r="BL38" s="100">
        <v>0</v>
      </c>
      <c r="BM38" s="100">
        <v>0</v>
      </c>
      <c r="BN38" s="100">
        <v>0</v>
      </c>
      <c r="BO38" s="100">
        <v>0</v>
      </c>
      <c r="BP38" s="100">
        <v>0</v>
      </c>
      <c r="BQ38" s="100">
        <v>0</v>
      </c>
      <c r="BR38" s="100">
        <v>0</v>
      </c>
      <c r="BS38" s="100">
        <v>0</v>
      </c>
      <c r="BT38" s="100">
        <v>0</v>
      </c>
      <c r="BU38" s="100">
        <v>0</v>
      </c>
      <c r="BV38" s="100">
        <v>0</v>
      </c>
      <c r="BW38" s="100">
        <v>0</v>
      </c>
      <c r="BX38" s="100">
        <v>0</v>
      </c>
      <c r="BY38" s="100">
        <v>0</v>
      </c>
      <c r="BZ38" s="100">
        <v>0</v>
      </c>
      <c r="CA38" s="100">
        <v>0</v>
      </c>
      <c r="CB38" s="100">
        <v>0</v>
      </c>
      <c r="CC38" s="100">
        <v>0</v>
      </c>
      <c r="CD38" s="100">
        <v>0</v>
      </c>
      <c r="CE38" s="100">
        <v>0</v>
      </c>
      <c r="CF38" s="100">
        <v>0</v>
      </c>
      <c r="CG38" s="100">
        <v>0</v>
      </c>
      <c r="CH38" s="100">
        <v>0</v>
      </c>
      <c r="CI38" s="100">
        <v>0</v>
      </c>
      <c r="CJ38" s="100">
        <v>0</v>
      </c>
      <c r="CK38" s="100">
        <v>0</v>
      </c>
      <c r="CL38" s="100">
        <v>0</v>
      </c>
      <c r="CM38" s="100">
        <v>0</v>
      </c>
      <c r="CN38" s="100">
        <v>0</v>
      </c>
      <c r="CO38" s="100">
        <v>0</v>
      </c>
    </row>
    <row r="39" spans="1:93" x14ac:dyDescent="0.2">
      <c r="A39" s="101" t="s">
        <v>1635</v>
      </c>
      <c r="B39" s="100">
        <v>0</v>
      </c>
      <c r="C39" s="100">
        <v>0</v>
      </c>
      <c r="D39" s="100">
        <v>0</v>
      </c>
      <c r="E39" s="100">
        <v>0</v>
      </c>
      <c r="F39" s="100">
        <v>0</v>
      </c>
      <c r="G39" s="100">
        <v>0</v>
      </c>
      <c r="H39" s="100">
        <v>0</v>
      </c>
      <c r="I39" s="100">
        <v>0</v>
      </c>
      <c r="J39" s="100">
        <v>0</v>
      </c>
      <c r="K39" s="100">
        <v>0</v>
      </c>
      <c r="L39" s="100">
        <v>0</v>
      </c>
      <c r="M39" s="100">
        <v>0</v>
      </c>
      <c r="N39" s="100">
        <v>0</v>
      </c>
      <c r="O39" s="100">
        <v>0</v>
      </c>
      <c r="P39" s="100">
        <v>0</v>
      </c>
      <c r="Q39" s="100">
        <v>0</v>
      </c>
      <c r="R39" s="100">
        <v>0</v>
      </c>
      <c r="S39" s="100">
        <v>0</v>
      </c>
      <c r="T39" s="100">
        <v>0</v>
      </c>
      <c r="U39" s="100">
        <v>0</v>
      </c>
      <c r="V39" s="100">
        <v>0</v>
      </c>
      <c r="W39" s="100">
        <v>0</v>
      </c>
      <c r="X39" s="100">
        <v>0</v>
      </c>
      <c r="Y39" s="100">
        <v>0</v>
      </c>
      <c r="Z39" s="100">
        <v>0</v>
      </c>
      <c r="AB39" s="100">
        <v>0</v>
      </c>
      <c r="AC39" s="100">
        <v>0</v>
      </c>
      <c r="AD39" s="100">
        <v>0</v>
      </c>
      <c r="AE39" s="100">
        <v>0</v>
      </c>
      <c r="AF39" s="100">
        <v>0</v>
      </c>
      <c r="AG39" s="100">
        <v>0</v>
      </c>
      <c r="AH39" s="100">
        <v>0</v>
      </c>
      <c r="AI39" s="100">
        <v>0</v>
      </c>
      <c r="AJ39" s="100">
        <v>0</v>
      </c>
      <c r="AK39" s="100">
        <v>0</v>
      </c>
      <c r="AL39" s="100">
        <v>0</v>
      </c>
      <c r="AM39" s="100">
        <v>0</v>
      </c>
      <c r="AN39" s="100">
        <v>0</v>
      </c>
      <c r="AO39" s="100">
        <v>0</v>
      </c>
      <c r="AP39" s="100">
        <v>0</v>
      </c>
      <c r="AQ39" s="100">
        <v>0</v>
      </c>
      <c r="AR39" s="100">
        <v>0</v>
      </c>
      <c r="AS39" s="100">
        <v>0</v>
      </c>
      <c r="AT39" s="100">
        <v>0</v>
      </c>
      <c r="AU39" s="100">
        <v>0</v>
      </c>
      <c r="AV39" s="100">
        <v>0</v>
      </c>
      <c r="AW39" s="100">
        <v>0</v>
      </c>
      <c r="AX39" s="100">
        <v>0</v>
      </c>
      <c r="AY39" s="100">
        <v>0</v>
      </c>
      <c r="AZ39" s="100">
        <v>0</v>
      </c>
      <c r="BA39" s="100">
        <v>0</v>
      </c>
      <c r="BB39" s="100">
        <v>0</v>
      </c>
      <c r="BC39" s="100">
        <v>0</v>
      </c>
      <c r="BD39" s="100">
        <v>0</v>
      </c>
      <c r="BE39" s="100">
        <v>0</v>
      </c>
      <c r="BF39" s="100">
        <v>0</v>
      </c>
      <c r="BG39" s="100">
        <v>0</v>
      </c>
      <c r="BH39" s="100">
        <v>0</v>
      </c>
      <c r="BI39" s="100">
        <v>0</v>
      </c>
      <c r="BJ39" s="100">
        <v>0</v>
      </c>
      <c r="BK39" s="100">
        <v>0</v>
      </c>
      <c r="BL39" s="100">
        <v>0</v>
      </c>
      <c r="BM39" s="100">
        <v>0</v>
      </c>
      <c r="BN39" s="100">
        <v>0</v>
      </c>
      <c r="BO39" s="100">
        <v>0</v>
      </c>
      <c r="BP39" s="100">
        <v>0</v>
      </c>
      <c r="BQ39" s="100">
        <v>0</v>
      </c>
      <c r="BR39" s="100">
        <v>0</v>
      </c>
      <c r="BS39" s="100">
        <v>0</v>
      </c>
      <c r="BT39" s="100">
        <v>0</v>
      </c>
      <c r="BU39" s="100">
        <v>0</v>
      </c>
      <c r="BV39" s="100">
        <v>0</v>
      </c>
      <c r="BW39" s="100">
        <v>0</v>
      </c>
      <c r="BX39" s="100">
        <v>0</v>
      </c>
      <c r="BY39" s="100">
        <v>0</v>
      </c>
      <c r="BZ39" s="100">
        <v>0</v>
      </c>
      <c r="CA39" s="100">
        <v>0</v>
      </c>
      <c r="CB39" s="100">
        <v>0</v>
      </c>
      <c r="CC39" s="100">
        <v>0</v>
      </c>
      <c r="CD39" s="100">
        <v>0</v>
      </c>
      <c r="CE39" s="100">
        <v>0</v>
      </c>
      <c r="CF39" s="100">
        <v>0</v>
      </c>
      <c r="CG39" s="100">
        <v>0</v>
      </c>
      <c r="CH39" s="100">
        <v>0</v>
      </c>
      <c r="CI39" s="100">
        <v>0</v>
      </c>
      <c r="CJ39" s="100">
        <v>0</v>
      </c>
      <c r="CK39" s="100">
        <v>0</v>
      </c>
      <c r="CL39" s="100">
        <v>0</v>
      </c>
      <c r="CM39" s="100">
        <v>0</v>
      </c>
      <c r="CN39" s="100">
        <v>0</v>
      </c>
      <c r="CO39" s="100">
        <v>0</v>
      </c>
    </row>
    <row r="40" spans="1:93" x14ac:dyDescent="0.2">
      <c r="A40" s="101" t="s">
        <v>1636</v>
      </c>
      <c r="B40" s="100">
        <v>0</v>
      </c>
      <c r="C40" s="100">
        <v>0</v>
      </c>
      <c r="D40" s="100">
        <v>0</v>
      </c>
      <c r="E40" s="100">
        <v>0</v>
      </c>
      <c r="F40" s="100">
        <v>0</v>
      </c>
      <c r="G40" s="100">
        <v>0</v>
      </c>
      <c r="H40" s="100">
        <v>0</v>
      </c>
      <c r="I40" s="100">
        <v>0</v>
      </c>
      <c r="J40" s="100">
        <v>0</v>
      </c>
      <c r="K40" s="100">
        <v>0</v>
      </c>
      <c r="L40" s="100">
        <v>0</v>
      </c>
      <c r="M40" s="100">
        <v>0</v>
      </c>
      <c r="N40" s="100">
        <v>0</v>
      </c>
      <c r="O40" s="100">
        <v>0</v>
      </c>
      <c r="P40" s="100">
        <v>0</v>
      </c>
      <c r="Q40" s="100">
        <v>0</v>
      </c>
      <c r="R40" s="100">
        <v>0</v>
      </c>
      <c r="S40" s="100">
        <v>0</v>
      </c>
      <c r="T40" s="100">
        <v>0</v>
      </c>
      <c r="U40" s="100">
        <v>0</v>
      </c>
      <c r="V40" s="100">
        <v>0</v>
      </c>
      <c r="W40" s="100">
        <v>0</v>
      </c>
      <c r="X40" s="100">
        <v>0</v>
      </c>
      <c r="Y40" s="100">
        <v>0</v>
      </c>
      <c r="Z40" s="100">
        <v>0</v>
      </c>
      <c r="AB40" s="100">
        <v>0</v>
      </c>
      <c r="AC40" s="100">
        <v>0</v>
      </c>
      <c r="AD40" s="100">
        <v>0</v>
      </c>
      <c r="AE40" s="100">
        <v>0</v>
      </c>
      <c r="AF40" s="100">
        <v>0</v>
      </c>
      <c r="AG40" s="100">
        <v>0</v>
      </c>
      <c r="AH40" s="100">
        <v>0</v>
      </c>
      <c r="AI40" s="100">
        <v>0</v>
      </c>
      <c r="AJ40" s="100">
        <v>0</v>
      </c>
      <c r="AK40" s="100">
        <v>0</v>
      </c>
      <c r="AL40" s="100">
        <v>0</v>
      </c>
      <c r="AM40" s="100">
        <v>0</v>
      </c>
      <c r="AN40" s="100">
        <v>0</v>
      </c>
      <c r="AO40" s="100">
        <v>0</v>
      </c>
      <c r="AP40" s="100">
        <v>0</v>
      </c>
      <c r="AQ40" s="100">
        <v>0</v>
      </c>
      <c r="AR40" s="100">
        <v>0</v>
      </c>
      <c r="AS40" s="100">
        <v>0</v>
      </c>
      <c r="AT40" s="100">
        <v>0</v>
      </c>
      <c r="AU40" s="100">
        <v>0</v>
      </c>
      <c r="AV40" s="100">
        <v>0</v>
      </c>
      <c r="AW40" s="100">
        <v>0</v>
      </c>
      <c r="AX40" s="100">
        <v>0</v>
      </c>
      <c r="AY40" s="100">
        <v>0</v>
      </c>
      <c r="AZ40" s="100">
        <v>0</v>
      </c>
      <c r="BA40" s="100">
        <v>0</v>
      </c>
      <c r="BB40" s="100">
        <v>0</v>
      </c>
      <c r="BC40" s="100">
        <v>0</v>
      </c>
      <c r="BD40" s="100">
        <v>0</v>
      </c>
      <c r="BE40" s="100">
        <v>0</v>
      </c>
      <c r="BF40" s="100">
        <v>0</v>
      </c>
      <c r="BG40" s="100">
        <v>0</v>
      </c>
      <c r="BH40" s="100">
        <v>0</v>
      </c>
      <c r="BI40" s="100">
        <v>0</v>
      </c>
      <c r="BJ40" s="100">
        <v>0</v>
      </c>
      <c r="BK40" s="100">
        <v>0</v>
      </c>
      <c r="BL40" s="100">
        <v>0</v>
      </c>
      <c r="BM40" s="100">
        <v>0</v>
      </c>
      <c r="BN40" s="100">
        <v>0</v>
      </c>
      <c r="BO40" s="100">
        <v>0</v>
      </c>
      <c r="BP40" s="100">
        <v>0</v>
      </c>
      <c r="BQ40" s="100">
        <v>0</v>
      </c>
      <c r="BR40" s="100">
        <v>0</v>
      </c>
      <c r="BS40" s="100">
        <v>0</v>
      </c>
      <c r="BT40" s="100">
        <v>0</v>
      </c>
      <c r="BU40" s="100">
        <v>0</v>
      </c>
      <c r="BV40" s="100">
        <v>0</v>
      </c>
      <c r="BW40" s="100">
        <v>0</v>
      </c>
      <c r="BX40" s="100">
        <v>0</v>
      </c>
      <c r="BY40" s="100">
        <v>0</v>
      </c>
      <c r="BZ40" s="100">
        <v>0</v>
      </c>
      <c r="CA40" s="100">
        <v>0</v>
      </c>
      <c r="CB40" s="100">
        <v>0</v>
      </c>
      <c r="CC40" s="100">
        <v>0</v>
      </c>
      <c r="CD40" s="100">
        <v>0</v>
      </c>
      <c r="CE40" s="100">
        <v>0</v>
      </c>
      <c r="CF40" s="100">
        <v>0</v>
      </c>
      <c r="CG40" s="100">
        <v>0</v>
      </c>
      <c r="CH40" s="100">
        <v>0</v>
      </c>
      <c r="CI40" s="100">
        <v>0</v>
      </c>
      <c r="CJ40" s="100">
        <v>0</v>
      </c>
      <c r="CK40" s="100">
        <v>0</v>
      </c>
      <c r="CL40" s="100">
        <v>0</v>
      </c>
      <c r="CM40" s="100">
        <v>0</v>
      </c>
      <c r="CN40" s="100">
        <v>0</v>
      </c>
      <c r="CO40" s="100">
        <v>0</v>
      </c>
    </row>
    <row r="41" spans="1:93" x14ac:dyDescent="0.2">
      <c r="A41" s="101" t="s">
        <v>1637</v>
      </c>
      <c r="B41" s="100">
        <v>0</v>
      </c>
      <c r="C41" s="100">
        <v>0</v>
      </c>
      <c r="D41" s="100">
        <v>0</v>
      </c>
      <c r="E41" s="100">
        <v>0</v>
      </c>
      <c r="F41" s="100">
        <v>0</v>
      </c>
      <c r="G41" s="100">
        <v>0</v>
      </c>
      <c r="H41" s="100">
        <v>0</v>
      </c>
      <c r="I41" s="100">
        <v>0</v>
      </c>
      <c r="J41" s="100">
        <v>0</v>
      </c>
      <c r="K41" s="100">
        <v>0</v>
      </c>
      <c r="L41" s="100">
        <v>0</v>
      </c>
      <c r="M41" s="100">
        <v>0</v>
      </c>
      <c r="N41" s="100">
        <v>0</v>
      </c>
      <c r="O41" s="100">
        <v>0</v>
      </c>
      <c r="P41" s="100">
        <v>0</v>
      </c>
      <c r="Q41" s="100">
        <v>0</v>
      </c>
      <c r="R41" s="100">
        <v>0</v>
      </c>
      <c r="S41" s="100">
        <v>0</v>
      </c>
      <c r="T41" s="100">
        <v>0</v>
      </c>
      <c r="U41" s="100">
        <v>0</v>
      </c>
      <c r="V41" s="100">
        <v>0</v>
      </c>
      <c r="W41" s="100">
        <v>0</v>
      </c>
      <c r="X41" s="100">
        <v>0</v>
      </c>
      <c r="Y41" s="100">
        <v>0</v>
      </c>
      <c r="Z41" s="100">
        <v>0</v>
      </c>
      <c r="AB41" s="100">
        <v>0</v>
      </c>
      <c r="AC41" s="100">
        <v>0</v>
      </c>
      <c r="AD41" s="100">
        <v>0</v>
      </c>
      <c r="AE41" s="100">
        <v>0</v>
      </c>
      <c r="AF41" s="100">
        <v>0</v>
      </c>
      <c r="AG41" s="100">
        <v>0</v>
      </c>
      <c r="AH41" s="100">
        <v>0</v>
      </c>
      <c r="AI41" s="100">
        <v>0</v>
      </c>
      <c r="AJ41" s="100">
        <v>0</v>
      </c>
      <c r="AK41" s="100">
        <v>0</v>
      </c>
      <c r="AL41" s="100">
        <v>0</v>
      </c>
      <c r="AM41" s="100">
        <v>0</v>
      </c>
      <c r="AN41" s="100">
        <v>0</v>
      </c>
      <c r="AO41" s="100">
        <v>0</v>
      </c>
      <c r="AP41" s="100">
        <v>0</v>
      </c>
      <c r="AQ41" s="100">
        <v>0</v>
      </c>
      <c r="AR41" s="100">
        <v>0</v>
      </c>
      <c r="AS41" s="100">
        <v>0</v>
      </c>
      <c r="AT41" s="100">
        <v>0</v>
      </c>
      <c r="AU41" s="100">
        <v>0</v>
      </c>
      <c r="AV41" s="100">
        <v>0</v>
      </c>
      <c r="AW41" s="100">
        <v>0</v>
      </c>
      <c r="AX41" s="100">
        <v>0</v>
      </c>
      <c r="AY41" s="100">
        <v>0</v>
      </c>
      <c r="AZ41" s="100">
        <v>0</v>
      </c>
      <c r="BA41" s="100">
        <v>0</v>
      </c>
      <c r="BB41" s="100">
        <v>0</v>
      </c>
      <c r="BC41" s="100">
        <v>0</v>
      </c>
      <c r="BD41" s="100">
        <v>0</v>
      </c>
      <c r="BE41" s="100">
        <v>0</v>
      </c>
      <c r="BF41" s="100">
        <v>0</v>
      </c>
      <c r="BG41" s="100">
        <v>0</v>
      </c>
      <c r="BH41" s="100">
        <v>0</v>
      </c>
      <c r="BI41" s="100">
        <v>0</v>
      </c>
      <c r="BJ41" s="100">
        <v>0</v>
      </c>
      <c r="BK41" s="100">
        <v>0</v>
      </c>
      <c r="BL41" s="100">
        <v>0</v>
      </c>
      <c r="BM41" s="100">
        <v>0</v>
      </c>
      <c r="BN41" s="100">
        <v>0</v>
      </c>
      <c r="BO41" s="100">
        <v>0</v>
      </c>
      <c r="BP41" s="100">
        <v>0</v>
      </c>
      <c r="BQ41" s="100">
        <v>0</v>
      </c>
      <c r="BR41" s="100">
        <v>0</v>
      </c>
      <c r="BS41" s="100">
        <v>0</v>
      </c>
      <c r="BT41" s="100">
        <v>0</v>
      </c>
      <c r="BU41" s="100">
        <v>0</v>
      </c>
      <c r="BV41" s="100">
        <v>0</v>
      </c>
      <c r="BW41" s="100">
        <v>0</v>
      </c>
      <c r="BX41" s="100">
        <v>0</v>
      </c>
      <c r="BY41" s="100">
        <v>0</v>
      </c>
      <c r="BZ41" s="100">
        <v>0</v>
      </c>
      <c r="CA41" s="100">
        <v>0</v>
      </c>
      <c r="CB41" s="100">
        <v>0</v>
      </c>
      <c r="CC41" s="100">
        <v>0</v>
      </c>
      <c r="CD41" s="100">
        <v>0</v>
      </c>
      <c r="CE41" s="100">
        <v>0</v>
      </c>
      <c r="CF41" s="100">
        <v>0</v>
      </c>
      <c r="CG41" s="100">
        <v>0</v>
      </c>
      <c r="CH41" s="100">
        <v>0</v>
      </c>
      <c r="CI41" s="100">
        <v>0</v>
      </c>
      <c r="CJ41" s="100">
        <v>0</v>
      </c>
      <c r="CK41" s="100">
        <v>0</v>
      </c>
      <c r="CL41" s="100">
        <v>0</v>
      </c>
      <c r="CM41" s="100">
        <v>0</v>
      </c>
      <c r="CN41" s="100">
        <v>0</v>
      </c>
      <c r="CO41" s="100">
        <v>0</v>
      </c>
    </row>
    <row r="42" spans="1:93" x14ac:dyDescent="0.2">
      <c r="A42" s="101" t="s">
        <v>1638</v>
      </c>
      <c r="B42" s="100">
        <v>1000</v>
      </c>
      <c r="C42" s="100">
        <v>1000</v>
      </c>
      <c r="D42" s="100">
        <v>1000</v>
      </c>
      <c r="E42" s="100">
        <v>1000</v>
      </c>
      <c r="F42" s="100">
        <v>1000</v>
      </c>
      <c r="G42" s="100">
        <v>1000</v>
      </c>
      <c r="H42" s="100">
        <v>1000</v>
      </c>
      <c r="I42" s="100">
        <v>1000</v>
      </c>
      <c r="J42" s="100">
        <v>1000</v>
      </c>
      <c r="K42" s="100">
        <v>1000</v>
      </c>
      <c r="L42" s="100">
        <v>1000</v>
      </c>
      <c r="M42" s="100">
        <v>1000</v>
      </c>
      <c r="N42" s="100">
        <v>1000</v>
      </c>
      <c r="O42" s="100">
        <v>1000</v>
      </c>
      <c r="P42" s="100">
        <v>1000</v>
      </c>
      <c r="Q42" s="100">
        <v>1000</v>
      </c>
      <c r="R42" s="100">
        <v>1000</v>
      </c>
      <c r="S42" s="100">
        <v>1000</v>
      </c>
      <c r="T42" s="100">
        <v>1000</v>
      </c>
      <c r="U42" s="100">
        <v>1000</v>
      </c>
      <c r="V42" s="100">
        <v>1000</v>
      </c>
      <c r="W42" s="100">
        <v>1000</v>
      </c>
      <c r="X42" s="100">
        <v>1000</v>
      </c>
      <c r="Y42" s="100">
        <v>1000</v>
      </c>
      <c r="Z42" s="100">
        <v>1000</v>
      </c>
      <c r="AB42" s="100">
        <v>1000</v>
      </c>
      <c r="AC42" s="100">
        <v>1000</v>
      </c>
      <c r="AD42" s="100">
        <v>1000</v>
      </c>
      <c r="AE42" s="100">
        <v>1000</v>
      </c>
      <c r="AF42" s="100">
        <v>1000</v>
      </c>
      <c r="AG42" s="100">
        <v>1000</v>
      </c>
      <c r="AH42" s="100">
        <v>1000</v>
      </c>
      <c r="AI42" s="100">
        <v>1000</v>
      </c>
      <c r="AJ42" s="100">
        <v>1000</v>
      </c>
      <c r="AK42" s="100">
        <v>1000</v>
      </c>
      <c r="AL42" s="100">
        <v>1000</v>
      </c>
      <c r="AM42" s="100">
        <v>1000</v>
      </c>
      <c r="AN42" s="100">
        <v>1000</v>
      </c>
      <c r="AO42" s="100">
        <v>1000</v>
      </c>
      <c r="AP42" s="100">
        <v>1000</v>
      </c>
      <c r="AQ42" s="100">
        <v>1000</v>
      </c>
      <c r="AR42" s="100">
        <v>1000</v>
      </c>
      <c r="AS42" s="100">
        <v>1000</v>
      </c>
      <c r="AT42" s="100">
        <v>1000</v>
      </c>
      <c r="AU42" s="100">
        <v>1000</v>
      </c>
      <c r="AV42" s="100">
        <v>1000</v>
      </c>
      <c r="AW42" s="100">
        <v>1000</v>
      </c>
      <c r="AX42" s="100">
        <v>1000</v>
      </c>
      <c r="AY42" s="100">
        <v>1000</v>
      </c>
      <c r="AZ42" s="100">
        <v>1000</v>
      </c>
      <c r="BA42" s="100">
        <v>1000</v>
      </c>
      <c r="BB42" s="100">
        <v>1000</v>
      </c>
      <c r="BC42" s="100">
        <v>1000</v>
      </c>
      <c r="BD42" s="100">
        <v>1000</v>
      </c>
      <c r="BE42" s="100">
        <v>1000</v>
      </c>
      <c r="BF42" s="100">
        <v>1000</v>
      </c>
      <c r="BG42" s="100">
        <v>1000</v>
      </c>
      <c r="BH42" s="100">
        <v>1000</v>
      </c>
      <c r="BI42" s="100">
        <v>1000</v>
      </c>
      <c r="BJ42" s="100">
        <v>1000</v>
      </c>
      <c r="BK42" s="100">
        <v>1000</v>
      </c>
      <c r="BL42" s="100">
        <v>1000</v>
      </c>
      <c r="BM42" s="100">
        <v>1000</v>
      </c>
      <c r="BN42" s="100">
        <v>1000</v>
      </c>
      <c r="BO42" s="100">
        <v>1000</v>
      </c>
      <c r="BP42" s="100">
        <v>1000</v>
      </c>
      <c r="BQ42" s="100">
        <v>1000</v>
      </c>
      <c r="BR42" s="100">
        <v>1000</v>
      </c>
      <c r="BS42" s="100">
        <v>1000</v>
      </c>
      <c r="BT42" s="100">
        <v>1000</v>
      </c>
      <c r="BU42" s="100">
        <v>1000</v>
      </c>
      <c r="BV42" s="100">
        <v>1000</v>
      </c>
      <c r="BW42" s="100">
        <v>1000</v>
      </c>
      <c r="BX42" s="100">
        <v>1000</v>
      </c>
      <c r="BY42" s="100">
        <v>1000</v>
      </c>
      <c r="BZ42" s="100">
        <v>1000</v>
      </c>
      <c r="CA42" s="100">
        <v>1000</v>
      </c>
      <c r="CB42" s="100">
        <v>1000</v>
      </c>
      <c r="CC42" s="100">
        <v>1000</v>
      </c>
      <c r="CD42" s="100">
        <v>1000</v>
      </c>
      <c r="CE42" s="100">
        <v>1000</v>
      </c>
      <c r="CF42" s="100">
        <v>1000</v>
      </c>
      <c r="CG42" s="100">
        <v>1000</v>
      </c>
      <c r="CH42" s="100">
        <v>1000</v>
      </c>
      <c r="CI42" s="100">
        <v>1000</v>
      </c>
      <c r="CJ42" s="100">
        <v>1000</v>
      </c>
      <c r="CK42" s="100">
        <v>1000</v>
      </c>
      <c r="CL42" s="100">
        <v>1000</v>
      </c>
      <c r="CM42" s="100">
        <v>1000</v>
      </c>
      <c r="CN42" s="100">
        <v>1000</v>
      </c>
      <c r="CO42" s="100">
        <v>1000</v>
      </c>
    </row>
    <row r="43" spans="1:93" x14ac:dyDescent="0.2">
      <c r="A43" s="101" t="s">
        <v>1639</v>
      </c>
    </row>
    <row r="44" spans="1:93" x14ac:dyDescent="0.2">
      <c r="A44" s="101" t="s">
        <v>1640</v>
      </c>
      <c r="B44" s="100">
        <v>0</v>
      </c>
      <c r="C44" s="100">
        <v>0</v>
      </c>
      <c r="D44" s="100">
        <v>0</v>
      </c>
      <c r="E44" s="100">
        <v>0</v>
      </c>
      <c r="F44" s="100">
        <v>0</v>
      </c>
      <c r="G44" s="100">
        <v>0</v>
      </c>
      <c r="H44" s="100">
        <v>0</v>
      </c>
      <c r="I44" s="100">
        <v>0</v>
      </c>
      <c r="J44" s="100">
        <v>0</v>
      </c>
      <c r="K44" s="100">
        <v>0</v>
      </c>
      <c r="L44" s="100">
        <v>0</v>
      </c>
      <c r="M44" s="100">
        <v>0</v>
      </c>
      <c r="N44" s="100">
        <v>0</v>
      </c>
      <c r="O44" s="100">
        <v>0</v>
      </c>
      <c r="P44" s="100">
        <v>0</v>
      </c>
      <c r="Q44" s="100">
        <v>0</v>
      </c>
      <c r="R44" s="100">
        <v>0</v>
      </c>
      <c r="S44" s="100">
        <v>0</v>
      </c>
      <c r="T44" s="100">
        <v>0</v>
      </c>
      <c r="U44" s="100">
        <v>0</v>
      </c>
      <c r="V44" s="100">
        <v>0</v>
      </c>
      <c r="W44" s="100">
        <v>0</v>
      </c>
      <c r="X44" s="100">
        <v>0</v>
      </c>
      <c r="Y44" s="100">
        <v>0</v>
      </c>
      <c r="Z44" s="100">
        <v>0</v>
      </c>
      <c r="AB44" s="100">
        <v>0</v>
      </c>
      <c r="AC44" s="100">
        <v>0</v>
      </c>
      <c r="AD44" s="100">
        <v>0</v>
      </c>
      <c r="AE44" s="100">
        <v>0</v>
      </c>
      <c r="AF44" s="100">
        <v>0</v>
      </c>
      <c r="AG44" s="100">
        <v>0</v>
      </c>
      <c r="AH44" s="100">
        <v>0</v>
      </c>
      <c r="AI44" s="100">
        <v>0</v>
      </c>
      <c r="AJ44" s="100">
        <v>0</v>
      </c>
      <c r="AK44" s="100">
        <v>0</v>
      </c>
      <c r="AL44" s="100">
        <v>0</v>
      </c>
      <c r="AM44" s="100">
        <v>0</v>
      </c>
      <c r="AN44" s="100">
        <v>0</v>
      </c>
      <c r="AO44" s="100">
        <v>0</v>
      </c>
      <c r="AP44" s="100">
        <v>0</v>
      </c>
      <c r="AQ44" s="100">
        <v>0</v>
      </c>
      <c r="AR44" s="100">
        <v>0</v>
      </c>
      <c r="AS44" s="100">
        <v>0</v>
      </c>
      <c r="AT44" s="100">
        <v>0</v>
      </c>
      <c r="AU44" s="100">
        <v>0</v>
      </c>
      <c r="AV44" s="100">
        <v>0</v>
      </c>
      <c r="AW44" s="100">
        <v>0</v>
      </c>
      <c r="AX44" s="100">
        <v>0</v>
      </c>
      <c r="AY44" s="100">
        <v>0</v>
      </c>
      <c r="AZ44" s="100">
        <v>0</v>
      </c>
      <c r="BA44" s="100">
        <v>0</v>
      </c>
      <c r="BB44" s="100">
        <v>0</v>
      </c>
      <c r="BC44" s="100">
        <v>0</v>
      </c>
      <c r="BD44" s="100">
        <v>0</v>
      </c>
      <c r="BE44" s="100">
        <v>0</v>
      </c>
      <c r="BF44" s="100">
        <v>0</v>
      </c>
      <c r="BG44" s="100">
        <v>0</v>
      </c>
      <c r="BH44" s="100">
        <v>0</v>
      </c>
      <c r="BI44" s="100">
        <v>0</v>
      </c>
      <c r="BJ44" s="100">
        <v>0</v>
      </c>
      <c r="BK44" s="100">
        <v>0</v>
      </c>
      <c r="BL44" s="100">
        <v>0</v>
      </c>
      <c r="BM44" s="100">
        <v>0</v>
      </c>
      <c r="BN44" s="100">
        <v>0</v>
      </c>
      <c r="BO44" s="100">
        <v>0</v>
      </c>
      <c r="BP44" s="100">
        <v>0</v>
      </c>
      <c r="BQ44" s="100">
        <v>0</v>
      </c>
      <c r="BR44" s="100">
        <v>0</v>
      </c>
      <c r="BS44" s="100">
        <v>0</v>
      </c>
      <c r="BT44" s="100">
        <v>0</v>
      </c>
      <c r="BU44" s="100">
        <v>0</v>
      </c>
      <c r="BV44" s="100">
        <v>0</v>
      </c>
      <c r="BW44" s="100">
        <v>0</v>
      </c>
      <c r="BX44" s="100">
        <v>0</v>
      </c>
      <c r="BY44" s="100">
        <v>0</v>
      </c>
      <c r="BZ44" s="100">
        <v>0</v>
      </c>
      <c r="CA44" s="100">
        <v>0</v>
      </c>
      <c r="CB44" s="100">
        <v>0</v>
      </c>
      <c r="CC44" s="100">
        <v>0</v>
      </c>
      <c r="CD44" s="100">
        <v>0</v>
      </c>
      <c r="CE44" s="100">
        <v>0</v>
      </c>
      <c r="CF44" s="100">
        <v>0</v>
      </c>
      <c r="CG44" s="100">
        <v>0</v>
      </c>
      <c r="CH44" s="100">
        <v>0</v>
      </c>
      <c r="CI44" s="100">
        <v>0</v>
      </c>
      <c r="CJ44" s="100">
        <v>0</v>
      </c>
      <c r="CK44" s="100">
        <v>0</v>
      </c>
      <c r="CL44" s="100">
        <v>0</v>
      </c>
      <c r="CM44" s="100">
        <v>0</v>
      </c>
      <c r="CN44" s="100">
        <v>0</v>
      </c>
      <c r="CO44" s="100">
        <v>0</v>
      </c>
    </row>
    <row r="45" spans="1:93" x14ac:dyDescent="0.2">
      <c r="A45" s="101" t="s">
        <v>1641</v>
      </c>
    </row>
    <row r="46" spans="1:93" x14ac:dyDescent="0.2">
      <c r="A46" s="101" t="s">
        <v>1642</v>
      </c>
      <c r="B46" s="100">
        <v>0</v>
      </c>
      <c r="C46" s="100">
        <v>0</v>
      </c>
      <c r="D46" s="100">
        <v>0</v>
      </c>
      <c r="E46" s="100">
        <v>0</v>
      </c>
      <c r="F46" s="100">
        <v>0</v>
      </c>
      <c r="G46" s="100">
        <v>0</v>
      </c>
      <c r="H46" s="100">
        <v>0</v>
      </c>
      <c r="I46" s="100">
        <v>0</v>
      </c>
      <c r="J46" s="100">
        <v>0</v>
      </c>
      <c r="K46" s="100">
        <v>0</v>
      </c>
      <c r="L46" s="100">
        <v>0</v>
      </c>
      <c r="M46" s="100">
        <v>0</v>
      </c>
      <c r="N46" s="100">
        <v>0</v>
      </c>
      <c r="O46" s="100">
        <v>0</v>
      </c>
      <c r="P46" s="100">
        <v>0</v>
      </c>
      <c r="Q46" s="100">
        <v>0</v>
      </c>
      <c r="R46" s="100">
        <v>0</v>
      </c>
      <c r="S46" s="100">
        <v>0</v>
      </c>
      <c r="T46" s="100">
        <v>0</v>
      </c>
      <c r="U46" s="100">
        <v>0</v>
      </c>
      <c r="V46" s="100">
        <v>0</v>
      </c>
      <c r="W46" s="100">
        <v>0</v>
      </c>
      <c r="X46" s="100">
        <v>0</v>
      </c>
      <c r="Y46" s="100">
        <v>0</v>
      </c>
      <c r="Z46" s="100">
        <v>0</v>
      </c>
      <c r="AB46" s="100">
        <v>0</v>
      </c>
      <c r="AC46" s="100">
        <v>0</v>
      </c>
      <c r="AD46" s="100">
        <v>0</v>
      </c>
      <c r="AE46" s="100">
        <v>0</v>
      </c>
      <c r="AF46" s="100">
        <v>0</v>
      </c>
      <c r="AG46" s="100">
        <v>0</v>
      </c>
      <c r="AH46" s="100">
        <v>0</v>
      </c>
      <c r="AI46" s="100">
        <v>0</v>
      </c>
      <c r="AJ46" s="100">
        <v>0</v>
      </c>
      <c r="AK46" s="100">
        <v>0</v>
      </c>
      <c r="AL46" s="100">
        <v>0</v>
      </c>
      <c r="AM46" s="100">
        <v>0</v>
      </c>
      <c r="AN46" s="100">
        <v>0</v>
      </c>
      <c r="AO46" s="100">
        <v>0</v>
      </c>
      <c r="AP46" s="100">
        <v>0</v>
      </c>
      <c r="AQ46" s="100">
        <v>0</v>
      </c>
      <c r="AR46" s="100">
        <v>0</v>
      </c>
      <c r="AS46" s="100">
        <v>0</v>
      </c>
      <c r="AT46" s="100">
        <v>0</v>
      </c>
      <c r="AU46" s="100">
        <v>0</v>
      </c>
      <c r="AV46" s="100">
        <v>0</v>
      </c>
      <c r="AW46" s="100">
        <v>0</v>
      </c>
      <c r="AX46" s="100">
        <v>0</v>
      </c>
      <c r="AY46" s="100">
        <v>0</v>
      </c>
      <c r="AZ46" s="100">
        <v>0</v>
      </c>
      <c r="BA46" s="100">
        <v>0</v>
      </c>
      <c r="BB46" s="100">
        <v>0</v>
      </c>
      <c r="BC46" s="100">
        <v>0</v>
      </c>
      <c r="BD46" s="100">
        <v>0</v>
      </c>
      <c r="BE46" s="100">
        <v>0</v>
      </c>
      <c r="BF46" s="100">
        <v>0</v>
      </c>
      <c r="BG46" s="100">
        <v>0</v>
      </c>
      <c r="BH46" s="100">
        <v>0</v>
      </c>
      <c r="BI46" s="100">
        <v>0</v>
      </c>
      <c r="BJ46" s="100">
        <v>0</v>
      </c>
      <c r="BK46" s="100">
        <v>0</v>
      </c>
      <c r="BL46" s="100">
        <v>0</v>
      </c>
      <c r="BM46" s="100">
        <v>0</v>
      </c>
      <c r="BN46" s="100">
        <v>0</v>
      </c>
      <c r="BO46" s="100">
        <v>0</v>
      </c>
      <c r="BP46" s="100">
        <v>0</v>
      </c>
      <c r="BQ46" s="100">
        <v>0</v>
      </c>
      <c r="BR46" s="100">
        <v>0</v>
      </c>
      <c r="BS46" s="100">
        <v>0</v>
      </c>
      <c r="BT46" s="100">
        <v>0</v>
      </c>
      <c r="BU46" s="100">
        <v>0</v>
      </c>
      <c r="BV46" s="100">
        <v>0</v>
      </c>
      <c r="BW46" s="100">
        <v>0</v>
      </c>
      <c r="BX46" s="100">
        <v>0</v>
      </c>
      <c r="BY46" s="100">
        <v>0</v>
      </c>
      <c r="BZ46" s="100">
        <v>0</v>
      </c>
      <c r="CA46" s="100">
        <v>0</v>
      </c>
      <c r="CB46" s="100">
        <v>0</v>
      </c>
      <c r="CC46" s="100">
        <v>0</v>
      </c>
      <c r="CD46" s="100">
        <v>0</v>
      </c>
      <c r="CE46" s="100">
        <v>0</v>
      </c>
      <c r="CF46" s="100">
        <v>0</v>
      </c>
      <c r="CG46" s="100">
        <v>0</v>
      </c>
      <c r="CH46" s="100">
        <v>0</v>
      </c>
      <c r="CI46" s="100">
        <v>0</v>
      </c>
      <c r="CJ46" s="100">
        <v>0</v>
      </c>
      <c r="CK46" s="100">
        <v>0</v>
      </c>
      <c r="CL46" s="100">
        <v>0</v>
      </c>
      <c r="CM46" s="100">
        <v>0</v>
      </c>
      <c r="CN46" s="100">
        <v>0</v>
      </c>
      <c r="CO46" s="100">
        <v>0</v>
      </c>
    </row>
    <row r="47" spans="1:93" x14ac:dyDescent="0.2">
      <c r="A47" s="101" t="s">
        <v>1643</v>
      </c>
      <c r="B47" s="100">
        <v>0</v>
      </c>
      <c r="C47" s="100">
        <v>0</v>
      </c>
      <c r="D47" s="100">
        <v>0</v>
      </c>
      <c r="E47" s="100">
        <v>0</v>
      </c>
      <c r="F47" s="100">
        <v>0</v>
      </c>
      <c r="G47" s="100">
        <v>0</v>
      </c>
      <c r="H47" s="100">
        <v>0</v>
      </c>
      <c r="I47" s="100">
        <v>0</v>
      </c>
      <c r="J47" s="100">
        <v>0</v>
      </c>
      <c r="K47" s="100">
        <v>0</v>
      </c>
      <c r="L47" s="100">
        <v>0</v>
      </c>
      <c r="M47" s="100">
        <v>0</v>
      </c>
      <c r="N47" s="100">
        <v>0</v>
      </c>
      <c r="O47" s="100">
        <v>0</v>
      </c>
      <c r="P47" s="100">
        <v>0</v>
      </c>
      <c r="Q47" s="100">
        <v>0</v>
      </c>
      <c r="R47" s="100">
        <v>0</v>
      </c>
      <c r="S47" s="100">
        <v>0</v>
      </c>
      <c r="T47" s="100">
        <v>0</v>
      </c>
      <c r="U47" s="100">
        <v>0</v>
      </c>
      <c r="V47" s="100">
        <v>0</v>
      </c>
      <c r="W47" s="100">
        <v>0</v>
      </c>
      <c r="X47" s="100">
        <v>0</v>
      </c>
      <c r="Y47" s="100">
        <v>0</v>
      </c>
      <c r="Z47" s="100">
        <v>0</v>
      </c>
      <c r="AB47" s="100">
        <v>0</v>
      </c>
      <c r="AC47" s="100">
        <v>0</v>
      </c>
      <c r="AD47" s="100">
        <v>0</v>
      </c>
      <c r="AE47" s="100">
        <v>0</v>
      </c>
      <c r="AF47" s="100">
        <v>0</v>
      </c>
      <c r="AG47" s="100">
        <v>0</v>
      </c>
      <c r="AH47" s="100">
        <v>0</v>
      </c>
      <c r="AI47" s="100">
        <v>0</v>
      </c>
      <c r="AJ47" s="100">
        <v>0</v>
      </c>
      <c r="AK47" s="100">
        <v>0</v>
      </c>
      <c r="AL47" s="100">
        <v>0</v>
      </c>
      <c r="AM47" s="100">
        <v>0</v>
      </c>
      <c r="AN47" s="100">
        <v>0</v>
      </c>
      <c r="AO47" s="100">
        <v>0</v>
      </c>
      <c r="AP47" s="100">
        <v>0</v>
      </c>
      <c r="AQ47" s="100">
        <v>0</v>
      </c>
      <c r="AR47" s="100">
        <v>0</v>
      </c>
      <c r="AS47" s="100">
        <v>0</v>
      </c>
      <c r="AT47" s="100">
        <v>0</v>
      </c>
      <c r="AU47" s="100">
        <v>0</v>
      </c>
      <c r="AV47" s="100">
        <v>0</v>
      </c>
      <c r="AW47" s="100">
        <v>0</v>
      </c>
      <c r="AX47" s="100">
        <v>0</v>
      </c>
      <c r="AY47" s="100">
        <v>0</v>
      </c>
      <c r="AZ47" s="100">
        <v>0</v>
      </c>
      <c r="BA47" s="100">
        <v>0</v>
      </c>
      <c r="BB47" s="100">
        <v>0</v>
      </c>
      <c r="BC47" s="100">
        <v>0</v>
      </c>
      <c r="BD47" s="100">
        <v>0</v>
      </c>
      <c r="BE47" s="100">
        <v>0</v>
      </c>
      <c r="BF47" s="100">
        <v>0</v>
      </c>
      <c r="BG47" s="100">
        <v>0</v>
      </c>
      <c r="BH47" s="100">
        <v>0</v>
      </c>
      <c r="BI47" s="100">
        <v>0</v>
      </c>
      <c r="BJ47" s="100">
        <v>0</v>
      </c>
      <c r="BK47" s="100">
        <v>0</v>
      </c>
      <c r="BL47" s="100">
        <v>0</v>
      </c>
      <c r="BM47" s="100">
        <v>0</v>
      </c>
      <c r="BN47" s="100">
        <v>0</v>
      </c>
      <c r="BO47" s="100">
        <v>0</v>
      </c>
      <c r="BP47" s="100">
        <v>0</v>
      </c>
      <c r="BQ47" s="100">
        <v>0</v>
      </c>
      <c r="BR47" s="100">
        <v>0</v>
      </c>
      <c r="BS47" s="100">
        <v>0</v>
      </c>
      <c r="BT47" s="100">
        <v>0</v>
      </c>
      <c r="BU47" s="100">
        <v>0</v>
      </c>
      <c r="BV47" s="100">
        <v>0</v>
      </c>
      <c r="BW47" s="100">
        <v>0</v>
      </c>
      <c r="BX47" s="100">
        <v>0</v>
      </c>
      <c r="BY47" s="100">
        <v>0</v>
      </c>
      <c r="BZ47" s="100">
        <v>0</v>
      </c>
      <c r="CA47" s="100">
        <v>0</v>
      </c>
      <c r="CB47" s="100">
        <v>0</v>
      </c>
      <c r="CC47" s="100">
        <v>0</v>
      </c>
      <c r="CD47" s="100">
        <v>0</v>
      </c>
      <c r="CE47" s="100">
        <v>0</v>
      </c>
      <c r="CF47" s="100">
        <v>0</v>
      </c>
      <c r="CG47" s="100">
        <v>0</v>
      </c>
      <c r="CH47" s="100">
        <v>0</v>
      </c>
      <c r="CI47" s="100">
        <v>0</v>
      </c>
      <c r="CJ47" s="100">
        <v>0</v>
      </c>
      <c r="CK47" s="100">
        <v>0</v>
      </c>
      <c r="CL47" s="100">
        <v>0</v>
      </c>
      <c r="CM47" s="100">
        <v>0</v>
      </c>
      <c r="CN47" s="100">
        <v>0</v>
      </c>
      <c r="CO47" s="100">
        <v>0</v>
      </c>
    </row>
    <row r="48" spans="1:93" x14ac:dyDescent="0.2">
      <c r="A48" s="101" t="s">
        <v>1644</v>
      </c>
      <c r="B48" s="100">
        <v>0</v>
      </c>
      <c r="C48" s="100">
        <v>0</v>
      </c>
      <c r="D48" s="100">
        <v>0</v>
      </c>
      <c r="E48" s="100">
        <v>0</v>
      </c>
      <c r="F48" s="100">
        <v>0</v>
      </c>
      <c r="G48" s="100">
        <v>0</v>
      </c>
      <c r="H48" s="100">
        <v>0</v>
      </c>
      <c r="I48" s="100">
        <v>0</v>
      </c>
      <c r="J48" s="100">
        <v>0</v>
      </c>
      <c r="K48" s="100">
        <v>0</v>
      </c>
      <c r="L48" s="100">
        <v>0</v>
      </c>
      <c r="M48" s="100">
        <v>0</v>
      </c>
      <c r="N48" s="100">
        <v>0</v>
      </c>
      <c r="O48" s="100">
        <v>0</v>
      </c>
      <c r="P48" s="100">
        <v>0</v>
      </c>
      <c r="Q48" s="100">
        <v>0</v>
      </c>
      <c r="R48" s="100">
        <v>0</v>
      </c>
      <c r="S48" s="100">
        <v>0</v>
      </c>
      <c r="T48" s="100">
        <v>0</v>
      </c>
      <c r="U48" s="100">
        <v>0</v>
      </c>
      <c r="V48" s="100">
        <v>0</v>
      </c>
      <c r="W48" s="100">
        <v>0</v>
      </c>
      <c r="X48" s="100">
        <v>0</v>
      </c>
      <c r="Y48" s="100">
        <v>0</v>
      </c>
      <c r="Z48" s="100">
        <v>0</v>
      </c>
      <c r="AB48" s="100">
        <v>0</v>
      </c>
      <c r="AC48" s="100">
        <v>0</v>
      </c>
      <c r="AD48" s="100">
        <v>0</v>
      </c>
      <c r="AE48" s="100">
        <v>0</v>
      </c>
      <c r="AF48" s="100">
        <v>0</v>
      </c>
      <c r="AG48" s="100">
        <v>0</v>
      </c>
      <c r="AH48" s="100">
        <v>0</v>
      </c>
      <c r="AI48" s="100">
        <v>0</v>
      </c>
      <c r="AJ48" s="100">
        <v>0</v>
      </c>
      <c r="AK48" s="100">
        <v>0</v>
      </c>
      <c r="AL48" s="100">
        <v>0</v>
      </c>
      <c r="AM48" s="100">
        <v>0</v>
      </c>
      <c r="AN48" s="100">
        <v>0</v>
      </c>
      <c r="AO48" s="100">
        <v>0</v>
      </c>
      <c r="AP48" s="100">
        <v>0</v>
      </c>
      <c r="AQ48" s="100">
        <v>0</v>
      </c>
      <c r="AR48" s="100">
        <v>0</v>
      </c>
      <c r="AS48" s="100">
        <v>0</v>
      </c>
      <c r="AT48" s="100">
        <v>0</v>
      </c>
      <c r="AU48" s="100">
        <v>0</v>
      </c>
      <c r="AV48" s="100">
        <v>0</v>
      </c>
      <c r="AW48" s="100">
        <v>0</v>
      </c>
      <c r="AX48" s="100">
        <v>0</v>
      </c>
      <c r="AY48" s="100">
        <v>0</v>
      </c>
      <c r="AZ48" s="100">
        <v>0</v>
      </c>
      <c r="BA48" s="100">
        <v>0</v>
      </c>
      <c r="BB48" s="100">
        <v>0</v>
      </c>
      <c r="BC48" s="100">
        <v>0</v>
      </c>
      <c r="BD48" s="100">
        <v>0</v>
      </c>
      <c r="BE48" s="100">
        <v>0</v>
      </c>
      <c r="BF48" s="100">
        <v>0</v>
      </c>
      <c r="BG48" s="100">
        <v>0</v>
      </c>
      <c r="BH48" s="100">
        <v>0</v>
      </c>
      <c r="BI48" s="100">
        <v>0</v>
      </c>
      <c r="BJ48" s="100">
        <v>0</v>
      </c>
      <c r="BK48" s="100">
        <v>0</v>
      </c>
      <c r="BL48" s="100">
        <v>0</v>
      </c>
      <c r="BM48" s="100">
        <v>0</v>
      </c>
      <c r="BN48" s="100">
        <v>0</v>
      </c>
      <c r="BO48" s="100">
        <v>0</v>
      </c>
      <c r="BP48" s="100">
        <v>0</v>
      </c>
      <c r="BQ48" s="100">
        <v>0</v>
      </c>
      <c r="BR48" s="100">
        <v>0</v>
      </c>
      <c r="BS48" s="100">
        <v>0</v>
      </c>
      <c r="BT48" s="100">
        <v>0</v>
      </c>
      <c r="BU48" s="100">
        <v>0</v>
      </c>
      <c r="BV48" s="100">
        <v>0</v>
      </c>
      <c r="BW48" s="100">
        <v>0</v>
      </c>
      <c r="BX48" s="100">
        <v>0</v>
      </c>
      <c r="BY48" s="100">
        <v>0</v>
      </c>
      <c r="BZ48" s="100">
        <v>0</v>
      </c>
      <c r="CA48" s="100">
        <v>0</v>
      </c>
      <c r="CB48" s="100">
        <v>0</v>
      </c>
      <c r="CC48" s="100">
        <v>0</v>
      </c>
      <c r="CD48" s="100">
        <v>0</v>
      </c>
      <c r="CE48" s="100">
        <v>0</v>
      </c>
      <c r="CF48" s="100">
        <v>0</v>
      </c>
      <c r="CG48" s="100">
        <v>0</v>
      </c>
      <c r="CH48" s="100">
        <v>0</v>
      </c>
      <c r="CI48" s="100">
        <v>0</v>
      </c>
      <c r="CJ48" s="100">
        <v>0</v>
      </c>
      <c r="CK48" s="100">
        <v>0</v>
      </c>
      <c r="CL48" s="100">
        <v>0</v>
      </c>
      <c r="CM48" s="100">
        <v>0</v>
      </c>
      <c r="CN48" s="100">
        <v>0</v>
      </c>
      <c r="CO48" s="100">
        <v>0</v>
      </c>
    </row>
    <row r="49" spans="1:93" x14ac:dyDescent="0.2">
      <c r="A49" s="101" t="s">
        <v>1645</v>
      </c>
    </row>
    <row r="50" spans="1:93" x14ac:dyDescent="0.2">
      <c r="A50" s="101" t="s">
        <v>1646</v>
      </c>
      <c r="B50" s="100">
        <v>0</v>
      </c>
      <c r="C50" s="100">
        <v>0</v>
      </c>
      <c r="D50" s="100">
        <v>0</v>
      </c>
      <c r="E50" s="100">
        <v>0</v>
      </c>
      <c r="F50" s="100">
        <v>0</v>
      </c>
      <c r="G50" s="100">
        <v>0</v>
      </c>
      <c r="H50" s="100">
        <v>0</v>
      </c>
      <c r="I50" s="100">
        <v>0</v>
      </c>
      <c r="J50" s="100">
        <v>0</v>
      </c>
      <c r="K50" s="100">
        <v>0</v>
      </c>
      <c r="L50" s="100">
        <v>0</v>
      </c>
      <c r="M50" s="100">
        <v>0</v>
      </c>
      <c r="N50" s="100">
        <v>0</v>
      </c>
      <c r="O50" s="100">
        <v>0</v>
      </c>
      <c r="P50" s="100">
        <v>0</v>
      </c>
      <c r="Q50" s="100">
        <v>0</v>
      </c>
      <c r="R50" s="100">
        <v>0</v>
      </c>
      <c r="S50" s="100">
        <v>0</v>
      </c>
      <c r="T50" s="100">
        <v>0</v>
      </c>
      <c r="U50" s="100">
        <v>0</v>
      </c>
      <c r="V50" s="100">
        <v>0</v>
      </c>
      <c r="W50" s="100">
        <v>0</v>
      </c>
      <c r="X50" s="100">
        <v>0</v>
      </c>
      <c r="Y50" s="100">
        <v>0</v>
      </c>
      <c r="Z50" s="100">
        <v>0</v>
      </c>
      <c r="AB50" s="100">
        <v>0</v>
      </c>
      <c r="AC50" s="100">
        <v>0</v>
      </c>
      <c r="AD50" s="100">
        <v>0</v>
      </c>
      <c r="AE50" s="100">
        <v>0</v>
      </c>
      <c r="AF50" s="100">
        <v>0</v>
      </c>
      <c r="AG50" s="100">
        <v>0</v>
      </c>
      <c r="AH50" s="100">
        <v>0</v>
      </c>
      <c r="AI50" s="100">
        <v>0</v>
      </c>
      <c r="AJ50" s="100">
        <v>0</v>
      </c>
      <c r="AK50" s="100">
        <v>0</v>
      </c>
      <c r="AL50" s="100">
        <v>0</v>
      </c>
      <c r="AM50" s="100">
        <v>0</v>
      </c>
      <c r="AN50" s="100">
        <v>0</v>
      </c>
      <c r="AO50" s="100">
        <v>0</v>
      </c>
      <c r="AP50" s="100">
        <v>0</v>
      </c>
      <c r="AQ50" s="100">
        <v>0</v>
      </c>
      <c r="AR50" s="100">
        <v>0</v>
      </c>
      <c r="AS50" s="100">
        <v>0</v>
      </c>
      <c r="AT50" s="100">
        <v>0</v>
      </c>
      <c r="AU50" s="100">
        <v>0</v>
      </c>
      <c r="AV50" s="100">
        <v>0</v>
      </c>
      <c r="AW50" s="100">
        <v>0</v>
      </c>
      <c r="AX50" s="100">
        <v>0</v>
      </c>
      <c r="AY50" s="100">
        <v>0</v>
      </c>
      <c r="AZ50" s="100">
        <v>0</v>
      </c>
      <c r="BA50" s="100">
        <v>0</v>
      </c>
      <c r="BB50" s="100">
        <v>0</v>
      </c>
      <c r="BC50" s="100">
        <v>0</v>
      </c>
      <c r="BD50" s="100">
        <v>0</v>
      </c>
      <c r="BE50" s="100">
        <v>0</v>
      </c>
      <c r="BF50" s="100">
        <v>0</v>
      </c>
      <c r="BG50" s="100">
        <v>0</v>
      </c>
      <c r="BH50" s="100">
        <v>0</v>
      </c>
      <c r="BI50" s="100">
        <v>0</v>
      </c>
      <c r="BJ50" s="100">
        <v>0</v>
      </c>
      <c r="BK50" s="100">
        <v>0</v>
      </c>
      <c r="BL50" s="100">
        <v>0</v>
      </c>
      <c r="BM50" s="100">
        <v>0</v>
      </c>
      <c r="BN50" s="100">
        <v>0</v>
      </c>
      <c r="BO50" s="100">
        <v>0</v>
      </c>
      <c r="BP50" s="100">
        <v>0</v>
      </c>
      <c r="BQ50" s="100">
        <v>0</v>
      </c>
      <c r="BR50" s="100">
        <v>0</v>
      </c>
      <c r="BS50" s="100">
        <v>0</v>
      </c>
      <c r="BT50" s="100">
        <v>0</v>
      </c>
      <c r="BU50" s="100">
        <v>0</v>
      </c>
      <c r="BV50" s="100">
        <v>0</v>
      </c>
      <c r="BW50" s="100">
        <v>0</v>
      </c>
      <c r="BX50" s="100">
        <v>0</v>
      </c>
      <c r="BY50" s="100">
        <v>0</v>
      </c>
      <c r="BZ50" s="100">
        <v>0</v>
      </c>
      <c r="CA50" s="100">
        <v>0</v>
      </c>
      <c r="CB50" s="100">
        <v>0</v>
      </c>
      <c r="CC50" s="100">
        <v>0</v>
      </c>
      <c r="CD50" s="100">
        <v>0</v>
      </c>
      <c r="CE50" s="100">
        <v>0</v>
      </c>
      <c r="CF50" s="100">
        <v>0</v>
      </c>
      <c r="CG50" s="100">
        <v>0</v>
      </c>
      <c r="CH50" s="100">
        <v>0</v>
      </c>
      <c r="CI50" s="100">
        <v>0</v>
      </c>
      <c r="CJ50" s="100">
        <v>0</v>
      </c>
      <c r="CK50" s="100">
        <v>0</v>
      </c>
      <c r="CL50" s="100">
        <v>0</v>
      </c>
      <c r="CM50" s="100">
        <v>0</v>
      </c>
      <c r="CN50" s="100">
        <v>0</v>
      </c>
      <c r="CO50" s="100">
        <v>0</v>
      </c>
    </row>
    <row r="51" spans="1:93" x14ac:dyDescent="0.2">
      <c r="A51" s="101" t="s">
        <v>1647</v>
      </c>
    </row>
    <row r="52" spans="1:93" x14ac:dyDescent="0.2">
      <c r="A52" s="101" t="s">
        <v>1648</v>
      </c>
      <c r="B52" s="100">
        <v>0</v>
      </c>
      <c r="C52" s="100">
        <v>0</v>
      </c>
      <c r="D52" s="100">
        <v>0</v>
      </c>
      <c r="E52" s="100">
        <v>0</v>
      </c>
      <c r="F52" s="100">
        <v>0</v>
      </c>
      <c r="G52" s="100">
        <v>0</v>
      </c>
      <c r="H52" s="100">
        <v>0</v>
      </c>
      <c r="I52" s="100">
        <v>0</v>
      </c>
      <c r="J52" s="100">
        <v>0</v>
      </c>
      <c r="K52" s="100">
        <v>0</v>
      </c>
      <c r="L52" s="100">
        <v>0</v>
      </c>
      <c r="M52" s="100">
        <v>0</v>
      </c>
      <c r="N52" s="100">
        <v>0</v>
      </c>
      <c r="O52" s="100">
        <v>0</v>
      </c>
      <c r="P52" s="100">
        <v>0</v>
      </c>
      <c r="Q52" s="100">
        <v>0</v>
      </c>
      <c r="R52" s="100">
        <v>0</v>
      </c>
      <c r="S52" s="100">
        <v>0</v>
      </c>
      <c r="T52" s="100">
        <v>0</v>
      </c>
      <c r="U52" s="100">
        <v>0</v>
      </c>
      <c r="V52" s="100">
        <v>0</v>
      </c>
      <c r="W52" s="100">
        <v>0</v>
      </c>
      <c r="X52" s="100">
        <v>0</v>
      </c>
      <c r="Y52" s="100">
        <v>0</v>
      </c>
      <c r="Z52" s="100">
        <v>0</v>
      </c>
      <c r="AB52" s="100">
        <v>0</v>
      </c>
      <c r="AC52" s="100">
        <v>0</v>
      </c>
      <c r="AD52" s="100">
        <v>0</v>
      </c>
      <c r="AE52" s="100">
        <v>0</v>
      </c>
      <c r="AF52" s="100">
        <v>0</v>
      </c>
      <c r="AG52" s="100">
        <v>0</v>
      </c>
      <c r="AH52" s="100">
        <v>0</v>
      </c>
      <c r="AI52" s="100">
        <v>0</v>
      </c>
      <c r="AJ52" s="100">
        <v>0</v>
      </c>
      <c r="AK52" s="100">
        <v>0</v>
      </c>
      <c r="AL52" s="100">
        <v>0</v>
      </c>
      <c r="AM52" s="100">
        <v>0</v>
      </c>
      <c r="AN52" s="100">
        <v>0</v>
      </c>
      <c r="AO52" s="100">
        <v>0</v>
      </c>
      <c r="AP52" s="100">
        <v>0</v>
      </c>
      <c r="AQ52" s="100">
        <v>0</v>
      </c>
      <c r="AR52" s="100">
        <v>0</v>
      </c>
      <c r="AS52" s="100">
        <v>0</v>
      </c>
      <c r="AT52" s="100">
        <v>0</v>
      </c>
      <c r="AU52" s="100">
        <v>0</v>
      </c>
      <c r="AV52" s="100">
        <v>0</v>
      </c>
      <c r="AW52" s="100">
        <v>0</v>
      </c>
      <c r="AX52" s="100">
        <v>0</v>
      </c>
      <c r="AY52" s="100">
        <v>0</v>
      </c>
      <c r="AZ52" s="100">
        <v>0</v>
      </c>
      <c r="BA52" s="100">
        <v>0</v>
      </c>
      <c r="BB52" s="100">
        <v>0</v>
      </c>
      <c r="BC52" s="100">
        <v>0</v>
      </c>
      <c r="BD52" s="100">
        <v>0</v>
      </c>
      <c r="BE52" s="100">
        <v>0</v>
      </c>
      <c r="BF52" s="100">
        <v>0</v>
      </c>
      <c r="BG52" s="100">
        <v>0</v>
      </c>
      <c r="BH52" s="100">
        <v>0</v>
      </c>
      <c r="BI52" s="100">
        <v>0</v>
      </c>
      <c r="BJ52" s="100">
        <v>0</v>
      </c>
      <c r="BK52" s="100">
        <v>0</v>
      </c>
      <c r="BL52" s="100">
        <v>0</v>
      </c>
      <c r="BM52" s="100">
        <v>0</v>
      </c>
      <c r="BN52" s="100">
        <v>0</v>
      </c>
      <c r="BO52" s="100">
        <v>0</v>
      </c>
      <c r="BP52" s="100">
        <v>0</v>
      </c>
      <c r="BQ52" s="100">
        <v>0</v>
      </c>
      <c r="BR52" s="100">
        <v>0</v>
      </c>
      <c r="BS52" s="100">
        <v>0</v>
      </c>
      <c r="BT52" s="100">
        <v>0</v>
      </c>
      <c r="BU52" s="100">
        <v>0</v>
      </c>
      <c r="BV52" s="100">
        <v>0</v>
      </c>
      <c r="BW52" s="100">
        <v>0</v>
      </c>
      <c r="BX52" s="100">
        <v>0</v>
      </c>
      <c r="BY52" s="100">
        <v>0</v>
      </c>
      <c r="BZ52" s="100">
        <v>0</v>
      </c>
      <c r="CA52" s="100">
        <v>0</v>
      </c>
      <c r="CB52" s="100">
        <v>0</v>
      </c>
      <c r="CC52" s="100">
        <v>0</v>
      </c>
      <c r="CD52" s="100">
        <v>0</v>
      </c>
      <c r="CE52" s="100">
        <v>0</v>
      </c>
      <c r="CF52" s="100">
        <v>0</v>
      </c>
      <c r="CG52" s="100">
        <v>0</v>
      </c>
      <c r="CH52" s="100">
        <v>0</v>
      </c>
      <c r="CI52" s="100">
        <v>0</v>
      </c>
      <c r="CJ52" s="100">
        <v>0</v>
      </c>
      <c r="CK52" s="100">
        <v>0</v>
      </c>
      <c r="CL52" s="100">
        <v>0</v>
      </c>
      <c r="CM52" s="100">
        <v>0</v>
      </c>
      <c r="CN52" s="100">
        <v>0</v>
      </c>
      <c r="CO52" s="100">
        <v>0</v>
      </c>
    </row>
    <row r="53" spans="1:93" x14ac:dyDescent="0.2">
      <c r="A53" s="101" t="s">
        <v>1649</v>
      </c>
      <c r="B53" s="100">
        <v>0</v>
      </c>
      <c r="C53" s="100">
        <v>0</v>
      </c>
      <c r="D53" s="100">
        <v>0</v>
      </c>
      <c r="E53" s="100">
        <v>0</v>
      </c>
      <c r="F53" s="100">
        <v>0</v>
      </c>
      <c r="G53" s="100">
        <v>0</v>
      </c>
      <c r="H53" s="100">
        <v>0</v>
      </c>
      <c r="I53" s="100">
        <v>0</v>
      </c>
      <c r="J53" s="100">
        <v>0</v>
      </c>
      <c r="K53" s="100">
        <v>0</v>
      </c>
      <c r="L53" s="100">
        <v>0</v>
      </c>
      <c r="M53" s="100">
        <v>0</v>
      </c>
      <c r="N53" s="100">
        <v>0</v>
      </c>
      <c r="O53" s="100">
        <v>0</v>
      </c>
      <c r="P53" s="100">
        <v>0</v>
      </c>
      <c r="Q53" s="100">
        <v>0</v>
      </c>
      <c r="R53" s="100">
        <v>0</v>
      </c>
      <c r="S53" s="100">
        <v>0</v>
      </c>
      <c r="T53" s="100">
        <v>0</v>
      </c>
      <c r="U53" s="100">
        <v>0</v>
      </c>
      <c r="V53" s="100">
        <v>0</v>
      </c>
      <c r="W53" s="100">
        <v>0</v>
      </c>
      <c r="X53" s="100">
        <v>0</v>
      </c>
      <c r="Y53" s="100">
        <v>0</v>
      </c>
      <c r="Z53" s="100">
        <v>0</v>
      </c>
      <c r="AB53" s="100">
        <v>0</v>
      </c>
      <c r="AC53" s="100">
        <v>0</v>
      </c>
      <c r="AD53" s="100">
        <v>0</v>
      </c>
      <c r="AE53" s="100">
        <v>0</v>
      </c>
      <c r="AF53" s="100">
        <v>0</v>
      </c>
      <c r="AG53" s="100">
        <v>0</v>
      </c>
      <c r="AH53" s="100">
        <v>0</v>
      </c>
      <c r="AI53" s="100">
        <v>0</v>
      </c>
      <c r="AJ53" s="100">
        <v>0</v>
      </c>
      <c r="AK53" s="100">
        <v>0</v>
      </c>
      <c r="AL53" s="100">
        <v>0</v>
      </c>
      <c r="AM53" s="100">
        <v>0</v>
      </c>
      <c r="AN53" s="100">
        <v>0</v>
      </c>
      <c r="AO53" s="100">
        <v>0</v>
      </c>
      <c r="AP53" s="100">
        <v>0</v>
      </c>
      <c r="AQ53" s="100">
        <v>0</v>
      </c>
      <c r="AR53" s="100">
        <v>0</v>
      </c>
      <c r="AS53" s="100">
        <v>0</v>
      </c>
      <c r="AT53" s="100">
        <v>0</v>
      </c>
      <c r="AU53" s="100">
        <v>0</v>
      </c>
      <c r="AV53" s="100">
        <v>0</v>
      </c>
      <c r="AW53" s="100">
        <v>0</v>
      </c>
      <c r="AX53" s="100">
        <v>0</v>
      </c>
      <c r="AY53" s="100">
        <v>0</v>
      </c>
      <c r="AZ53" s="100">
        <v>0</v>
      </c>
      <c r="BA53" s="100">
        <v>0</v>
      </c>
      <c r="BB53" s="100">
        <v>0</v>
      </c>
      <c r="BC53" s="100">
        <v>0</v>
      </c>
      <c r="BD53" s="100">
        <v>0</v>
      </c>
      <c r="BE53" s="100">
        <v>0</v>
      </c>
      <c r="BF53" s="100">
        <v>0</v>
      </c>
      <c r="BG53" s="100">
        <v>0</v>
      </c>
      <c r="BH53" s="100">
        <v>0</v>
      </c>
      <c r="BI53" s="100">
        <v>0</v>
      </c>
      <c r="BJ53" s="100">
        <v>0</v>
      </c>
      <c r="BK53" s="100">
        <v>0</v>
      </c>
      <c r="BL53" s="100">
        <v>0</v>
      </c>
      <c r="BM53" s="100">
        <v>0</v>
      </c>
      <c r="BN53" s="100">
        <v>0</v>
      </c>
      <c r="BO53" s="100">
        <v>0</v>
      </c>
      <c r="BP53" s="100">
        <v>0</v>
      </c>
      <c r="BQ53" s="100">
        <v>0</v>
      </c>
      <c r="BR53" s="100">
        <v>0</v>
      </c>
      <c r="BS53" s="100">
        <v>0</v>
      </c>
      <c r="BT53" s="100">
        <v>0</v>
      </c>
      <c r="BU53" s="100">
        <v>0</v>
      </c>
      <c r="BV53" s="100">
        <v>0</v>
      </c>
      <c r="BW53" s="100">
        <v>0</v>
      </c>
      <c r="BX53" s="100">
        <v>0</v>
      </c>
      <c r="BY53" s="100">
        <v>0</v>
      </c>
      <c r="BZ53" s="100">
        <v>0</v>
      </c>
      <c r="CA53" s="100">
        <v>0</v>
      </c>
      <c r="CB53" s="100">
        <v>0</v>
      </c>
      <c r="CC53" s="100">
        <v>0</v>
      </c>
      <c r="CD53" s="100">
        <v>0</v>
      </c>
      <c r="CE53" s="100">
        <v>0</v>
      </c>
      <c r="CF53" s="100">
        <v>0</v>
      </c>
      <c r="CG53" s="100">
        <v>0</v>
      </c>
      <c r="CH53" s="100">
        <v>0</v>
      </c>
      <c r="CI53" s="100">
        <v>0</v>
      </c>
      <c r="CJ53" s="100">
        <v>0</v>
      </c>
      <c r="CK53" s="100">
        <v>0</v>
      </c>
      <c r="CL53" s="100">
        <v>0</v>
      </c>
      <c r="CM53" s="100">
        <v>0</v>
      </c>
      <c r="CN53" s="100">
        <v>0</v>
      </c>
      <c r="CO53" s="100">
        <v>0</v>
      </c>
    </row>
    <row r="54" spans="1:93" x14ac:dyDescent="0.2">
      <c r="A54" s="101" t="s">
        <v>1650</v>
      </c>
    </row>
    <row r="55" spans="1:93" x14ac:dyDescent="0.2">
      <c r="A55" s="101" t="s">
        <v>1651</v>
      </c>
      <c r="B55" s="100">
        <v>0</v>
      </c>
      <c r="C55" s="100">
        <v>0</v>
      </c>
      <c r="D55" s="100">
        <v>0</v>
      </c>
      <c r="E55" s="100">
        <v>0</v>
      </c>
      <c r="F55" s="100">
        <v>0</v>
      </c>
      <c r="G55" s="100">
        <v>0</v>
      </c>
      <c r="H55" s="100">
        <v>0</v>
      </c>
      <c r="I55" s="100">
        <v>0</v>
      </c>
      <c r="J55" s="100">
        <v>0</v>
      </c>
      <c r="K55" s="100">
        <v>0</v>
      </c>
      <c r="L55" s="100">
        <v>0</v>
      </c>
      <c r="M55" s="100">
        <v>0</v>
      </c>
      <c r="N55" s="100">
        <v>0</v>
      </c>
      <c r="O55" s="100">
        <v>0</v>
      </c>
      <c r="P55" s="100">
        <v>0</v>
      </c>
      <c r="Q55" s="100">
        <v>0</v>
      </c>
      <c r="R55" s="100">
        <v>0</v>
      </c>
      <c r="S55" s="100">
        <v>0</v>
      </c>
      <c r="T55" s="100">
        <v>0</v>
      </c>
      <c r="U55" s="100">
        <v>0</v>
      </c>
      <c r="V55" s="100">
        <v>0</v>
      </c>
      <c r="W55" s="100">
        <v>0</v>
      </c>
      <c r="X55" s="100">
        <v>0</v>
      </c>
      <c r="Y55" s="100">
        <v>0</v>
      </c>
      <c r="Z55" s="100">
        <v>0</v>
      </c>
      <c r="AB55" s="100">
        <v>0</v>
      </c>
      <c r="AC55" s="100">
        <v>0</v>
      </c>
      <c r="AD55" s="100">
        <v>0</v>
      </c>
      <c r="AE55" s="100">
        <v>0</v>
      </c>
      <c r="AF55" s="100">
        <v>0</v>
      </c>
      <c r="AG55" s="100">
        <v>0</v>
      </c>
      <c r="AH55" s="100">
        <v>0</v>
      </c>
      <c r="AI55" s="100">
        <v>0</v>
      </c>
      <c r="AJ55" s="100">
        <v>0</v>
      </c>
      <c r="AK55" s="100">
        <v>0</v>
      </c>
      <c r="AL55" s="100">
        <v>0</v>
      </c>
      <c r="AM55" s="100">
        <v>0</v>
      </c>
      <c r="AN55" s="100">
        <v>0</v>
      </c>
      <c r="AO55" s="100">
        <v>0</v>
      </c>
      <c r="AP55" s="100">
        <v>0</v>
      </c>
      <c r="AQ55" s="100">
        <v>0</v>
      </c>
      <c r="AR55" s="100">
        <v>0</v>
      </c>
      <c r="AS55" s="100">
        <v>0</v>
      </c>
      <c r="AT55" s="100">
        <v>0</v>
      </c>
      <c r="AU55" s="100">
        <v>0</v>
      </c>
      <c r="AV55" s="100">
        <v>0</v>
      </c>
      <c r="AW55" s="100">
        <v>0</v>
      </c>
      <c r="AX55" s="100">
        <v>0</v>
      </c>
      <c r="AY55" s="100">
        <v>0</v>
      </c>
      <c r="AZ55" s="100">
        <v>0</v>
      </c>
      <c r="BA55" s="100">
        <v>0</v>
      </c>
      <c r="BB55" s="100">
        <v>0</v>
      </c>
      <c r="BC55" s="100">
        <v>0</v>
      </c>
      <c r="BD55" s="100">
        <v>0</v>
      </c>
      <c r="BE55" s="100">
        <v>0</v>
      </c>
      <c r="BF55" s="100">
        <v>0</v>
      </c>
      <c r="BG55" s="100">
        <v>0</v>
      </c>
      <c r="BH55" s="100">
        <v>0</v>
      </c>
      <c r="BI55" s="100">
        <v>0</v>
      </c>
      <c r="BJ55" s="100">
        <v>0</v>
      </c>
      <c r="BK55" s="100">
        <v>0</v>
      </c>
      <c r="BL55" s="100">
        <v>0</v>
      </c>
      <c r="BM55" s="100">
        <v>0</v>
      </c>
      <c r="BN55" s="100">
        <v>0</v>
      </c>
      <c r="BO55" s="100">
        <v>0</v>
      </c>
      <c r="BP55" s="100">
        <v>0</v>
      </c>
      <c r="BQ55" s="100">
        <v>0</v>
      </c>
      <c r="BR55" s="100">
        <v>0</v>
      </c>
      <c r="BS55" s="100">
        <v>0</v>
      </c>
      <c r="BT55" s="100">
        <v>0</v>
      </c>
      <c r="BU55" s="100">
        <v>0</v>
      </c>
      <c r="BV55" s="100">
        <v>0</v>
      </c>
      <c r="BW55" s="100">
        <v>0</v>
      </c>
      <c r="BX55" s="100">
        <v>0</v>
      </c>
      <c r="BY55" s="100">
        <v>0</v>
      </c>
      <c r="BZ55" s="100">
        <v>0</v>
      </c>
      <c r="CA55" s="100">
        <v>0</v>
      </c>
      <c r="CB55" s="100">
        <v>0</v>
      </c>
      <c r="CC55" s="100">
        <v>0</v>
      </c>
      <c r="CD55" s="100">
        <v>0</v>
      </c>
      <c r="CE55" s="100">
        <v>0</v>
      </c>
      <c r="CF55" s="100">
        <v>0</v>
      </c>
      <c r="CG55" s="100">
        <v>0</v>
      </c>
      <c r="CH55" s="100">
        <v>0</v>
      </c>
      <c r="CI55" s="100">
        <v>0</v>
      </c>
      <c r="CJ55" s="100">
        <v>0</v>
      </c>
      <c r="CK55" s="100">
        <v>0</v>
      </c>
      <c r="CL55" s="100">
        <v>0</v>
      </c>
      <c r="CM55" s="100">
        <v>0</v>
      </c>
      <c r="CN55" s="100">
        <v>0</v>
      </c>
      <c r="CO55" s="100">
        <v>0</v>
      </c>
    </row>
    <row r="56" spans="1:93" x14ac:dyDescent="0.2">
      <c r="A56" s="101" t="s">
        <v>1652</v>
      </c>
      <c r="B56" s="100">
        <v>0</v>
      </c>
      <c r="C56" s="100">
        <v>0</v>
      </c>
      <c r="D56" s="100">
        <v>0</v>
      </c>
      <c r="E56" s="100">
        <v>0</v>
      </c>
      <c r="F56" s="100">
        <v>0</v>
      </c>
      <c r="G56" s="100">
        <v>0</v>
      </c>
      <c r="H56" s="100">
        <v>0</v>
      </c>
      <c r="I56" s="100">
        <v>0</v>
      </c>
      <c r="J56" s="100">
        <v>0</v>
      </c>
      <c r="K56" s="100">
        <v>0</v>
      </c>
      <c r="L56" s="100">
        <v>0</v>
      </c>
      <c r="M56" s="100">
        <v>0</v>
      </c>
      <c r="N56" s="100">
        <v>0</v>
      </c>
      <c r="O56" s="100">
        <v>0</v>
      </c>
      <c r="P56" s="100">
        <v>0</v>
      </c>
      <c r="Q56" s="100">
        <v>0</v>
      </c>
      <c r="R56" s="100">
        <v>0</v>
      </c>
      <c r="S56" s="100">
        <v>0</v>
      </c>
      <c r="T56" s="100">
        <v>0</v>
      </c>
      <c r="U56" s="100">
        <v>0</v>
      </c>
      <c r="V56" s="100">
        <v>0</v>
      </c>
      <c r="W56" s="100">
        <v>0</v>
      </c>
      <c r="X56" s="100">
        <v>0</v>
      </c>
      <c r="Y56" s="100">
        <v>0</v>
      </c>
      <c r="Z56" s="100">
        <v>0</v>
      </c>
      <c r="AB56" s="100">
        <v>0</v>
      </c>
      <c r="AC56" s="100">
        <v>0</v>
      </c>
      <c r="AD56" s="100">
        <v>0</v>
      </c>
      <c r="AE56" s="100">
        <v>0</v>
      </c>
      <c r="AF56" s="100">
        <v>0</v>
      </c>
      <c r="AG56" s="100">
        <v>0</v>
      </c>
      <c r="AH56" s="100">
        <v>0</v>
      </c>
      <c r="AI56" s="100">
        <v>0</v>
      </c>
      <c r="AJ56" s="100">
        <v>0</v>
      </c>
      <c r="AK56" s="100">
        <v>0</v>
      </c>
      <c r="AL56" s="100">
        <v>0</v>
      </c>
      <c r="AM56" s="100">
        <v>0</v>
      </c>
      <c r="AN56" s="100">
        <v>0</v>
      </c>
      <c r="AO56" s="100">
        <v>0</v>
      </c>
      <c r="AP56" s="100">
        <v>0</v>
      </c>
      <c r="AQ56" s="100">
        <v>0</v>
      </c>
      <c r="AR56" s="100">
        <v>0</v>
      </c>
      <c r="AS56" s="100">
        <v>0</v>
      </c>
      <c r="AT56" s="100">
        <v>0</v>
      </c>
      <c r="AU56" s="100">
        <v>0</v>
      </c>
      <c r="AV56" s="100">
        <v>0</v>
      </c>
      <c r="AW56" s="100">
        <v>0</v>
      </c>
      <c r="AX56" s="100">
        <v>0</v>
      </c>
      <c r="AY56" s="100">
        <v>0</v>
      </c>
      <c r="AZ56" s="100">
        <v>0</v>
      </c>
      <c r="BA56" s="100">
        <v>0</v>
      </c>
      <c r="BB56" s="100">
        <v>0</v>
      </c>
      <c r="BC56" s="100">
        <v>0</v>
      </c>
      <c r="BD56" s="100">
        <v>0</v>
      </c>
      <c r="BE56" s="100">
        <v>0</v>
      </c>
      <c r="BF56" s="100">
        <v>0</v>
      </c>
      <c r="BG56" s="100">
        <v>0</v>
      </c>
      <c r="BH56" s="100">
        <v>0</v>
      </c>
      <c r="BI56" s="100">
        <v>0</v>
      </c>
      <c r="BJ56" s="100">
        <v>0</v>
      </c>
      <c r="BK56" s="100">
        <v>0</v>
      </c>
      <c r="BL56" s="100">
        <v>0</v>
      </c>
      <c r="BM56" s="100">
        <v>0</v>
      </c>
      <c r="BN56" s="100">
        <v>0</v>
      </c>
      <c r="BO56" s="100">
        <v>0</v>
      </c>
      <c r="BP56" s="100">
        <v>0</v>
      </c>
      <c r="BQ56" s="100">
        <v>0</v>
      </c>
      <c r="BR56" s="100">
        <v>0</v>
      </c>
      <c r="BS56" s="100">
        <v>0</v>
      </c>
      <c r="BT56" s="100">
        <v>0</v>
      </c>
      <c r="BU56" s="100">
        <v>0</v>
      </c>
      <c r="BV56" s="100">
        <v>0</v>
      </c>
      <c r="BW56" s="100">
        <v>0</v>
      </c>
      <c r="BX56" s="100">
        <v>0</v>
      </c>
      <c r="BY56" s="100">
        <v>0</v>
      </c>
      <c r="BZ56" s="100">
        <v>0</v>
      </c>
      <c r="CA56" s="100">
        <v>0</v>
      </c>
      <c r="CB56" s="100">
        <v>0</v>
      </c>
      <c r="CC56" s="100">
        <v>0</v>
      </c>
      <c r="CD56" s="100">
        <v>0</v>
      </c>
      <c r="CE56" s="100">
        <v>0</v>
      </c>
      <c r="CF56" s="100">
        <v>0</v>
      </c>
      <c r="CG56" s="100">
        <v>0</v>
      </c>
      <c r="CH56" s="100">
        <v>0</v>
      </c>
      <c r="CI56" s="100">
        <v>0</v>
      </c>
      <c r="CJ56" s="100">
        <v>0</v>
      </c>
      <c r="CK56" s="100">
        <v>0</v>
      </c>
      <c r="CL56" s="100">
        <v>0</v>
      </c>
      <c r="CM56" s="100">
        <v>0</v>
      </c>
      <c r="CN56" s="100">
        <v>0</v>
      </c>
      <c r="CO56" s="100">
        <v>0</v>
      </c>
    </row>
    <row r="57" spans="1:93" x14ac:dyDescent="0.2">
      <c r="A57" s="101" t="s">
        <v>1653</v>
      </c>
      <c r="B57" s="100">
        <v>0</v>
      </c>
      <c r="C57" s="100">
        <v>0</v>
      </c>
      <c r="D57" s="100">
        <v>0</v>
      </c>
      <c r="E57" s="100">
        <v>0</v>
      </c>
      <c r="F57" s="100">
        <v>0</v>
      </c>
      <c r="G57" s="100">
        <v>0</v>
      </c>
      <c r="H57" s="100">
        <v>0</v>
      </c>
      <c r="I57" s="100">
        <v>0</v>
      </c>
      <c r="J57" s="100">
        <v>0</v>
      </c>
      <c r="K57" s="100">
        <v>0</v>
      </c>
      <c r="L57" s="100">
        <v>0</v>
      </c>
      <c r="M57" s="100">
        <v>0</v>
      </c>
      <c r="N57" s="100">
        <v>0</v>
      </c>
      <c r="O57" s="100">
        <v>0</v>
      </c>
      <c r="P57" s="100">
        <v>0</v>
      </c>
      <c r="Q57" s="100">
        <v>0</v>
      </c>
      <c r="R57" s="100">
        <v>0</v>
      </c>
      <c r="S57" s="100">
        <v>0</v>
      </c>
      <c r="T57" s="100">
        <v>0</v>
      </c>
      <c r="U57" s="100">
        <v>0</v>
      </c>
      <c r="V57" s="100">
        <v>0</v>
      </c>
      <c r="W57" s="100">
        <v>0</v>
      </c>
      <c r="X57" s="100">
        <v>0</v>
      </c>
      <c r="Y57" s="100">
        <v>0</v>
      </c>
      <c r="Z57" s="100">
        <v>0</v>
      </c>
      <c r="AB57" s="100">
        <v>0</v>
      </c>
      <c r="AC57" s="100">
        <v>0</v>
      </c>
      <c r="AD57" s="100">
        <v>0</v>
      </c>
      <c r="AE57" s="100">
        <v>0</v>
      </c>
      <c r="AF57" s="100">
        <v>0</v>
      </c>
      <c r="AG57" s="100">
        <v>0</v>
      </c>
      <c r="AH57" s="100">
        <v>0</v>
      </c>
      <c r="AI57" s="100">
        <v>0</v>
      </c>
      <c r="AJ57" s="100">
        <v>0</v>
      </c>
      <c r="AK57" s="100">
        <v>0</v>
      </c>
      <c r="AL57" s="100">
        <v>0</v>
      </c>
      <c r="AM57" s="100">
        <v>0</v>
      </c>
      <c r="AN57" s="100">
        <v>0</v>
      </c>
      <c r="AO57" s="100">
        <v>0</v>
      </c>
      <c r="AP57" s="100">
        <v>0</v>
      </c>
      <c r="AQ57" s="100">
        <v>0</v>
      </c>
      <c r="AR57" s="100">
        <v>0</v>
      </c>
      <c r="AS57" s="100">
        <v>0</v>
      </c>
      <c r="AT57" s="100">
        <v>0</v>
      </c>
      <c r="AU57" s="100">
        <v>0</v>
      </c>
      <c r="AV57" s="100">
        <v>0</v>
      </c>
      <c r="AW57" s="100">
        <v>0</v>
      </c>
      <c r="AX57" s="100">
        <v>0</v>
      </c>
      <c r="AY57" s="100">
        <v>0</v>
      </c>
      <c r="AZ57" s="100">
        <v>0</v>
      </c>
      <c r="BA57" s="100">
        <v>0</v>
      </c>
      <c r="BB57" s="100">
        <v>0</v>
      </c>
      <c r="BC57" s="100">
        <v>0</v>
      </c>
      <c r="BD57" s="100">
        <v>0</v>
      </c>
      <c r="BE57" s="100">
        <v>0</v>
      </c>
      <c r="BF57" s="100">
        <v>0</v>
      </c>
      <c r="BG57" s="100">
        <v>0</v>
      </c>
      <c r="BH57" s="100">
        <v>0</v>
      </c>
      <c r="BI57" s="100">
        <v>0</v>
      </c>
      <c r="BJ57" s="100">
        <v>0</v>
      </c>
      <c r="BK57" s="100">
        <v>0</v>
      </c>
      <c r="BL57" s="100">
        <v>0</v>
      </c>
      <c r="BM57" s="100">
        <v>0</v>
      </c>
      <c r="BN57" s="100">
        <v>0</v>
      </c>
      <c r="BO57" s="100">
        <v>0</v>
      </c>
      <c r="BP57" s="100">
        <v>0</v>
      </c>
      <c r="BQ57" s="100">
        <v>0</v>
      </c>
      <c r="BR57" s="100">
        <v>0</v>
      </c>
      <c r="BS57" s="100">
        <v>0</v>
      </c>
      <c r="BT57" s="100">
        <v>0</v>
      </c>
      <c r="BU57" s="100">
        <v>0</v>
      </c>
      <c r="BV57" s="100">
        <v>0</v>
      </c>
      <c r="BW57" s="100">
        <v>0</v>
      </c>
      <c r="BX57" s="100">
        <v>0</v>
      </c>
      <c r="BY57" s="100">
        <v>0</v>
      </c>
      <c r="BZ57" s="100">
        <v>0</v>
      </c>
      <c r="CA57" s="100">
        <v>0</v>
      </c>
      <c r="CB57" s="100">
        <v>0</v>
      </c>
      <c r="CC57" s="100">
        <v>0</v>
      </c>
      <c r="CD57" s="100">
        <v>0</v>
      </c>
      <c r="CE57" s="100">
        <v>0</v>
      </c>
      <c r="CF57" s="100">
        <v>0</v>
      </c>
      <c r="CG57" s="100">
        <v>0</v>
      </c>
      <c r="CH57" s="100">
        <v>0</v>
      </c>
      <c r="CI57" s="100">
        <v>0</v>
      </c>
      <c r="CJ57" s="100">
        <v>0</v>
      </c>
      <c r="CK57" s="100">
        <v>0</v>
      </c>
      <c r="CL57" s="100">
        <v>0</v>
      </c>
      <c r="CM57" s="100">
        <v>0</v>
      </c>
      <c r="CN57" s="100">
        <v>0</v>
      </c>
      <c r="CO57" s="100">
        <v>0</v>
      </c>
    </row>
    <row r="58" spans="1:93" x14ac:dyDescent="0.2">
      <c r="A58" s="101" t="s">
        <v>1654</v>
      </c>
    </row>
    <row r="59" spans="1:93" x14ac:dyDescent="0.2">
      <c r="A59" s="101" t="s">
        <v>1655</v>
      </c>
      <c r="B59" s="100">
        <v>0</v>
      </c>
      <c r="C59" s="100">
        <v>0</v>
      </c>
      <c r="D59" s="100">
        <v>0</v>
      </c>
      <c r="E59" s="100">
        <v>0</v>
      </c>
      <c r="F59" s="100">
        <v>0</v>
      </c>
      <c r="G59" s="100">
        <v>0</v>
      </c>
      <c r="H59" s="100">
        <v>0</v>
      </c>
      <c r="I59" s="100">
        <v>0</v>
      </c>
      <c r="J59" s="100">
        <v>0</v>
      </c>
      <c r="K59" s="100">
        <v>0</v>
      </c>
      <c r="L59" s="100">
        <v>0</v>
      </c>
      <c r="M59" s="100">
        <v>0</v>
      </c>
      <c r="N59" s="100">
        <v>0</v>
      </c>
      <c r="O59" s="100">
        <v>0</v>
      </c>
      <c r="P59" s="100">
        <v>0</v>
      </c>
      <c r="Q59" s="100">
        <v>0</v>
      </c>
      <c r="R59" s="100">
        <v>0</v>
      </c>
      <c r="S59" s="100">
        <v>0</v>
      </c>
      <c r="T59" s="100">
        <v>0</v>
      </c>
      <c r="U59" s="100">
        <v>0</v>
      </c>
      <c r="V59" s="100">
        <v>0</v>
      </c>
      <c r="W59" s="100">
        <v>0</v>
      </c>
      <c r="X59" s="100">
        <v>0</v>
      </c>
      <c r="Y59" s="100">
        <v>0</v>
      </c>
      <c r="Z59" s="100">
        <v>0</v>
      </c>
      <c r="AB59" s="100">
        <v>0</v>
      </c>
      <c r="AC59" s="100">
        <v>0</v>
      </c>
      <c r="AD59" s="100">
        <v>0</v>
      </c>
      <c r="AE59" s="100">
        <v>0</v>
      </c>
      <c r="AF59" s="100">
        <v>0</v>
      </c>
      <c r="AG59" s="100">
        <v>0</v>
      </c>
      <c r="AH59" s="100">
        <v>0</v>
      </c>
      <c r="AI59" s="100">
        <v>0</v>
      </c>
      <c r="AJ59" s="100">
        <v>0</v>
      </c>
      <c r="AK59" s="100">
        <v>0</v>
      </c>
      <c r="AL59" s="100">
        <v>0</v>
      </c>
      <c r="AM59" s="100">
        <v>0</v>
      </c>
      <c r="AN59" s="100">
        <v>0</v>
      </c>
      <c r="AO59" s="100">
        <v>0</v>
      </c>
      <c r="AP59" s="100">
        <v>0</v>
      </c>
      <c r="AQ59" s="100">
        <v>0</v>
      </c>
      <c r="AR59" s="100">
        <v>0</v>
      </c>
      <c r="AS59" s="100">
        <v>0</v>
      </c>
      <c r="AT59" s="100">
        <v>0</v>
      </c>
      <c r="AU59" s="100">
        <v>0</v>
      </c>
      <c r="AV59" s="100">
        <v>0</v>
      </c>
      <c r="AW59" s="100">
        <v>0</v>
      </c>
      <c r="AX59" s="100">
        <v>0</v>
      </c>
      <c r="AY59" s="100">
        <v>0</v>
      </c>
      <c r="AZ59" s="100">
        <v>0</v>
      </c>
      <c r="BA59" s="100">
        <v>0</v>
      </c>
      <c r="BB59" s="100">
        <v>0</v>
      </c>
      <c r="BC59" s="100">
        <v>0</v>
      </c>
      <c r="BD59" s="100">
        <v>0</v>
      </c>
      <c r="BE59" s="100">
        <v>0</v>
      </c>
      <c r="BF59" s="100">
        <v>0</v>
      </c>
      <c r="BG59" s="100">
        <v>0</v>
      </c>
      <c r="BH59" s="100">
        <v>0</v>
      </c>
      <c r="BI59" s="100">
        <v>0</v>
      </c>
      <c r="BJ59" s="100">
        <v>0</v>
      </c>
      <c r="BK59" s="100">
        <v>0</v>
      </c>
      <c r="BL59" s="100">
        <v>0</v>
      </c>
      <c r="BM59" s="100">
        <v>0</v>
      </c>
      <c r="BN59" s="100">
        <v>0</v>
      </c>
      <c r="BO59" s="100">
        <v>0</v>
      </c>
      <c r="BP59" s="100">
        <v>0</v>
      </c>
      <c r="BQ59" s="100">
        <v>0</v>
      </c>
      <c r="BR59" s="100">
        <v>0</v>
      </c>
      <c r="BS59" s="100">
        <v>0</v>
      </c>
      <c r="BT59" s="100">
        <v>0</v>
      </c>
      <c r="BU59" s="100">
        <v>0</v>
      </c>
      <c r="BV59" s="100">
        <v>0</v>
      </c>
      <c r="BW59" s="100">
        <v>0</v>
      </c>
      <c r="BX59" s="100">
        <v>0</v>
      </c>
      <c r="BY59" s="100">
        <v>0</v>
      </c>
      <c r="BZ59" s="100">
        <v>0</v>
      </c>
      <c r="CA59" s="100">
        <v>0</v>
      </c>
      <c r="CB59" s="100">
        <v>0</v>
      </c>
      <c r="CC59" s="100">
        <v>0</v>
      </c>
      <c r="CD59" s="100">
        <v>0</v>
      </c>
      <c r="CE59" s="100">
        <v>0</v>
      </c>
      <c r="CF59" s="100">
        <v>0</v>
      </c>
      <c r="CG59" s="100">
        <v>0</v>
      </c>
      <c r="CH59" s="100">
        <v>0</v>
      </c>
      <c r="CI59" s="100">
        <v>0</v>
      </c>
      <c r="CJ59" s="100">
        <v>0</v>
      </c>
      <c r="CK59" s="100">
        <v>0</v>
      </c>
      <c r="CL59" s="100">
        <v>0</v>
      </c>
      <c r="CM59" s="100">
        <v>0</v>
      </c>
      <c r="CN59" s="100">
        <v>0</v>
      </c>
      <c r="CO59" s="100">
        <v>0</v>
      </c>
    </row>
    <row r="60" spans="1:93" x14ac:dyDescent="0.2">
      <c r="A60" s="101" t="s">
        <v>1656</v>
      </c>
    </row>
    <row r="61" spans="1:93" x14ac:dyDescent="0.2">
      <c r="A61" s="101" t="s">
        <v>1657</v>
      </c>
      <c r="B61" s="100">
        <v>0</v>
      </c>
      <c r="C61" s="100">
        <v>0</v>
      </c>
      <c r="D61" s="100">
        <v>0</v>
      </c>
      <c r="E61" s="100">
        <v>0</v>
      </c>
      <c r="F61" s="100">
        <v>0</v>
      </c>
      <c r="G61" s="100">
        <v>0</v>
      </c>
      <c r="H61" s="100">
        <v>0</v>
      </c>
      <c r="I61" s="100">
        <v>0</v>
      </c>
      <c r="J61" s="100">
        <v>0</v>
      </c>
      <c r="K61" s="100">
        <v>0</v>
      </c>
      <c r="L61" s="100">
        <v>0</v>
      </c>
      <c r="M61" s="100">
        <v>0</v>
      </c>
      <c r="N61" s="100">
        <v>0</v>
      </c>
      <c r="O61" s="100">
        <v>0</v>
      </c>
      <c r="P61" s="100">
        <v>0</v>
      </c>
      <c r="Q61" s="100">
        <v>0</v>
      </c>
      <c r="R61" s="100">
        <v>0</v>
      </c>
      <c r="S61" s="100">
        <v>0</v>
      </c>
      <c r="T61" s="100">
        <v>0</v>
      </c>
      <c r="U61" s="100">
        <v>0</v>
      </c>
      <c r="V61" s="100">
        <v>0</v>
      </c>
      <c r="W61" s="100">
        <v>0</v>
      </c>
      <c r="X61" s="100">
        <v>0</v>
      </c>
      <c r="Y61" s="100">
        <v>0</v>
      </c>
      <c r="Z61" s="100">
        <v>0</v>
      </c>
      <c r="AB61" s="100">
        <v>0</v>
      </c>
      <c r="AC61" s="100">
        <v>0</v>
      </c>
      <c r="AD61" s="100">
        <v>0</v>
      </c>
      <c r="AE61" s="100">
        <v>0</v>
      </c>
      <c r="AF61" s="100">
        <v>0</v>
      </c>
      <c r="AG61" s="100">
        <v>0</v>
      </c>
      <c r="AH61" s="100">
        <v>0</v>
      </c>
      <c r="AI61" s="100">
        <v>0</v>
      </c>
      <c r="AJ61" s="100">
        <v>0</v>
      </c>
      <c r="AK61" s="100">
        <v>0</v>
      </c>
      <c r="AL61" s="100">
        <v>0</v>
      </c>
      <c r="AM61" s="100">
        <v>0</v>
      </c>
      <c r="AN61" s="100">
        <v>0</v>
      </c>
      <c r="AO61" s="100">
        <v>0</v>
      </c>
      <c r="AP61" s="100">
        <v>0</v>
      </c>
      <c r="AQ61" s="100">
        <v>0</v>
      </c>
      <c r="AR61" s="100">
        <v>0</v>
      </c>
      <c r="AS61" s="100">
        <v>0</v>
      </c>
      <c r="AT61" s="100">
        <v>0</v>
      </c>
      <c r="AU61" s="100">
        <v>0</v>
      </c>
      <c r="AV61" s="100">
        <v>0</v>
      </c>
      <c r="AW61" s="100">
        <v>0</v>
      </c>
      <c r="AX61" s="100">
        <v>0</v>
      </c>
      <c r="AY61" s="100">
        <v>0</v>
      </c>
      <c r="AZ61" s="100">
        <v>0</v>
      </c>
      <c r="BA61" s="100">
        <v>0</v>
      </c>
      <c r="BB61" s="100">
        <v>0</v>
      </c>
      <c r="BC61" s="100">
        <v>0</v>
      </c>
      <c r="BD61" s="100">
        <v>0</v>
      </c>
      <c r="BE61" s="100">
        <v>0</v>
      </c>
      <c r="BF61" s="100">
        <v>0</v>
      </c>
      <c r="BG61" s="100">
        <v>0</v>
      </c>
      <c r="BH61" s="100">
        <v>0</v>
      </c>
      <c r="BI61" s="100">
        <v>0</v>
      </c>
      <c r="BJ61" s="100">
        <v>0</v>
      </c>
      <c r="BK61" s="100">
        <v>0</v>
      </c>
      <c r="BL61" s="100">
        <v>0</v>
      </c>
      <c r="BM61" s="100">
        <v>0</v>
      </c>
      <c r="BN61" s="100">
        <v>0</v>
      </c>
      <c r="BO61" s="100">
        <v>0</v>
      </c>
      <c r="BP61" s="100">
        <v>0</v>
      </c>
      <c r="BQ61" s="100">
        <v>0</v>
      </c>
      <c r="BR61" s="100">
        <v>0</v>
      </c>
      <c r="BS61" s="100">
        <v>0</v>
      </c>
      <c r="BT61" s="100">
        <v>0</v>
      </c>
      <c r="BU61" s="100">
        <v>0</v>
      </c>
      <c r="BV61" s="100">
        <v>0</v>
      </c>
      <c r="BW61" s="100">
        <v>0</v>
      </c>
      <c r="BX61" s="100">
        <v>0</v>
      </c>
      <c r="BY61" s="100">
        <v>0</v>
      </c>
      <c r="BZ61" s="100">
        <v>0</v>
      </c>
      <c r="CA61" s="100">
        <v>0</v>
      </c>
      <c r="CB61" s="100">
        <v>0</v>
      </c>
      <c r="CC61" s="100">
        <v>0</v>
      </c>
      <c r="CD61" s="100">
        <v>0</v>
      </c>
      <c r="CE61" s="100">
        <v>0</v>
      </c>
      <c r="CF61" s="100">
        <v>0</v>
      </c>
      <c r="CG61" s="100">
        <v>0</v>
      </c>
      <c r="CH61" s="100">
        <v>0</v>
      </c>
      <c r="CI61" s="100">
        <v>0</v>
      </c>
      <c r="CJ61" s="100">
        <v>0</v>
      </c>
      <c r="CK61" s="100">
        <v>0</v>
      </c>
      <c r="CL61" s="100">
        <v>0</v>
      </c>
      <c r="CM61" s="100">
        <v>0</v>
      </c>
      <c r="CN61" s="100">
        <v>0</v>
      </c>
      <c r="CO61" s="100">
        <v>0</v>
      </c>
    </row>
    <row r="62" spans="1:93" x14ac:dyDescent="0.2">
      <c r="A62" s="101" t="s">
        <v>1658</v>
      </c>
    </row>
    <row r="63" spans="1:93" x14ac:dyDescent="0.2">
      <c r="A63" s="101" t="s">
        <v>1659</v>
      </c>
    </row>
    <row r="64" spans="1:93" x14ac:dyDescent="0.2">
      <c r="A64" s="99" t="s">
        <v>1660</v>
      </c>
    </row>
    <row r="65" spans="1:93" x14ac:dyDescent="0.2">
      <c r="A65" s="101" t="s">
        <v>1661</v>
      </c>
    </row>
    <row r="66" spans="1:93" x14ac:dyDescent="0.2">
      <c r="A66" s="99" t="s">
        <v>1662</v>
      </c>
    </row>
    <row r="67" spans="1:93" x14ac:dyDescent="0.2">
      <c r="A67" s="101" t="s">
        <v>1663</v>
      </c>
      <c r="B67" s="100">
        <v>18814468941.649899</v>
      </c>
      <c r="C67" s="100">
        <v>18972553086.919998</v>
      </c>
      <c r="D67" s="100">
        <v>19098113057.810001</v>
      </c>
      <c r="E67" s="100">
        <v>19203451124.909901</v>
      </c>
      <c r="F67" s="100">
        <v>19356202245.73</v>
      </c>
      <c r="G67" s="100">
        <v>19329332891.199902</v>
      </c>
      <c r="H67" s="100">
        <v>19547249455.399899</v>
      </c>
      <c r="I67" s="100">
        <v>19777646333.639999</v>
      </c>
      <c r="J67" s="100">
        <v>19948959377.200001</v>
      </c>
      <c r="K67" s="100">
        <v>20036465090.939999</v>
      </c>
      <c r="L67" s="100">
        <v>20063210636.07</v>
      </c>
      <c r="M67" s="100">
        <v>20283681318.599998</v>
      </c>
      <c r="N67" s="100">
        <v>20283681318.599998</v>
      </c>
      <c r="O67" s="100">
        <v>20467525359.73</v>
      </c>
      <c r="P67" s="100">
        <v>20551609906.32</v>
      </c>
      <c r="Q67" s="100">
        <v>20701131986.049999</v>
      </c>
      <c r="R67" s="100">
        <v>20862765718.950001</v>
      </c>
      <c r="S67" s="100">
        <v>21178102921.610001</v>
      </c>
      <c r="T67" s="100">
        <v>21335771160.560001</v>
      </c>
      <c r="U67" s="100">
        <v>21335019609.709999</v>
      </c>
      <c r="V67" s="100">
        <v>21343273518.919998</v>
      </c>
      <c r="W67" s="100">
        <v>21291739858.079899</v>
      </c>
      <c r="X67" s="100">
        <v>21463461544.610001</v>
      </c>
      <c r="Y67" s="100">
        <v>21732123117.919998</v>
      </c>
      <c r="Z67" s="100">
        <v>21912826166.709999</v>
      </c>
      <c r="AB67" s="100">
        <v>21912826166.709999</v>
      </c>
      <c r="AC67" s="100">
        <v>22399850015.489201</v>
      </c>
      <c r="AD67" s="100">
        <v>22512854807.186298</v>
      </c>
      <c r="AE67" s="100">
        <v>22888609140.888699</v>
      </c>
      <c r="AF67" s="100">
        <v>23221454757.9389</v>
      </c>
      <c r="AG67" s="100">
        <v>23444880931.919201</v>
      </c>
      <c r="AH67" s="100">
        <v>23666191076.231701</v>
      </c>
      <c r="AI67" s="100">
        <v>23789751212.633301</v>
      </c>
      <c r="AJ67" s="100">
        <v>23901034386.507301</v>
      </c>
      <c r="AK67" s="100">
        <v>24043593969.155899</v>
      </c>
      <c r="AL67" s="100">
        <v>24112733135.334499</v>
      </c>
      <c r="AM67" s="100">
        <v>24187569524.016201</v>
      </c>
      <c r="AN67" s="100">
        <v>24881286291.576801</v>
      </c>
      <c r="AO67" s="100">
        <v>24881286291.576801</v>
      </c>
      <c r="AP67" s="100">
        <v>24947380529.572399</v>
      </c>
      <c r="AQ67" s="100">
        <v>25028142913.549999</v>
      </c>
      <c r="AR67" s="100">
        <v>25241297956.286098</v>
      </c>
      <c r="AS67" s="100">
        <v>25383428769.480701</v>
      </c>
      <c r="AT67" s="100">
        <v>25665179007.148602</v>
      </c>
      <c r="AU67" s="100">
        <v>25839859438.947701</v>
      </c>
      <c r="AV67" s="100">
        <v>25950744879.241798</v>
      </c>
      <c r="AW67" s="100">
        <v>26073126221.091</v>
      </c>
      <c r="AX67" s="100">
        <v>26239064743.7995</v>
      </c>
      <c r="AY67" s="100">
        <v>26517667460.485699</v>
      </c>
      <c r="AZ67" s="100">
        <v>26685432591.407501</v>
      </c>
      <c r="BA67" s="100">
        <v>27135158649.621799</v>
      </c>
      <c r="BB67" s="100">
        <v>27135158649.621799</v>
      </c>
      <c r="BC67" s="100">
        <v>27196493471.150902</v>
      </c>
      <c r="BD67" s="100">
        <v>27266900139.073799</v>
      </c>
      <c r="BE67" s="100">
        <v>27503723425.7542</v>
      </c>
      <c r="BF67" s="100">
        <v>27647022052.674599</v>
      </c>
      <c r="BG67" s="100">
        <v>27755762858.148701</v>
      </c>
      <c r="BH67" s="100">
        <v>28195589897.852798</v>
      </c>
      <c r="BI67" s="100">
        <v>28339966960.563099</v>
      </c>
      <c r="BJ67" s="100">
        <v>28489662727.422001</v>
      </c>
      <c r="BK67" s="100">
        <v>28669763850.620998</v>
      </c>
      <c r="BL67" s="100">
        <v>28825812789.896999</v>
      </c>
      <c r="BM67" s="100">
        <v>29046201388.241699</v>
      </c>
      <c r="BN67" s="100">
        <v>29119598042.573502</v>
      </c>
      <c r="BO67" s="100">
        <v>29119598042.573502</v>
      </c>
      <c r="BP67" s="100">
        <v>29184036534.9758</v>
      </c>
      <c r="BQ67" s="100">
        <v>29249550131.2089</v>
      </c>
      <c r="BR67" s="100">
        <v>29506762292.370499</v>
      </c>
      <c r="BS67" s="100">
        <v>29586137503.244099</v>
      </c>
      <c r="BT67" s="100">
        <v>29657722027.068199</v>
      </c>
      <c r="BU67" s="100">
        <v>30099109207.5909</v>
      </c>
      <c r="BV67" s="100">
        <v>30299154983.3461</v>
      </c>
      <c r="BW67" s="100">
        <v>30412931071.436501</v>
      </c>
      <c r="BX67" s="100">
        <v>30571898352.134102</v>
      </c>
      <c r="BY67" s="100">
        <v>30706419616.622398</v>
      </c>
      <c r="BZ67" s="100">
        <v>30918663201.198299</v>
      </c>
      <c r="CA67" s="100">
        <v>31298625314.525299</v>
      </c>
      <c r="CB67" s="100">
        <v>31298625314.525299</v>
      </c>
      <c r="CC67" s="100">
        <v>31355884447.059601</v>
      </c>
      <c r="CD67" s="100">
        <v>31412628166.5951</v>
      </c>
      <c r="CE67" s="100">
        <v>31510764575.266102</v>
      </c>
      <c r="CF67" s="100">
        <v>31579249813.630501</v>
      </c>
      <c r="CG67" s="100">
        <v>31732231753.386002</v>
      </c>
      <c r="CH67" s="100">
        <v>32264144958.2038</v>
      </c>
      <c r="CI67" s="100">
        <v>32333068754.5392</v>
      </c>
      <c r="CJ67" s="100">
        <v>32399711427.888</v>
      </c>
      <c r="CK67" s="100">
        <v>32490373959.994301</v>
      </c>
      <c r="CL67" s="100">
        <v>32614617175.561298</v>
      </c>
      <c r="CM67" s="100">
        <v>32701470584.244202</v>
      </c>
      <c r="CN67" s="100">
        <v>33265531187.4687</v>
      </c>
      <c r="CO67" s="100">
        <v>33265531187.4687</v>
      </c>
    </row>
    <row r="68" spans="1:93" x14ac:dyDescent="0.2">
      <c r="A68" s="101" t="s">
        <v>1664</v>
      </c>
      <c r="B68" s="100">
        <v>0</v>
      </c>
      <c r="C68" s="100">
        <v>0</v>
      </c>
      <c r="D68" s="100">
        <v>0</v>
      </c>
      <c r="E68" s="100">
        <v>0</v>
      </c>
      <c r="F68" s="100">
        <v>0</v>
      </c>
      <c r="G68" s="100">
        <v>0</v>
      </c>
      <c r="H68" s="100">
        <v>0</v>
      </c>
      <c r="I68" s="100">
        <v>0</v>
      </c>
      <c r="J68" s="100">
        <v>0</v>
      </c>
      <c r="K68" s="100">
        <v>0</v>
      </c>
      <c r="L68" s="100">
        <v>0</v>
      </c>
      <c r="M68" s="100">
        <v>0</v>
      </c>
      <c r="N68" s="100">
        <v>0</v>
      </c>
      <c r="O68" s="100">
        <v>0</v>
      </c>
      <c r="P68" s="100">
        <v>0</v>
      </c>
      <c r="Q68" s="100">
        <v>0</v>
      </c>
      <c r="R68" s="100">
        <v>0</v>
      </c>
      <c r="S68" s="100">
        <v>0</v>
      </c>
      <c r="T68" s="100">
        <v>0</v>
      </c>
      <c r="U68" s="100">
        <v>0</v>
      </c>
      <c r="V68" s="100">
        <v>0</v>
      </c>
      <c r="W68" s="100">
        <v>0</v>
      </c>
      <c r="X68" s="100">
        <v>0</v>
      </c>
      <c r="Y68" s="100">
        <v>0</v>
      </c>
      <c r="Z68" s="100">
        <v>0</v>
      </c>
      <c r="AB68" s="100">
        <v>0</v>
      </c>
      <c r="AC68" s="100">
        <v>0</v>
      </c>
      <c r="AD68" s="100">
        <v>0</v>
      </c>
      <c r="AE68" s="100">
        <v>0</v>
      </c>
      <c r="AF68" s="100">
        <v>0</v>
      </c>
      <c r="AG68" s="100">
        <v>0</v>
      </c>
      <c r="AH68" s="100">
        <v>0</v>
      </c>
      <c r="AI68" s="100">
        <v>0</v>
      </c>
      <c r="AJ68" s="100">
        <v>0</v>
      </c>
      <c r="AK68" s="100">
        <v>0</v>
      </c>
      <c r="AL68" s="100">
        <v>0</v>
      </c>
      <c r="AM68" s="100">
        <v>0</v>
      </c>
      <c r="AN68" s="100">
        <v>0</v>
      </c>
      <c r="AO68" s="100">
        <v>0</v>
      </c>
      <c r="AP68" s="100">
        <v>0</v>
      </c>
      <c r="AQ68" s="100">
        <v>0</v>
      </c>
      <c r="AR68" s="100">
        <v>0</v>
      </c>
      <c r="AS68" s="100">
        <v>0</v>
      </c>
      <c r="AT68" s="100">
        <v>0</v>
      </c>
      <c r="AU68" s="100">
        <v>0</v>
      </c>
      <c r="AV68" s="100">
        <v>0</v>
      </c>
      <c r="AW68" s="100">
        <v>0</v>
      </c>
      <c r="AX68" s="100">
        <v>0</v>
      </c>
      <c r="AY68" s="100">
        <v>0</v>
      </c>
      <c r="AZ68" s="100">
        <v>0</v>
      </c>
      <c r="BA68" s="100">
        <v>0</v>
      </c>
      <c r="BB68" s="100">
        <v>0</v>
      </c>
      <c r="BC68" s="100">
        <v>0</v>
      </c>
      <c r="BD68" s="100">
        <v>0</v>
      </c>
      <c r="BE68" s="100">
        <v>0</v>
      </c>
      <c r="BF68" s="100">
        <v>0</v>
      </c>
      <c r="BG68" s="100">
        <v>0</v>
      </c>
      <c r="BH68" s="100">
        <v>0</v>
      </c>
      <c r="BI68" s="100">
        <v>0</v>
      </c>
      <c r="BJ68" s="100">
        <v>0</v>
      </c>
      <c r="BK68" s="100">
        <v>0</v>
      </c>
      <c r="BL68" s="100">
        <v>0</v>
      </c>
      <c r="BM68" s="100">
        <v>0</v>
      </c>
      <c r="BN68" s="100">
        <v>0</v>
      </c>
      <c r="BO68" s="100">
        <v>0</v>
      </c>
      <c r="BP68" s="100">
        <v>0</v>
      </c>
      <c r="BQ68" s="100">
        <v>0</v>
      </c>
      <c r="BR68" s="100">
        <v>0</v>
      </c>
      <c r="BS68" s="100">
        <v>0</v>
      </c>
      <c r="BT68" s="100">
        <v>0</v>
      </c>
      <c r="BU68" s="100">
        <v>0</v>
      </c>
      <c r="BV68" s="100">
        <v>0</v>
      </c>
      <c r="BW68" s="100">
        <v>0</v>
      </c>
      <c r="BX68" s="100">
        <v>0</v>
      </c>
      <c r="BY68" s="100">
        <v>0</v>
      </c>
      <c r="BZ68" s="100">
        <v>0</v>
      </c>
      <c r="CA68" s="100">
        <v>0</v>
      </c>
      <c r="CB68" s="100">
        <v>0</v>
      </c>
      <c r="CC68" s="100">
        <v>0</v>
      </c>
      <c r="CD68" s="100">
        <v>0</v>
      </c>
      <c r="CE68" s="100">
        <v>0</v>
      </c>
      <c r="CF68" s="100">
        <v>0</v>
      </c>
      <c r="CG68" s="100">
        <v>0</v>
      </c>
      <c r="CH68" s="100">
        <v>0</v>
      </c>
      <c r="CI68" s="100">
        <v>0</v>
      </c>
      <c r="CJ68" s="100">
        <v>0</v>
      </c>
      <c r="CK68" s="100">
        <v>0</v>
      </c>
      <c r="CL68" s="100">
        <v>0</v>
      </c>
      <c r="CM68" s="100">
        <v>0</v>
      </c>
      <c r="CN68" s="100">
        <v>0</v>
      </c>
      <c r="CO68" s="100">
        <v>0</v>
      </c>
    </row>
    <row r="69" spans="1:93" x14ac:dyDescent="0.2">
      <c r="A69" s="101" t="s">
        <v>1665</v>
      </c>
      <c r="B69" s="100">
        <v>235782330.40000001</v>
      </c>
      <c r="C69" s="100">
        <v>235782330.40000001</v>
      </c>
      <c r="D69" s="100">
        <v>235782330.40000001</v>
      </c>
      <c r="E69" s="100">
        <v>235782330.40000001</v>
      </c>
      <c r="F69" s="100">
        <v>235782330.40000001</v>
      </c>
      <c r="G69" s="100">
        <v>235782330.40000001</v>
      </c>
      <c r="H69" s="100">
        <v>235782330.40000001</v>
      </c>
      <c r="I69" s="100">
        <v>235782330.40000001</v>
      </c>
      <c r="J69" s="100">
        <v>235782330.40000001</v>
      </c>
      <c r="K69" s="100">
        <v>235782330.40000001</v>
      </c>
      <c r="L69" s="100">
        <v>235782330.40000001</v>
      </c>
      <c r="M69" s="100">
        <v>235782330.40000001</v>
      </c>
      <c r="N69" s="100">
        <v>235782330.40000001</v>
      </c>
      <c r="O69" s="100">
        <v>235782330.40000001</v>
      </c>
      <c r="P69" s="100">
        <v>235782330.40000001</v>
      </c>
      <c r="Q69" s="100">
        <v>235782330.40000001</v>
      </c>
      <c r="R69" s="100">
        <v>235782330.40000001</v>
      </c>
      <c r="S69" s="100">
        <v>235782330.40000001</v>
      </c>
      <c r="T69" s="100">
        <v>235782330.40000001</v>
      </c>
      <c r="U69" s="100">
        <v>235782330.40000001</v>
      </c>
      <c r="V69" s="100">
        <v>235782330.40000001</v>
      </c>
      <c r="W69" s="100">
        <v>235782330.40000001</v>
      </c>
      <c r="X69" s="100">
        <v>235782330.40000001</v>
      </c>
      <c r="Y69" s="100">
        <v>235782330.40000001</v>
      </c>
      <c r="Z69" s="100">
        <v>235782330.40000001</v>
      </c>
      <c r="AB69" s="100">
        <v>235782330.40000001</v>
      </c>
      <c r="AC69" s="100">
        <v>235782330.40000001</v>
      </c>
      <c r="AD69" s="100">
        <v>235782330.40000001</v>
      </c>
      <c r="AE69" s="100">
        <v>235782330.40000001</v>
      </c>
      <c r="AF69" s="100">
        <v>235782330.40000001</v>
      </c>
      <c r="AG69" s="100">
        <v>235782330.40000001</v>
      </c>
      <c r="AH69" s="100">
        <v>235782330.40000001</v>
      </c>
      <c r="AI69" s="100">
        <v>235782330.40000001</v>
      </c>
      <c r="AJ69" s="100">
        <v>235782330.40000001</v>
      </c>
      <c r="AK69" s="100">
        <v>235782330.40000001</v>
      </c>
      <c r="AL69" s="100">
        <v>235782330.40000001</v>
      </c>
      <c r="AM69" s="100">
        <v>235782330.40000001</v>
      </c>
      <c r="AN69" s="100">
        <v>235782330.40000001</v>
      </c>
      <c r="AO69" s="100">
        <v>235782330.40000001</v>
      </c>
      <c r="AP69" s="100">
        <v>235782330.40000001</v>
      </c>
      <c r="AQ69" s="100">
        <v>235782330.40000001</v>
      </c>
      <c r="AR69" s="100">
        <v>235782330.40000001</v>
      </c>
      <c r="AS69" s="100">
        <v>235782330.40000001</v>
      </c>
      <c r="AT69" s="100">
        <v>235782330.40000001</v>
      </c>
      <c r="AU69" s="100">
        <v>235782330.40000001</v>
      </c>
      <c r="AV69" s="100">
        <v>235782330.40000001</v>
      </c>
      <c r="AW69" s="100">
        <v>235782330.40000001</v>
      </c>
      <c r="AX69" s="100">
        <v>235782330.40000001</v>
      </c>
      <c r="AY69" s="100">
        <v>235782330.40000001</v>
      </c>
      <c r="AZ69" s="100">
        <v>235782330.40000001</v>
      </c>
      <c r="BA69" s="100">
        <v>235782330.40000001</v>
      </c>
      <c r="BB69" s="100">
        <v>235782330.40000001</v>
      </c>
      <c r="BC69" s="100">
        <v>235782330.40000001</v>
      </c>
      <c r="BD69" s="100">
        <v>235782330.40000001</v>
      </c>
      <c r="BE69" s="100">
        <v>235782330.40000001</v>
      </c>
      <c r="BF69" s="100">
        <v>235782330.40000001</v>
      </c>
      <c r="BG69" s="100">
        <v>235782330.40000001</v>
      </c>
      <c r="BH69" s="100">
        <v>235782330.40000001</v>
      </c>
      <c r="BI69" s="100">
        <v>235782330.40000001</v>
      </c>
      <c r="BJ69" s="100">
        <v>235782330.40000001</v>
      </c>
      <c r="BK69" s="100">
        <v>235782330.40000001</v>
      </c>
      <c r="BL69" s="100">
        <v>235782330.40000001</v>
      </c>
      <c r="BM69" s="100">
        <v>235782330.40000001</v>
      </c>
      <c r="BN69" s="100">
        <v>235782330.40000001</v>
      </c>
      <c r="BO69" s="100">
        <v>235782330.40000001</v>
      </c>
      <c r="BP69" s="100">
        <v>235782330.40000001</v>
      </c>
      <c r="BQ69" s="100">
        <v>235782330.40000001</v>
      </c>
      <c r="BR69" s="100">
        <v>235782330.40000001</v>
      </c>
      <c r="BS69" s="100">
        <v>235782330.40000001</v>
      </c>
      <c r="BT69" s="100">
        <v>235782330.40000001</v>
      </c>
      <c r="BU69" s="100">
        <v>235782330.40000001</v>
      </c>
      <c r="BV69" s="100">
        <v>235782330.40000001</v>
      </c>
      <c r="BW69" s="100">
        <v>235782330.40000001</v>
      </c>
      <c r="BX69" s="100">
        <v>235782330.40000001</v>
      </c>
      <c r="BY69" s="100">
        <v>235782330.40000001</v>
      </c>
      <c r="BZ69" s="100">
        <v>235782330.40000001</v>
      </c>
      <c r="CA69" s="100">
        <v>235782330.40000001</v>
      </c>
      <c r="CB69" s="100">
        <v>235782330.40000001</v>
      </c>
      <c r="CC69" s="100">
        <v>235782330.40000001</v>
      </c>
      <c r="CD69" s="100">
        <v>235782330.40000001</v>
      </c>
      <c r="CE69" s="100">
        <v>235782330.40000001</v>
      </c>
      <c r="CF69" s="100">
        <v>235782330.40000001</v>
      </c>
      <c r="CG69" s="100">
        <v>235782330.40000001</v>
      </c>
      <c r="CH69" s="100">
        <v>235782330.40000001</v>
      </c>
      <c r="CI69" s="100">
        <v>235782330.40000001</v>
      </c>
      <c r="CJ69" s="100">
        <v>235782330.40000001</v>
      </c>
      <c r="CK69" s="100">
        <v>235782330.40000001</v>
      </c>
      <c r="CL69" s="100">
        <v>235782330.40000001</v>
      </c>
      <c r="CM69" s="100">
        <v>235782330.40000001</v>
      </c>
      <c r="CN69" s="100">
        <v>235782330.40000001</v>
      </c>
      <c r="CO69" s="100">
        <v>235782330.40000001</v>
      </c>
    </row>
    <row r="70" spans="1:93" x14ac:dyDescent="0.2">
      <c r="A70" s="101" t="s">
        <v>1666</v>
      </c>
      <c r="B70" s="100">
        <v>422472187.15999901</v>
      </c>
      <c r="C70" s="100">
        <v>422472187.15999901</v>
      </c>
      <c r="D70" s="100">
        <v>422472187.15999901</v>
      </c>
      <c r="E70" s="100">
        <v>422472187.15999901</v>
      </c>
      <c r="F70" s="100">
        <v>422472187.15999901</v>
      </c>
      <c r="G70" s="100">
        <v>422472187.15999901</v>
      </c>
      <c r="H70" s="100">
        <v>422472187.15999901</v>
      </c>
      <c r="I70" s="100">
        <v>422472187.15999901</v>
      </c>
      <c r="J70" s="100">
        <v>422472187.15999901</v>
      </c>
      <c r="K70" s="100">
        <v>422472187.15999901</v>
      </c>
      <c r="L70" s="100">
        <v>422472187.15999901</v>
      </c>
      <c r="M70" s="100">
        <v>422472187.15999901</v>
      </c>
      <c r="N70" s="100">
        <v>422472187.15999901</v>
      </c>
      <c r="O70" s="100">
        <v>422472187.15999901</v>
      </c>
      <c r="P70" s="100">
        <v>422472187.15999901</v>
      </c>
      <c r="Q70" s="100">
        <v>422472187.15999901</v>
      </c>
      <c r="R70" s="100">
        <v>422362103.48000002</v>
      </c>
      <c r="S70" s="100">
        <v>422362103.48000002</v>
      </c>
      <c r="T70" s="100">
        <v>423867143.10000002</v>
      </c>
      <c r="U70" s="100">
        <v>423867143.10000002</v>
      </c>
      <c r="V70" s="100">
        <v>423867143.10000002</v>
      </c>
      <c r="W70" s="100">
        <v>503412271.50999999</v>
      </c>
      <c r="X70" s="100">
        <v>503412271.50999999</v>
      </c>
      <c r="Y70" s="100">
        <v>510840364.049999</v>
      </c>
      <c r="Z70" s="100">
        <v>513998404.88999897</v>
      </c>
      <c r="AB70" s="100">
        <v>513998404.88999897</v>
      </c>
      <c r="AC70" s="100">
        <v>513998404.88999897</v>
      </c>
      <c r="AD70" s="100">
        <v>513998404.88999897</v>
      </c>
      <c r="AE70" s="100">
        <v>513998404.88999897</v>
      </c>
      <c r="AF70" s="100">
        <v>513998404.88999897</v>
      </c>
      <c r="AG70" s="100">
        <v>513998404.88999897</v>
      </c>
      <c r="AH70" s="100">
        <v>513998404.88999897</v>
      </c>
      <c r="AI70" s="100">
        <v>513998404.88999897</v>
      </c>
      <c r="AJ70" s="100">
        <v>513998404.88999897</v>
      </c>
      <c r="AK70" s="100">
        <v>513998404.88999897</v>
      </c>
      <c r="AL70" s="100">
        <v>513998404.88999897</v>
      </c>
      <c r="AM70" s="100">
        <v>513998404.88999897</v>
      </c>
      <c r="AN70" s="100">
        <v>513998404.88999897</v>
      </c>
      <c r="AO70" s="100">
        <v>513998404.88999897</v>
      </c>
      <c r="AP70" s="100">
        <v>513998404.88999897</v>
      </c>
      <c r="AQ70" s="100">
        <v>513998404.88999897</v>
      </c>
      <c r="AR70" s="100">
        <v>513998404.88999897</v>
      </c>
      <c r="AS70" s="100">
        <v>513998404.88999897</v>
      </c>
      <c r="AT70" s="100">
        <v>513998404.88999897</v>
      </c>
      <c r="AU70" s="100">
        <v>513998404.88999897</v>
      </c>
      <c r="AV70" s="100">
        <v>513998404.88999897</v>
      </c>
      <c r="AW70" s="100">
        <v>513998404.88999897</v>
      </c>
      <c r="AX70" s="100">
        <v>513998404.88999897</v>
      </c>
      <c r="AY70" s="100">
        <v>513998404.88999897</v>
      </c>
      <c r="AZ70" s="100">
        <v>513998404.88999897</v>
      </c>
      <c r="BA70" s="100">
        <v>513998404.88999897</v>
      </c>
      <c r="BB70" s="100">
        <v>513998404.88999897</v>
      </c>
      <c r="BC70" s="100">
        <v>513998404.88999897</v>
      </c>
      <c r="BD70" s="100">
        <v>513998404.88999897</v>
      </c>
      <c r="BE70" s="100">
        <v>513998404.88999897</v>
      </c>
      <c r="BF70" s="100">
        <v>513998404.88999897</v>
      </c>
      <c r="BG70" s="100">
        <v>513998404.88999897</v>
      </c>
      <c r="BH70" s="100">
        <v>513998404.88999897</v>
      </c>
      <c r="BI70" s="100">
        <v>513998404.88999897</v>
      </c>
      <c r="BJ70" s="100">
        <v>513998404.88999897</v>
      </c>
      <c r="BK70" s="100">
        <v>513998404.88999897</v>
      </c>
      <c r="BL70" s="100">
        <v>513998404.88999897</v>
      </c>
      <c r="BM70" s="100">
        <v>513998404.88999897</v>
      </c>
      <c r="BN70" s="100">
        <v>513998404.88999897</v>
      </c>
      <c r="BO70" s="100">
        <v>513998404.88999897</v>
      </c>
      <c r="BP70" s="100">
        <v>513998404.88999897</v>
      </c>
      <c r="BQ70" s="100">
        <v>513998404.88999897</v>
      </c>
      <c r="BR70" s="100">
        <v>513998404.88999897</v>
      </c>
      <c r="BS70" s="100">
        <v>513998404.88999897</v>
      </c>
      <c r="BT70" s="100">
        <v>513998404.88999897</v>
      </c>
      <c r="BU70" s="100">
        <v>513998404.88999897</v>
      </c>
      <c r="BV70" s="100">
        <v>513998404.88999897</v>
      </c>
      <c r="BW70" s="100">
        <v>513998404.88999897</v>
      </c>
      <c r="BX70" s="100">
        <v>513998404.88999897</v>
      </c>
      <c r="BY70" s="100">
        <v>513998404.88999897</v>
      </c>
      <c r="BZ70" s="100">
        <v>513998404.88999897</v>
      </c>
      <c r="CA70" s="100">
        <v>513998404.88999897</v>
      </c>
      <c r="CB70" s="100">
        <v>513998404.88999897</v>
      </c>
      <c r="CC70" s="100">
        <v>513998404.88999897</v>
      </c>
      <c r="CD70" s="100">
        <v>513998404.88999897</v>
      </c>
      <c r="CE70" s="100">
        <v>513998404.88999897</v>
      </c>
      <c r="CF70" s="100">
        <v>513998404.88999897</v>
      </c>
      <c r="CG70" s="100">
        <v>513998404.88999897</v>
      </c>
      <c r="CH70" s="100">
        <v>513998404.88999897</v>
      </c>
      <c r="CI70" s="100">
        <v>513998404.88999897</v>
      </c>
      <c r="CJ70" s="100">
        <v>513998404.88999897</v>
      </c>
      <c r="CK70" s="100">
        <v>513998404.88999897</v>
      </c>
      <c r="CL70" s="100">
        <v>513998404.88999897</v>
      </c>
      <c r="CM70" s="100">
        <v>513998404.88999897</v>
      </c>
      <c r="CN70" s="100">
        <v>513998404.88999897</v>
      </c>
      <c r="CO70" s="100">
        <v>513998404.88999897</v>
      </c>
    </row>
    <row r="71" spans="1:93" x14ac:dyDescent="0.2">
      <c r="A71" s="101" t="s">
        <v>1667</v>
      </c>
      <c r="B71" s="100">
        <v>0</v>
      </c>
      <c r="C71" s="100">
        <v>0</v>
      </c>
      <c r="D71" s="100">
        <v>0</v>
      </c>
      <c r="E71" s="100">
        <v>0</v>
      </c>
      <c r="F71" s="100">
        <v>0</v>
      </c>
      <c r="G71" s="100">
        <v>0</v>
      </c>
      <c r="H71" s="100">
        <v>0</v>
      </c>
      <c r="I71" s="100">
        <v>0</v>
      </c>
      <c r="J71" s="100">
        <v>0</v>
      </c>
      <c r="K71" s="100">
        <v>0</v>
      </c>
      <c r="L71" s="100">
        <v>0</v>
      </c>
      <c r="M71" s="100">
        <v>0</v>
      </c>
      <c r="N71" s="100">
        <v>0</v>
      </c>
      <c r="O71" s="100">
        <v>0</v>
      </c>
      <c r="P71" s="100">
        <v>0</v>
      </c>
      <c r="Q71" s="100">
        <v>0</v>
      </c>
      <c r="R71" s="100">
        <v>0</v>
      </c>
      <c r="S71" s="100">
        <v>0</v>
      </c>
      <c r="T71" s="100">
        <v>0</v>
      </c>
      <c r="U71" s="100">
        <v>0</v>
      </c>
      <c r="V71" s="100">
        <v>0</v>
      </c>
      <c r="W71" s="100">
        <v>0</v>
      </c>
      <c r="X71" s="100">
        <v>0</v>
      </c>
      <c r="Y71" s="100">
        <v>0</v>
      </c>
      <c r="Z71" s="100">
        <v>0</v>
      </c>
      <c r="AB71" s="100">
        <v>0</v>
      </c>
      <c r="AC71" s="100">
        <v>0</v>
      </c>
      <c r="AD71" s="100">
        <v>0</v>
      </c>
      <c r="AE71" s="100">
        <v>0</v>
      </c>
      <c r="AF71" s="100">
        <v>0</v>
      </c>
      <c r="AG71" s="100">
        <v>0</v>
      </c>
      <c r="AH71" s="100">
        <v>0</v>
      </c>
      <c r="AI71" s="100">
        <v>0</v>
      </c>
      <c r="AJ71" s="100">
        <v>0</v>
      </c>
      <c r="AK71" s="100">
        <v>0</v>
      </c>
      <c r="AL71" s="100">
        <v>0</v>
      </c>
      <c r="AM71" s="100">
        <v>0</v>
      </c>
      <c r="AN71" s="100">
        <v>0</v>
      </c>
      <c r="AO71" s="100">
        <v>0</v>
      </c>
      <c r="AP71" s="100">
        <v>0</v>
      </c>
      <c r="AQ71" s="100">
        <v>0</v>
      </c>
      <c r="AR71" s="100">
        <v>0</v>
      </c>
      <c r="AS71" s="100">
        <v>0</v>
      </c>
      <c r="AT71" s="100">
        <v>0</v>
      </c>
      <c r="AU71" s="100">
        <v>0</v>
      </c>
      <c r="AV71" s="100">
        <v>0</v>
      </c>
      <c r="AW71" s="100">
        <v>0</v>
      </c>
      <c r="AX71" s="100">
        <v>0</v>
      </c>
      <c r="AY71" s="100">
        <v>0</v>
      </c>
      <c r="AZ71" s="100">
        <v>0</v>
      </c>
      <c r="BA71" s="100">
        <v>0</v>
      </c>
      <c r="BB71" s="100">
        <v>0</v>
      </c>
      <c r="BC71" s="100">
        <v>0</v>
      </c>
      <c r="BD71" s="100">
        <v>0</v>
      </c>
      <c r="BE71" s="100">
        <v>0</v>
      </c>
      <c r="BF71" s="100">
        <v>0</v>
      </c>
      <c r="BG71" s="100">
        <v>0</v>
      </c>
      <c r="BH71" s="100">
        <v>0</v>
      </c>
      <c r="BI71" s="100">
        <v>0</v>
      </c>
      <c r="BJ71" s="100">
        <v>0</v>
      </c>
      <c r="BK71" s="100">
        <v>0</v>
      </c>
      <c r="BL71" s="100">
        <v>0</v>
      </c>
      <c r="BM71" s="100">
        <v>0</v>
      </c>
      <c r="BN71" s="100">
        <v>0</v>
      </c>
      <c r="BO71" s="100">
        <v>0</v>
      </c>
      <c r="BP71" s="100">
        <v>0</v>
      </c>
      <c r="BQ71" s="100">
        <v>0</v>
      </c>
      <c r="BR71" s="100">
        <v>0</v>
      </c>
      <c r="BS71" s="100">
        <v>0</v>
      </c>
      <c r="BT71" s="100">
        <v>0</v>
      </c>
      <c r="BU71" s="100">
        <v>0</v>
      </c>
      <c r="BV71" s="100">
        <v>0</v>
      </c>
      <c r="BW71" s="100">
        <v>0</v>
      </c>
      <c r="BX71" s="100">
        <v>0</v>
      </c>
      <c r="BY71" s="100">
        <v>0</v>
      </c>
      <c r="BZ71" s="100">
        <v>0</v>
      </c>
      <c r="CA71" s="100">
        <v>0</v>
      </c>
      <c r="CB71" s="100">
        <v>0</v>
      </c>
      <c r="CC71" s="100">
        <v>0</v>
      </c>
      <c r="CD71" s="100">
        <v>0</v>
      </c>
      <c r="CE71" s="100">
        <v>0</v>
      </c>
      <c r="CF71" s="100">
        <v>0</v>
      </c>
      <c r="CG71" s="100">
        <v>0</v>
      </c>
      <c r="CH71" s="100">
        <v>0</v>
      </c>
      <c r="CI71" s="100">
        <v>0</v>
      </c>
      <c r="CJ71" s="100">
        <v>0</v>
      </c>
      <c r="CK71" s="100">
        <v>0</v>
      </c>
      <c r="CL71" s="100">
        <v>0</v>
      </c>
      <c r="CM71" s="100">
        <v>0</v>
      </c>
      <c r="CN71" s="100">
        <v>0</v>
      </c>
      <c r="CO71" s="100">
        <v>0</v>
      </c>
    </row>
    <row r="72" spans="1:93" x14ac:dyDescent="0.2">
      <c r="A72" s="101" t="s">
        <v>1668</v>
      </c>
      <c r="B72" s="100">
        <v>29981972.879999999</v>
      </c>
      <c r="C72" s="100">
        <v>29981972.879999999</v>
      </c>
      <c r="D72" s="100">
        <v>29981972.879999999</v>
      </c>
      <c r="E72" s="100">
        <v>29981972.879999999</v>
      </c>
      <c r="F72" s="100">
        <v>29981972.879999999</v>
      </c>
      <c r="G72" s="100">
        <v>29981972.879999999</v>
      </c>
      <c r="H72" s="100">
        <v>29981972.879999999</v>
      </c>
      <c r="I72" s="100">
        <v>29981972.879999999</v>
      </c>
      <c r="J72" s="100">
        <v>25397736.120000001</v>
      </c>
      <c r="K72" s="100">
        <v>25397736.120000001</v>
      </c>
      <c r="L72" s="100">
        <v>25397736.120000001</v>
      </c>
      <c r="M72" s="100">
        <v>25397736.120000001</v>
      </c>
      <c r="N72" s="100">
        <v>25397736.120000001</v>
      </c>
      <c r="O72" s="100">
        <v>25397736.120000001</v>
      </c>
      <c r="P72" s="100">
        <v>25397736.120000001</v>
      </c>
      <c r="Q72" s="100">
        <v>25397736.120000001</v>
      </c>
      <c r="R72" s="100">
        <v>25397736.120000001</v>
      </c>
      <c r="S72" s="100">
        <v>25397736.120000001</v>
      </c>
      <c r="T72" s="100">
        <v>25397736.120000001</v>
      </c>
      <c r="U72" s="100">
        <v>25397736.120000001</v>
      </c>
      <c r="V72" s="100">
        <v>25397736.120000001</v>
      </c>
      <c r="W72" s="100">
        <v>17585866.48</v>
      </c>
      <c r="X72" s="100">
        <v>17585866.48</v>
      </c>
      <c r="Y72" s="100">
        <v>17585866.48</v>
      </c>
      <c r="Z72" s="100">
        <v>17585866.48</v>
      </c>
      <c r="AB72" s="100">
        <v>17585866.48</v>
      </c>
      <c r="AC72" s="100">
        <v>17585866.48</v>
      </c>
      <c r="AD72" s="100">
        <v>17585866.48</v>
      </c>
      <c r="AE72" s="100">
        <v>17585866.48</v>
      </c>
      <c r="AF72" s="100">
        <v>17585866.48</v>
      </c>
      <c r="AG72" s="100">
        <v>17585866.48</v>
      </c>
      <c r="AH72" s="100">
        <v>17585866.48</v>
      </c>
      <c r="AI72" s="100">
        <v>17585866.48</v>
      </c>
      <c r="AJ72" s="100">
        <v>17585866.48</v>
      </c>
      <c r="AK72" s="100">
        <v>17585866.48</v>
      </c>
      <c r="AL72" s="100">
        <v>17585866.48</v>
      </c>
      <c r="AM72" s="100">
        <v>17585866.48</v>
      </c>
      <c r="AN72" s="100">
        <v>17585866.48</v>
      </c>
      <c r="AO72" s="100">
        <v>17585866.48</v>
      </c>
      <c r="AP72" s="100">
        <v>17585866.48</v>
      </c>
      <c r="AQ72" s="100">
        <v>17585866.48</v>
      </c>
      <c r="AR72" s="100">
        <v>17585866.48</v>
      </c>
      <c r="AS72" s="100">
        <v>17585866.48</v>
      </c>
      <c r="AT72" s="100">
        <v>17585866.48</v>
      </c>
      <c r="AU72" s="100">
        <v>17585866.48</v>
      </c>
      <c r="AV72" s="100">
        <v>17585866.48</v>
      </c>
      <c r="AW72" s="100">
        <v>17585866.48</v>
      </c>
      <c r="AX72" s="100">
        <v>17585866.48</v>
      </c>
      <c r="AY72" s="100">
        <v>17585866.48</v>
      </c>
      <c r="AZ72" s="100">
        <v>17585866.48</v>
      </c>
      <c r="BA72" s="100">
        <v>17585866.48</v>
      </c>
      <c r="BB72" s="100">
        <v>17585866.48</v>
      </c>
      <c r="BC72" s="100">
        <v>17585866.48</v>
      </c>
      <c r="BD72" s="100">
        <v>17585866.48</v>
      </c>
      <c r="BE72" s="100">
        <v>17585866.48</v>
      </c>
      <c r="BF72" s="100">
        <v>17585866.48</v>
      </c>
      <c r="BG72" s="100">
        <v>17585866.48</v>
      </c>
      <c r="BH72" s="100">
        <v>17585866.48</v>
      </c>
      <c r="BI72" s="100">
        <v>17585866.48</v>
      </c>
      <c r="BJ72" s="100">
        <v>17585866.48</v>
      </c>
      <c r="BK72" s="100">
        <v>17585866.48</v>
      </c>
      <c r="BL72" s="100">
        <v>17585866.48</v>
      </c>
      <c r="BM72" s="100">
        <v>17585866.48</v>
      </c>
      <c r="BN72" s="100">
        <v>17585866.48</v>
      </c>
      <c r="BO72" s="100">
        <v>17585866.48</v>
      </c>
      <c r="BP72" s="100">
        <v>17585866.48</v>
      </c>
      <c r="BQ72" s="100">
        <v>17585866.48</v>
      </c>
      <c r="BR72" s="100">
        <v>17585866.48</v>
      </c>
      <c r="BS72" s="100">
        <v>17585866.48</v>
      </c>
      <c r="BT72" s="100">
        <v>17585866.48</v>
      </c>
      <c r="BU72" s="100">
        <v>17585866.48</v>
      </c>
      <c r="BV72" s="100">
        <v>17585866.48</v>
      </c>
      <c r="BW72" s="100">
        <v>17585866.48</v>
      </c>
      <c r="BX72" s="100">
        <v>17585866.48</v>
      </c>
      <c r="BY72" s="100">
        <v>17585866.48</v>
      </c>
      <c r="BZ72" s="100">
        <v>17585866.48</v>
      </c>
      <c r="CA72" s="100">
        <v>17585866.48</v>
      </c>
      <c r="CB72" s="100">
        <v>17585866.48</v>
      </c>
      <c r="CC72" s="100">
        <v>17585866.48</v>
      </c>
      <c r="CD72" s="100">
        <v>17585866.48</v>
      </c>
      <c r="CE72" s="100">
        <v>17585866.48</v>
      </c>
      <c r="CF72" s="100">
        <v>17585866.48</v>
      </c>
      <c r="CG72" s="100">
        <v>17585866.48</v>
      </c>
      <c r="CH72" s="100">
        <v>17585866.48</v>
      </c>
      <c r="CI72" s="100">
        <v>17585866.48</v>
      </c>
      <c r="CJ72" s="100">
        <v>17585866.48</v>
      </c>
      <c r="CK72" s="100">
        <v>17585866.48</v>
      </c>
      <c r="CL72" s="100">
        <v>17585866.48</v>
      </c>
      <c r="CM72" s="100">
        <v>17585866.48</v>
      </c>
      <c r="CN72" s="100">
        <v>17585866.48</v>
      </c>
      <c r="CO72" s="100">
        <v>17585866.48</v>
      </c>
    </row>
    <row r="73" spans="1:93" x14ac:dyDescent="0.2">
      <c r="A73" s="101" t="s">
        <v>1669</v>
      </c>
      <c r="B73" s="100">
        <v>25330286.079999998</v>
      </c>
      <c r="C73" s="100">
        <v>25330286.079999998</v>
      </c>
      <c r="D73" s="100">
        <v>25330286.079999998</v>
      </c>
      <c r="E73" s="100">
        <v>25330286.079999998</v>
      </c>
      <c r="F73" s="100">
        <v>25330286.079999998</v>
      </c>
      <c r="G73" s="100">
        <v>25330286.079999998</v>
      </c>
      <c r="H73" s="100">
        <v>25330286.079999998</v>
      </c>
      <c r="I73" s="100">
        <v>25330286.079999998</v>
      </c>
      <c r="J73" s="100">
        <v>25330286.079999998</v>
      </c>
      <c r="K73" s="100">
        <v>25330286.079999998</v>
      </c>
      <c r="L73" s="100">
        <v>38950158.149999999</v>
      </c>
      <c r="M73" s="100">
        <v>43263724.819999903</v>
      </c>
      <c r="N73" s="100">
        <v>43263724.819999903</v>
      </c>
      <c r="O73" s="100">
        <v>43263724.819999903</v>
      </c>
      <c r="P73" s="100">
        <v>43263724.819999903</v>
      </c>
      <c r="Q73" s="100">
        <v>43263724.819999903</v>
      </c>
      <c r="R73" s="100">
        <v>43263724.819999903</v>
      </c>
      <c r="S73" s="100">
        <v>43263724.819999903</v>
      </c>
      <c r="T73" s="100">
        <v>43263724.819999903</v>
      </c>
      <c r="U73" s="100">
        <v>43263724.819999903</v>
      </c>
      <c r="V73" s="100">
        <v>43263724.819999903</v>
      </c>
      <c r="W73" s="100">
        <v>43263724.819999903</v>
      </c>
      <c r="X73" s="100">
        <v>43263724.819999903</v>
      </c>
      <c r="Y73" s="100">
        <v>41288107.469999999</v>
      </c>
      <c r="Z73" s="100">
        <v>43251754.109999999</v>
      </c>
      <c r="AB73" s="100">
        <v>43251754.109999999</v>
      </c>
      <c r="AC73" s="100">
        <v>43251754.109999999</v>
      </c>
      <c r="AD73" s="100">
        <v>43251754.109999999</v>
      </c>
      <c r="AE73" s="100">
        <v>43251754.109999999</v>
      </c>
      <c r="AF73" s="100">
        <v>43251754.109999999</v>
      </c>
      <c r="AG73" s="100">
        <v>43251754.109999999</v>
      </c>
      <c r="AH73" s="100">
        <v>43251754.109999999</v>
      </c>
      <c r="AI73" s="100">
        <v>43251754.109999999</v>
      </c>
      <c r="AJ73" s="100">
        <v>43251754.109999999</v>
      </c>
      <c r="AK73" s="100">
        <v>43251754.109999999</v>
      </c>
      <c r="AL73" s="100">
        <v>43251754.109999999</v>
      </c>
      <c r="AM73" s="100">
        <v>43251754.109999999</v>
      </c>
      <c r="AN73" s="100">
        <v>43251754.109999999</v>
      </c>
      <c r="AO73" s="100">
        <v>43251754.109999999</v>
      </c>
      <c r="AP73" s="100">
        <v>43251754.109999999</v>
      </c>
      <c r="AQ73" s="100">
        <v>43251754.109999999</v>
      </c>
      <c r="AR73" s="100">
        <v>43251754.109999999</v>
      </c>
      <c r="AS73" s="100">
        <v>43251754.109999999</v>
      </c>
      <c r="AT73" s="100">
        <v>43251754.109999999</v>
      </c>
      <c r="AU73" s="100">
        <v>43251754.109999999</v>
      </c>
      <c r="AV73" s="100">
        <v>43251754.109999999</v>
      </c>
      <c r="AW73" s="100">
        <v>43251754.109999999</v>
      </c>
      <c r="AX73" s="100">
        <v>43251754.109999999</v>
      </c>
      <c r="AY73" s="100">
        <v>43251754.109999999</v>
      </c>
      <c r="AZ73" s="100">
        <v>43251754.109999999</v>
      </c>
      <c r="BA73" s="100">
        <v>43251754.109999999</v>
      </c>
      <c r="BB73" s="100">
        <v>43251754.109999999</v>
      </c>
      <c r="BC73" s="100">
        <v>43251754.109999999</v>
      </c>
      <c r="BD73" s="100">
        <v>43251754.109999999</v>
      </c>
      <c r="BE73" s="100">
        <v>43251754.109999999</v>
      </c>
      <c r="BF73" s="100">
        <v>43251754.109999999</v>
      </c>
      <c r="BG73" s="100">
        <v>43251754.109999999</v>
      </c>
      <c r="BH73" s="100">
        <v>43251754.109999999</v>
      </c>
      <c r="BI73" s="100">
        <v>43251754.109999999</v>
      </c>
      <c r="BJ73" s="100">
        <v>43251754.109999999</v>
      </c>
      <c r="BK73" s="100">
        <v>43251754.109999999</v>
      </c>
      <c r="BL73" s="100">
        <v>43251754.109999999</v>
      </c>
      <c r="BM73" s="100">
        <v>43251754.109999999</v>
      </c>
      <c r="BN73" s="100">
        <v>43251754.109999999</v>
      </c>
      <c r="BO73" s="100">
        <v>43251754.109999999</v>
      </c>
      <c r="BP73" s="100">
        <v>43251754.109999999</v>
      </c>
      <c r="BQ73" s="100">
        <v>43251754.109999999</v>
      </c>
      <c r="BR73" s="100">
        <v>43251754.109999999</v>
      </c>
      <c r="BS73" s="100">
        <v>43251754.109999999</v>
      </c>
      <c r="BT73" s="100">
        <v>43251754.109999999</v>
      </c>
      <c r="BU73" s="100">
        <v>43251754.109999999</v>
      </c>
      <c r="BV73" s="100">
        <v>43251754.109999999</v>
      </c>
      <c r="BW73" s="100">
        <v>43251754.109999999</v>
      </c>
      <c r="BX73" s="100">
        <v>43251754.109999999</v>
      </c>
      <c r="BY73" s="100">
        <v>43251754.109999999</v>
      </c>
      <c r="BZ73" s="100">
        <v>43251754.109999999</v>
      </c>
      <c r="CA73" s="100">
        <v>43251754.109999999</v>
      </c>
      <c r="CB73" s="100">
        <v>43251754.109999999</v>
      </c>
      <c r="CC73" s="100">
        <v>43251754.109999999</v>
      </c>
      <c r="CD73" s="100">
        <v>43251754.109999999</v>
      </c>
      <c r="CE73" s="100">
        <v>43251754.109999999</v>
      </c>
      <c r="CF73" s="100">
        <v>43251754.109999999</v>
      </c>
      <c r="CG73" s="100">
        <v>43251754.109999999</v>
      </c>
      <c r="CH73" s="100">
        <v>43251754.109999999</v>
      </c>
      <c r="CI73" s="100">
        <v>43251754.109999999</v>
      </c>
      <c r="CJ73" s="100">
        <v>43251754.109999999</v>
      </c>
      <c r="CK73" s="100">
        <v>43251754.109999999</v>
      </c>
      <c r="CL73" s="100">
        <v>43251754.109999999</v>
      </c>
      <c r="CM73" s="100">
        <v>43251754.109999999</v>
      </c>
      <c r="CN73" s="100">
        <v>43251754.109999999</v>
      </c>
      <c r="CO73" s="100">
        <v>43251754.109999999</v>
      </c>
    </row>
    <row r="74" spans="1:93" x14ac:dyDescent="0.2">
      <c r="A74" s="101" t="s">
        <v>1670</v>
      </c>
      <c r="B74" s="100">
        <v>-2489592.16</v>
      </c>
      <c r="C74" s="100">
        <v>-2489592.16</v>
      </c>
      <c r="D74" s="100">
        <v>-2489592.16</v>
      </c>
      <c r="E74" s="100">
        <v>-2489592.16</v>
      </c>
      <c r="F74" s="100">
        <v>-2489592.16</v>
      </c>
      <c r="G74" s="100">
        <v>-2489592.16</v>
      </c>
      <c r="H74" s="100">
        <v>-2489592.16</v>
      </c>
      <c r="I74" s="100">
        <v>-2489592.16</v>
      </c>
      <c r="J74" s="100">
        <v>-2489592.16</v>
      </c>
      <c r="K74" s="100">
        <v>-2489592.16</v>
      </c>
      <c r="L74" s="100">
        <v>-2489592.16</v>
      </c>
      <c r="M74" s="100">
        <v>-2489592.16</v>
      </c>
      <c r="N74" s="100">
        <v>-2489592.16</v>
      </c>
      <c r="O74" s="100">
        <v>-2489592.16</v>
      </c>
      <c r="P74" s="100">
        <v>-2489592.16</v>
      </c>
      <c r="Q74" s="100">
        <v>-2489592.16</v>
      </c>
      <c r="R74" s="100">
        <v>-2489592.16</v>
      </c>
      <c r="S74" s="100">
        <v>-2489592.16</v>
      </c>
      <c r="T74" s="100">
        <v>-2489592.16</v>
      </c>
      <c r="U74" s="100">
        <v>-2489592.16</v>
      </c>
      <c r="V74" s="100">
        <v>-2489592.16</v>
      </c>
      <c r="W74" s="100">
        <v>-2489592.16</v>
      </c>
      <c r="X74" s="100">
        <v>-2489592.16</v>
      </c>
      <c r="Y74" s="100">
        <v>-2489592.16</v>
      </c>
      <c r="Z74" s="100">
        <v>-2489592.16</v>
      </c>
      <c r="AB74" s="100">
        <v>-2489592.16</v>
      </c>
      <c r="AC74" s="100">
        <v>-2489592.16</v>
      </c>
      <c r="AD74" s="100">
        <v>-2489592.16</v>
      </c>
      <c r="AE74" s="100">
        <v>-2489592.16</v>
      </c>
      <c r="AF74" s="100">
        <v>-2489592.16</v>
      </c>
      <c r="AG74" s="100">
        <v>-2489592.16</v>
      </c>
      <c r="AH74" s="100">
        <v>-2489592.16</v>
      </c>
      <c r="AI74" s="100">
        <v>-2489592.16</v>
      </c>
      <c r="AJ74" s="100">
        <v>-2489592.16</v>
      </c>
      <c r="AK74" s="100">
        <v>-2489592.16</v>
      </c>
      <c r="AL74" s="100">
        <v>-2489592.16</v>
      </c>
      <c r="AM74" s="100">
        <v>-2489592.16</v>
      </c>
      <c r="AN74" s="100">
        <v>-2489592.16</v>
      </c>
      <c r="AO74" s="100">
        <v>-2489592.16</v>
      </c>
      <c r="AP74" s="100">
        <v>-2489592.16</v>
      </c>
      <c r="AQ74" s="100">
        <v>-2489592.16</v>
      </c>
      <c r="AR74" s="100">
        <v>-2489592.16</v>
      </c>
      <c r="AS74" s="100">
        <v>-2489592.16</v>
      </c>
      <c r="AT74" s="100">
        <v>-2489592.16</v>
      </c>
      <c r="AU74" s="100">
        <v>-2489592.16</v>
      </c>
      <c r="AV74" s="100">
        <v>-2489592.16</v>
      </c>
      <c r="AW74" s="100">
        <v>-2489592.16</v>
      </c>
      <c r="AX74" s="100">
        <v>-2489592.16</v>
      </c>
      <c r="AY74" s="100">
        <v>-2489592.16</v>
      </c>
      <c r="AZ74" s="100">
        <v>-2489592.16</v>
      </c>
      <c r="BA74" s="100">
        <v>-2489592.16</v>
      </c>
      <c r="BB74" s="100">
        <v>-2489592.16</v>
      </c>
      <c r="BC74" s="100">
        <v>-2489592.16</v>
      </c>
      <c r="BD74" s="100">
        <v>-2489592.16</v>
      </c>
      <c r="BE74" s="100">
        <v>-2489592.16</v>
      </c>
      <c r="BF74" s="100">
        <v>-2489592.16</v>
      </c>
      <c r="BG74" s="100">
        <v>-2489592.16</v>
      </c>
      <c r="BH74" s="100">
        <v>-2489592.16</v>
      </c>
      <c r="BI74" s="100">
        <v>-2489592.16</v>
      </c>
      <c r="BJ74" s="100">
        <v>-2489592.16</v>
      </c>
      <c r="BK74" s="100">
        <v>-2489592.16</v>
      </c>
      <c r="BL74" s="100">
        <v>-2489592.16</v>
      </c>
      <c r="BM74" s="100">
        <v>-2489592.16</v>
      </c>
      <c r="BN74" s="100">
        <v>-2489592.16</v>
      </c>
      <c r="BO74" s="100">
        <v>-2489592.16</v>
      </c>
      <c r="BP74" s="100">
        <v>-2489592.16</v>
      </c>
      <c r="BQ74" s="100">
        <v>-2489592.16</v>
      </c>
      <c r="BR74" s="100">
        <v>-2489592.16</v>
      </c>
      <c r="BS74" s="100">
        <v>-2489592.16</v>
      </c>
      <c r="BT74" s="100">
        <v>-2489592.16</v>
      </c>
      <c r="BU74" s="100">
        <v>-2489592.16</v>
      </c>
      <c r="BV74" s="100">
        <v>-2489592.16</v>
      </c>
      <c r="BW74" s="100">
        <v>-2489592.16</v>
      </c>
      <c r="BX74" s="100">
        <v>-2489592.16</v>
      </c>
      <c r="BY74" s="100">
        <v>-2489592.16</v>
      </c>
      <c r="BZ74" s="100">
        <v>-2489592.16</v>
      </c>
      <c r="CA74" s="100">
        <v>-2489592.16</v>
      </c>
      <c r="CB74" s="100">
        <v>-2489592.16</v>
      </c>
      <c r="CC74" s="100">
        <v>-2489592.16</v>
      </c>
      <c r="CD74" s="100">
        <v>-2489592.16</v>
      </c>
      <c r="CE74" s="100">
        <v>-2489592.16</v>
      </c>
      <c r="CF74" s="100">
        <v>-2489592.16</v>
      </c>
      <c r="CG74" s="100">
        <v>-2489592.16</v>
      </c>
      <c r="CH74" s="100">
        <v>-2489592.16</v>
      </c>
      <c r="CI74" s="100">
        <v>-2489592.16</v>
      </c>
      <c r="CJ74" s="100">
        <v>-2489592.16</v>
      </c>
      <c r="CK74" s="100">
        <v>-2489592.16</v>
      </c>
      <c r="CL74" s="100">
        <v>-2489592.16</v>
      </c>
      <c r="CM74" s="100">
        <v>-2489592.16</v>
      </c>
      <c r="CN74" s="100">
        <v>-2489592.16</v>
      </c>
      <c r="CO74" s="100">
        <v>-2489592.16</v>
      </c>
    </row>
    <row r="75" spans="1:93" x14ac:dyDescent="0.2">
      <c r="A75" s="102" t="s">
        <v>1671</v>
      </c>
      <c r="B75" s="103">
        <v>19525546126.009998</v>
      </c>
      <c r="C75" s="103">
        <v>19683630271.279999</v>
      </c>
      <c r="D75" s="103">
        <v>19809190242.169998</v>
      </c>
      <c r="E75" s="103">
        <v>19914528309.269901</v>
      </c>
      <c r="F75" s="103">
        <v>20067279430.09</v>
      </c>
      <c r="G75" s="103">
        <v>20040410075.559898</v>
      </c>
      <c r="H75" s="103">
        <v>20258326639.759899</v>
      </c>
      <c r="I75" s="103">
        <v>20488723517.999901</v>
      </c>
      <c r="J75" s="103">
        <v>20655452324.799999</v>
      </c>
      <c r="K75" s="103">
        <v>20742958038.539902</v>
      </c>
      <c r="L75" s="103">
        <v>20783323455.739899</v>
      </c>
      <c r="M75" s="103">
        <v>21008107704.939999</v>
      </c>
      <c r="N75" s="103">
        <v>21008107704.939999</v>
      </c>
      <c r="O75" s="103">
        <v>21191951746.069901</v>
      </c>
      <c r="P75" s="103">
        <v>21276036292.659901</v>
      </c>
      <c r="Q75" s="103">
        <v>21425558372.389999</v>
      </c>
      <c r="R75" s="103">
        <v>21587082021.610001</v>
      </c>
      <c r="S75" s="103">
        <v>21902419224.27</v>
      </c>
      <c r="T75" s="103">
        <v>22061592502.84</v>
      </c>
      <c r="U75" s="103">
        <v>22060840951.990002</v>
      </c>
      <c r="V75" s="103">
        <v>22069094861.200001</v>
      </c>
      <c r="W75" s="103">
        <v>22089294459.130001</v>
      </c>
      <c r="X75" s="103">
        <v>22261016145.66</v>
      </c>
      <c r="Y75" s="103">
        <v>22535130194.159901</v>
      </c>
      <c r="Z75" s="103">
        <v>22720954930.43</v>
      </c>
      <c r="AA75" s="103"/>
      <c r="AB75" s="103">
        <v>22720954930.43</v>
      </c>
      <c r="AC75" s="103">
        <v>23207978779.209202</v>
      </c>
      <c r="AD75" s="103">
        <v>23320983570.9063</v>
      </c>
      <c r="AE75" s="103">
        <v>23696737904.6087</v>
      </c>
      <c r="AF75" s="103">
        <v>24029583521.658901</v>
      </c>
      <c r="AG75" s="103">
        <v>24253009695.639198</v>
      </c>
      <c r="AH75" s="103">
        <v>24474319839.951698</v>
      </c>
      <c r="AI75" s="103">
        <v>24597879976.353298</v>
      </c>
      <c r="AJ75" s="103">
        <v>24709163150.227299</v>
      </c>
      <c r="AK75" s="103">
        <v>24851722732.8759</v>
      </c>
      <c r="AL75" s="103">
        <v>24920861899.054501</v>
      </c>
      <c r="AM75" s="103">
        <v>24995698287.736198</v>
      </c>
      <c r="AN75" s="103">
        <v>25689415055.296799</v>
      </c>
      <c r="AO75" s="103">
        <v>25689415055.296799</v>
      </c>
      <c r="AP75" s="103">
        <v>25755509293.2924</v>
      </c>
      <c r="AQ75" s="103">
        <v>25836271677.27</v>
      </c>
      <c r="AR75" s="103">
        <v>26049426720.006199</v>
      </c>
      <c r="AS75" s="103">
        <v>26191557533.200699</v>
      </c>
      <c r="AT75" s="103">
        <v>26473307770.868698</v>
      </c>
      <c r="AU75" s="103">
        <v>26647988202.667702</v>
      </c>
      <c r="AV75" s="103">
        <v>26758873642.9618</v>
      </c>
      <c r="AW75" s="103">
        <v>26881254984.811001</v>
      </c>
      <c r="AX75" s="103">
        <v>27047193507.519501</v>
      </c>
      <c r="AY75" s="103">
        <v>27325796224.2057</v>
      </c>
      <c r="AZ75" s="103">
        <v>27493561355.127499</v>
      </c>
      <c r="BA75" s="103">
        <v>27943287413.341801</v>
      </c>
      <c r="BB75" s="103">
        <v>27943287413.341801</v>
      </c>
      <c r="BC75" s="103">
        <v>28004622234.870899</v>
      </c>
      <c r="BD75" s="103">
        <v>28075028902.7938</v>
      </c>
      <c r="BE75" s="103">
        <v>28311852189.474201</v>
      </c>
      <c r="BF75" s="103">
        <v>28455150816.3946</v>
      </c>
      <c r="BG75" s="103">
        <v>28563891621.868698</v>
      </c>
      <c r="BH75" s="103">
        <v>29003718661.5728</v>
      </c>
      <c r="BI75" s="103">
        <v>29148095724.2831</v>
      </c>
      <c r="BJ75" s="103">
        <v>29297791491.141998</v>
      </c>
      <c r="BK75" s="103">
        <v>29477892614.341099</v>
      </c>
      <c r="BL75" s="103">
        <v>29633941553.617001</v>
      </c>
      <c r="BM75" s="103">
        <v>29854330151.9617</v>
      </c>
      <c r="BN75" s="103">
        <v>29927726806.293499</v>
      </c>
      <c r="BO75" s="103">
        <v>29927726806.293499</v>
      </c>
      <c r="BP75" s="103">
        <v>29992165298.695801</v>
      </c>
      <c r="BQ75" s="103">
        <v>30057678894.928902</v>
      </c>
      <c r="BR75" s="103">
        <v>30314891056.0905</v>
      </c>
      <c r="BS75" s="103">
        <v>30394266266.9641</v>
      </c>
      <c r="BT75" s="103">
        <v>30465850790.7882</v>
      </c>
      <c r="BU75" s="103">
        <v>30907237971.310902</v>
      </c>
      <c r="BV75" s="103">
        <v>31107283747.066101</v>
      </c>
      <c r="BW75" s="103">
        <v>31221059835.156502</v>
      </c>
      <c r="BX75" s="103">
        <v>31380027115.854099</v>
      </c>
      <c r="BY75" s="103">
        <v>31514548380.3424</v>
      </c>
      <c r="BZ75" s="103">
        <v>31726791964.918301</v>
      </c>
      <c r="CA75" s="103">
        <v>32106754078.2453</v>
      </c>
      <c r="CB75" s="103">
        <v>32106754078.2453</v>
      </c>
      <c r="CC75" s="103">
        <v>32164013210.779598</v>
      </c>
      <c r="CD75" s="103">
        <v>32220756930.315102</v>
      </c>
      <c r="CE75" s="103">
        <v>32318893338.986099</v>
      </c>
      <c r="CF75" s="103">
        <v>32387378577.350498</v>
      </c>
      <c r="CG75" s="103">
        <v>32540360517.105999</v>
      </c>
      <c r="CH75" s="103">
        <v>33072273721.923801</v>
      </c>
      <c r="CI75" s="103">
        <v>33141197518.259201</v>
      </c>
      <c r="CJ75" s="103">
        <v>33207840191.608002</v>
      </c>
      <c r="CK75" s="103">
        <v>33298502723.714298</v>
      </c>
      <c r="CL75" s="103">
        <v>33422745939.2813</v>
      </c>
      <c r="CM75" s="103">
        <v>33509599347.964199</v>
      </c>
      <c r="CN75" s="103">
        <v>34073659951.188599</v>
      </c>
      <c r="CO75" s="103">
        <v>34073659951.188599</v>
      </c>
    </row>
    <row r="76" spans="1:93" x14ac:dyDescent="0.2">
      <c r="A76" s="101" t="s">
        <v>1672</v>
      </c>
    </row>
    <row r="77" spans="1:93" x14ac:dyDescent="0.2">
      <c r="A77" s="330" t="s">
        <v>1673</v>
      </c>
    </row>
    <row r="78" spans="1:93" x14ac:dyDescent="0.2">
      <c r="A78" s="101" t="s">
        <v>1674</v>
      </c>
      <c r="B78" s="100">
        <v>0</v>
      </c>
      <c r="C78" s="100">
        <v>0</v>
      </c>
      <c r="D78" s="100">
        <v>0</v>
      </c>
      <c r="E78" s="100">
        <v>0</v>
      </c>
      <c r="F78" s="100">
        <v>0</v>
      </c>
      <c r="G78" s="100">
        <v>0</v>
      </c>
      <c r="H78" s="100">
        <v>0</v>
      </c>
      <c r="I78" s="100">
        <v>0</v>
      </c>
      <c r="J78" s="100">
        <v>0</v>
      </c>
      <c r="K78" s="100">
        <v>0</v>
      </c>
      <c r="L78" s="100">
        <v>0</v>
      </c>
      <c r="M78" s="100">
        <v>0</v>
      </c>
      <c r="N78" s="100">
        <v>0</v>
      </c>
      <c r="O78" s="100">
        <v>0</v>
      </c>
      <c r="P78" s="100">
        <v>0</v>
      </c>
      <c r="Q78" s="100">
        <v>0</v>
      </c>
      <c r="R78" s="100">
        <v>0</v>
      </c>
      <c r="S78" s="100">
        <v>0</v>
      </c>
      <c r="T78" s="100">
        <v>0</v>
      </c>
      <c r="U78" s="100">
        <v>0</v>
      </c>
      <c r="V78" s="100">
        <v>0</v>
      </c>
      <c r="W78" s="100">
        <v>0</v>
      </c>
      <c r="X78" s="100">
        <v>0</v>
      </c>
      <c r="Y78" s="100">
        <v>0</v>
      </c>
      <c r="Z78" s="100">
        <v>0</v>
      </c>
      <c r="AB78" s="100">
        <v>0</v>
      </c>
      <c r="AC78" s="100">
        <v>0</v>
      </c>
      <c r="AD78" s="100">
        <v>0</v>
      </c>
      <c r="AE78" s="100">
        <v>0</v>
      </c>
      <c r="AF78" s="100">
        <v>0</v>
      </c>
      <c r="AG78" s="100">
        <v>0</v>
      </c>
      <c r="AH78" s="100">
        <v>0</v>
      </c>
      <c r="AI78" s="100">
        <v>0</v>
      </c>
      <c r="AJ78" s="100">
        <v>0</v>
      </c>
      <c r="AK78" s="100">
        <v>0</v>
      </c>
      <c r="AL78" s="100">
        <v>0</v>
      </c>
      <c r="AM78" s="100">
        <v>0</v>
      </c>
      <c r="AN78" s="100">
        <v>0</v>
      </c>
      <c r="AO78" s="100">
        <v>0</v>
      </c>
      <c r="AP78" s="100">
        <v>0</v>
      </c>
      <c r="AQ78" s="100">
        <v>0</v>
      </c>
      <c r="AR78" s="100">
        <v>0</v>
      </c>
      <c r="AS78" s="100">
        <v>0</v>
      </c>
      <c r="AT78" s="100">
        <v>0</v>
      </c>
      <c r="AU78" s="100">
        <v>0</v>
      </c>
      <c r="AV78" s="100">
        <v>0</v>
      </c>
      <c r="AW78" s="100">
        <v>0</v>
      </c>
      <c r="AX78" s="100">
        <v>0</v>
      </c>
      <c r="AY78" s="100">
        <v>0</v>
      </c>
      <c r="AZ78" s="100">
        <v>0</v>
      </c>
      <c r="BA78" s="100">
        <v>0</v>
      </c>
      <c r="BB78" s="100">
        <v>0</v>
      </c>
      <c r="BC78" s="100">
        <v>0</v>
      </c>
      <c r="BD78" s="100">
        <v>0</v>
      </c>
      <c r="BE78" s="100">
        <v>0</v>
      </c>
      <c r="BF78" s="100">
        <v>0</v>
      </c>
      <c r="BG78" s="100">
        <v>0</v>
      </c>
      <c r="BH78" s="100">
        <v>0</v>
      </c>
      <c r="BI78" s="100">
        <v>0</v>
      </c>
      <c r="BJ78" s="100">
        <v>0</v>
      </c>
      <c r="BK78" s="100">
        <v>0</v>
      </c>
      <c r="BL78" s="100">
        <v>0</v>
      </c>
      <c r="BM78" s="100">
        <v>0</v>
      </c>
      <c r="BN78" s="100">
        <v>0</v>
      </c>
      <c r="BO78" s="100">
        <v>0</v>
      </c>
      <c r="BP78" s="100">
        <v>0</v>
      </c>
      <c r="BQ78" s="100">
        <v>0</v>
      </c>
      <c r="BR78" s="100">
        <v>0</v>
      </c>
      <c r="BS78" s="100">
        <v>0</v>
      </c>
      <c r="BT78" s="100">
        <v>0</v>
      </c>
      <c r="BU78" s="100">
        <v>0</v>
      </c>
      <c r="BV78" s="100">
        <v>0</v>
      </c>
      <c r="BW78" s="100">
        <v>0</v>
      </c>
      <c r="BX78" s="100">
        <v>0</v>
      </c>
      <c r="BY78" s="100">
        <v>0</v>
      </c>
      <c r="BZ78" s="100">
        <v>0</v>
      </c>
      <c r="CA78" s="100">
        <v>0</v>
      </c>
      <c r="CB78" s="100">
        <v>0</v>
      </c>
      <c r="CC78" s="100">
        <v>0</v>
      </c>
      <c r="CD78" s="100">
        <v>0</v>
      </c>
      <c r="CE78" s="100">
        <v>0</v>
      </c>
      <c r="CF78" s="100">
        <v>0</v>
      </c>
      <c r="CG78" s="100">
        <v>0</v>
      </c>
      <c r="CH78" s="100">
        <v>0</v>
      </c>
      <c r="CI78" s="100">
        <v>0</v>
      </c>
      <c r="CJ78" s="100">
        <v>0</v>
      </c>
      <c r="CK78" s="100">
        <v>0</v>
      </c>
      <c r="CL78" s="100">
        <v>0</v>
      </c>
      <c r="CM78" s="100">
        <v>0</v>
      </c>
      <c r="CN78" s="100">
        <v>0</v>
      </c>
      <c r="CO78" s="100">
        <v>0</v>
      </c>
    </row>
    <row r="79" spans="1:93" x14ac:dyDescent="0.2">
      <c r="A79" s="101" t="s">
        <v>1675</v>
      </c>
      <c r="B79" s="100">
        <v>0</v>
      </c>
      <c r="C79" s="100">
        <v>0</v>
      </c>
      <c r="D79" s="100">
        <v>0</v>
      </c>
      <c r="E79" s="100">
        <v>0</v>
      </c>
      <c r="F79" s="100">
        <v>0</v>
      </c>
      <c r="G79" s="100">
        <v>0</v>
      </c>
      <c r="H79" s="100">
        <v>0</v>
      </c>
      <c r="I79" s="100">
        <v>0</v>
      </c>
      <c r="J79" s="100">
        <v>0</v>
      </c>
      <c r="K79" s="100">
        <v>0</v>
      </c>
      <c r="L79" s="100">
        <v>0</v>
      </c>
      <c r="M79" s="100">
        <v>0</v>
      </c>
      <c r="N79" s="100">
        <v>0</v>
      </c>
      <c r="O79" s="100">
        <v>0</v>
      </c>
      <c r="P79" s="100">
        <v>0</v>
      </c>
      <c r="Q79" s="100">
        <v>0</v>
      </c>
      <c r="R79" s="100">
        <v>0</v>
      </c>
      <c r="S79" s="100">
        <v>0</v>
      </c>
      <c r="T79" s="100">
        <v>0</v>
      </c>
      <c r="U79" s="100">
        <v>0</v>
      </c>
      <c r="V79" s="100">
        <v>0</v>
      </c>
      <c r="W79" s="100">
        <v>0</v>
      </c>
      <c r="X79" s="100">
        <v>0</v>
      </c>
      <c r="Y79" s="100">
        <v>0</v>
      </c>
      <c r="Z79" s="100">
        <v>0</v>
      </c>
      <c r="AB79" s="100">
        <v>0</v>
      </c>
      <c r="AC79" s="100">
        <v>0</v>
      </c>
      <c r="AD79" s="100">
        <v>0</v>
      </c>
      <c r="AE79" s="100">
        <v>0</v>
      </c>
      <c r="AF79" s="100">
        <v>0</v>
      </c>
      <c r="AG79" s="100">
        <v>0</v>
      </c>
      <c r="AH79" s="100">
        <v>0</v>
      </c>
      <c r="AI79" s="100">
        <v>0</v>
      </c>
      <c r="AJ79" s="100">
        <v>0</v>
      </c>
      <c r="AK79" s="100">
        <v>0</v>
      </c>
      <c r="AL79" s="100">
        <v>0</v>
      </c>
      <c r="AM79" s="100">
        <v>0</v>
      </c>
      <c r="AN79" s="100">
        <v>0</v>
      </c>
      <c r="AO79" s="100">
        <v>0</v>
      </c>
      <c r="AP79" s="100">
        <v>0</v>
      </c>
      <c r="AQ79" s="100">
        <v>0</v>
      </c>
      <c r="AR79" s="100">
        <v>0</v>
      </c>
      <c r="AS79" s="100">
        <v>0</v>
      </c>
      <c r="AT79" s="100">
        <v>0</v>
      </c>
      <c r="AU79" s="100">
        <v>0</v>
      </c>
      <c r="AV79" s="100">
        <v>0</v>
      </c>
      <c r="AW79" s="100">
        <v>0</v>
      </c>
      <c r="AX79" s="100">
        <v>0</v>
      </c>
      <c r="AY79" s="100">
        <v>0</v>
      </c>
      <c r="AZ79" s="100">
        <v>0</v>
      </c>
      <c r="BA79" s="100">
        <v>0</v>
      </c>
      <c r="BB79" s="100">
        <v>0</v>
      </c>
      <c r="BC79" s="100">
        <v>0</v>
      </c>
      <c r="BD79" s="100">
        <v>0</v>
      </c>
      <c r="BE79" s="100">
        <v>0</v>
      </c>
      <c r="BF79" s="100">
        <v>0</v>
      </c>
      <c r="BG79" s="100">
        <v>0</v>
      </c>
      <c r="BH79" s="100">
        <v>0</v>
      </c>
      <c r="BI79" s="100">
        <v>0</v>
      </c>
      <c r="BJ79" s="100">
        <v>0</v>
      </c>
      <c r="BK79" s="100">
        <v>0</v>
      </c>
      <c r="BL79" s="100">
        <v>0</v>
      </c>
      <c r="BM79" s="100">
        <v>0</v>
      </c>
      <c r="BN79" s="100">
        <v>0</v>
      </c>
      <c r="BO79" s="100">
        <v>0</v>
      </c>
      <c r="BP79" s="100">
        <v>0</v>
      </c>
      <c r="BQ79" s="100">
        <v>0</v>
      </c>
      <c r="BR79" s="100">
        <v>0</v>
      </c>
      <c r="BS79" s="100">
        <v>0</v>
      </c>
      <c r="BT79" s="100">
        <v>0</v>
      </c>
      <c r="BU79" s="100">
        <v>0</v>
      </c>
      <c r="BV79" s="100">
        <v>0</v>
      </c>
      <c r="BW79" s="100">
        <v>0</v>
      </c>
      <c r="BX79" s="100">
        <v>0</v>
      </c>
      <c r="BY79" s="100">
        <v>0</v>
      </c>
      <c r="BZ79" s="100">
        <v>0</v>
      </c>
      <c r="CA79" s="100">
        <v>0</v>
      </c>
      <c r="CB79" s="100">
        <v>0</v>
      </c>
      <c r="CC79" s="100">
        <v>0</v>
      </c>
      <c r="CD79" s="100">
        <v>0</v>
      </c>
      <c r="CE79" s="100">
        <v>0</v>
      </c>
      <c r="CF79" s="100">
        <v>0</v>
      </c>
      <c r="CG79" s="100">
        <v>0</v>
      </c>
      <c r="CH79" s="100">
        <v>0</v>
      </c>
      <c r="CI79" s="100">
        <v>0</v>
      </c>
      <c r="CJ79" s="100">
        <v>0</v>
      </c>
      <c r="CK79" s="100">
        <v>0</v>
      </c>
      <c r="CL79" s="100">
        <v>0</v>
      </c>
      <c r="CM79" s="100">
        <v>0</v>
      </c>
      <c r="CN79" s="100">
        <v>0</v>
      </c>
      <c r="CO79" s="100">
        <v>0</v>
      </c>
    </row>
    <row r="80" spans="1:93" x14ac:dyDescent="0.2">
      <c r="A80" s="101" t="s">
        <v>1676</v>
      </c>
    </row>
    <row r="81" spans="1:93" x14ac:dyDescent="0.2">
      <c r="A81" s="99" t="s">
        <v>1677</v>
      </c>
    </row>
    <row r="82" spans="1:93" x14ac:dyDescent="0.2">
      <c r="A82" s="101" t="s">
        <v>1678</v>
      </c>
      <c r="B82" s="100">
        <v>0</v>
      </c>
      <c r="C82" s="100">
        <v>0</v>
      </c>
      <c r="D82" s="100">
        <v>0</v>
      </c>
      <c r="E82" s="100">
        <v>0</v>
      </c>
      <c r="F82" s="100">
        <v>0</v>
      </c>
      <c r="G82" s="100">
        <v>0</v>
      </c>
      <c r="H82" s="100">
        <v>0</v>
      </c>
      <c r="I82" s="100">
        <v>0</v>
      </c>
      <c r="J82" s="100">
        <v>0</v>
      </c>
      <c r="K82" s="100">
        <v>0</v>
      </c>
      <c r="L82" s="100">
        <v>0</v>
      </c>
      <c r="M82" s="100">
        <v>0</v>
      </c>
      <c r="N82" s="100">
        <v>0</v>
      </c>
      <c r="O82" s="100">
        <v>0</v>
      </c>
      <c r="P82" s="100">
        <v>0</v>
      </c>
      <c r="Q82" s="100">
        <v>0</v>
      </c>
      <c r="R82" s="100">
        <v>0</v>
      </c>
      <c r="S82" s="100">
        <v>0</v>
      </c>
      <c r="T82" s="100">
        <v>0</v>
      </c>
      <c r="U82" s="100">
        <v>0</v>
      </c>
      <c r="V82" s="100">
        <v>0</v>
      </c>
      <c r="W82" s="100">
        <v>0</v>
      </c>
      <c r="X82" s="100">
        <v>0</v>
      </c>
      <c r="Y82" s="100">
        <v>0</v>
      </c>
      <c r="Z82" s="100">
        <v>0</v>
      </c>
      <c r="AB82" s="100">
        <v>0</v>
      </c>
      <c r="AC82" s="100">
        <v>0</v>
      </c>
      <c r="AD82" s="100">
        <v>0</v>
      </c>
      <c r="AE82" s="100">
        <v>0</v>
      </c>
      <c r="AF82" s="100">
        <v>0</v>
      </c>
      <c r="AG82" s="100">
        <v>0</v>
      </c>
      <c r="AH82" s="100">
        <v>0</v>
      </c>
      <c r="AI82" s="100">
        <v>0</v>
      </c>
      <c r="AJ82" s="100">
        <v>0</v>
      </c>
      <c r="AK82" s="100">
        <v>0</v>
      </c>
      <c r="AL82" s="100">
        <v>0</v>
      </c>
      <c r="AM82" s="100">
        <v>0</v>
      </c>
      <c r="AN82" s="100">
        <v>0</v>
      </c>
      <c r="AO82" s="100">
        <v>0</v>
      </c>
      <c r="AP82" s="100">
        <v>0</v>
      </c>
      <c r="AQ82" s="100">
        <v>0</v>
      </c>
      <c r="AR82" s="100">
        <v>0</v>
      </c>
      <c r="AS82" s="100">
        <v>0</v>
      </c>
      <c r="AT82" s="100">
        <v>0</v>
      </c>
      <c r="AU82" s="100">
        <v>0</v>
      </c>
      <c r="AV82" s="100">
        <v>0</v>
      </c>
      <c r="AW82" s="100">
        <v>0</v>
      </c>
      <c r="AX82" s="100">
        <v>0</v>
      </c>
      <c r="AY82" s="100">
        <v>0</v>
      </c>
      <c r="AZ82" s="100">
        <v>0</v>
      </c>
      <c r="BA82" s="100">
        <v>0</v>
      </c>
      <c r="BB82" s="100">
        <v>0</v>
      </c>
      <c r="BC82" s="100">
        <v>0</v>
      </c>
      <c r="BD82" s="100">
        <v>0</v>
      </c>
      <c r="BE82" s="100">
        <v>0</v>
      </c>
      <c r="BF82" s="100">
        <v>0</v>
      </c>
      <c r="BG82" s="100">
        <v>0</v>
      </c>
      <c r="BH82" s="100">
        <v>0</v>
      </c>
      <c r="BI82" s="100">
        <v>0</v>
      </c>
      <c r="BJ82" s="100">
        <v>0</v>
      </c>
      <c r="BK82" s="100">
        <v>0</v>
      </c>
      <c r="BL82" s="100">
        <v>0</v>
      </c>
      <c r="BM82" s="100">
        <v>0</v>
      </c>
      <c r="BN82" s="100">
        <v>0</v>
      </c>
      <c r="BO82" s="100">
        <v>0</v>
      </c>
      <c r="BP82" s="100">
        <v>0</v>
      </c>
      <c r="BQ82" s="100">
        <v>0</v>
      </c>
      <c r="BR82" s="100">
        <v>0</v>
      </c>
      <c r="BS82" s="100">
        <v>0</v>
      </c>
      <c r="BT82" s="100">
        <v>0</v>
      </c>
      <c r="BU82" s="100">
        <v>0</v>
      </c>
      <c r="BV82" s="100">
        <v>0</v>
      </c>
      <c r="BW82" s="100">
        <v>0</v>
      </c>
      <c r="BX82" s="100">
        <v>0</v>
      </c>
      <c r="BY82" s="100">
        <v>0</v>
      </c>
      <c r="BZ82" s="100">
        <v>0</v>
      </c>
      <c r="CA82" s="100">
        <v>0</v>
      </c>
      <c r="CB82" s="100">
        <v>0</v>
      </c>
      <c r="CC82" s="100">
        <v>0</v>
      </c>
      <c r="CD82" s="100">
        <v>0</v>
      </c>
      <c r="CE82" s="100">
        <v>0</v>
      </c>
      <c r="CF82" s="100">
        <v>0</v>
      </c>
      <c r="CG82" s="100">
        <v>0</v>
      </c>
      <c r="CH82" s="100">
        <v>0</v>
      </c>
      <c r="CI82" s="100">
        <v>0</v>
      </c>
      <c r="CJ82" s="100">
        <v>0</v>
      </c>
      <c r="CK82" s="100">
        <v>0</v>
      </c>
      <c r="CL82" s="100">
        <v>0</v>
      </c>
      <c r="CM82" s="100">
        <v>0</v>
      </c>
      <c r="CN82" s="100">
        <v>0</v>
      </c>
      <c r="CO82" s="100">
        <v>0</v>
      </c>
    </row>
    <row r="83" spans="1:93" x14ac:dyDescent="0.2">
      <c r="A83" s="101" t="s">
        <v>1679</v>
      </c>
      <c r="B83" s="100">
        <v>0</v>
      </c>
      <c r="C83" s="100">
        <v>0</v>
      </c>
      <c r="D83" s="100">
        <v>0</v>
      </c>
      <c r="E83" s="100">
        <v>0</v>
      </c>
      <c r="F83" s="100">
        <v>0</v>
      </c>
      <c r="G83" s="100">
        <v>0</v>
      </c>
      <c r="H83" s="100">
        <v>0</v>
      </c>
      <c r="I83" s="100">
        <v>0</v>
      </c>
      <c r="J83" s="100">
        <v>0</v>
      </c>
      <c r="K83" s="100">
        <v>0</v>
      </c>
      <c r="L83" s="100">
        <v>0</v>
      </c>
      <c r="M83" s="100">
        <v>0</v>
      </c>
      <c r="N83" s="100">
        <v>0</v>
      </c>
      <c r="O83" s="100">
        <v>0</v>
      </c>
      <c r="P83" s="100">
        <v>0</v>
      </c>
      <c r="Q83" s="100">
        <v>0</v>
      </c>
      <c r="R83" s="100">
        <v>0</v>
      </c>
      <c r="S83" s="100">
        <v>0</v>
      </c>
      <c r="T83" s="100">
        <v>0</v>
      </c>
      <c r="U83" s="100">
        <v>0</v>
      </c>
      <c r="V83" s="100">
        <v>0</v>
      </c>
      <c r="W83" s="100">
        <v>0</v>
      </c>
      <c r="X83" s="100">
        <v>0</v>
      </c>
      <c r="Y83" s="100">
        <v>0</v>
      </c>
      <c r="Z83" s="100">
        <v>0</v>
      </c>
      <c r="AB83" s="100">
        <v>0</v>
      </c>
      <c r="AC83" s="100">
        <v>0</v>
      </c>
      <c r="AD83" s="100">
        <v>0</v>
      </c>
      <c r="AE83" s="100">
        <v>0</v>
      </c>
      <c r="AF83" s="100">
        <v>0</v>
      </c>
      <c r="AG83" s="100">
        <v>0</v>
      </c>
      <c r="AH83" s="100">
        <v>0</v>
      </c>
      <c r="AI83" s="100">
        <v>0</v>
      </c>
      <c r="AJ83" s="100">
        <v>0</v>
      </c>
      <c r="AK83" s="100">
        <v>0</v>
      </c>
      <c r="AL83" s="100">
        <v>0</v>
      </c>
      <c r="AM83" s="100">
        <v>0</v>
      </c>
      <c r="AN83" s="100">
        <v>0</v>
      </c>
      <c r="AO83" s="100">
        <v>0</v>
      </c>
      <c r="AP83" s="100">
        <v>0</v>
      </c>
      <c r="AQ83" s="100">
        <v>0</v>
      </c>
      <c r="AR83" s="100">
        <v>0</v>
      </c>
      <c r="AS83" s="100">
        <v>0</v>
      </c>
      <c r="AT83" s="100">
        <v>0</v>
      </c>
      <c r="AU83" s="100">
        <v>0</v>
      </c>
      <c r="AV83" s="100">
        <v>0</v>
      </c>
      <c r="AW83" s="100">
        <v>0</v>
      </c>
      <c r="AX83" s="100">
        <v>0</v>
      </c>
      <c r="AY83" s="100">
        <v>0</v>
      </c>
      <c r="AZ83" s="100">
        <v>0</v>
      </c>
      <c r="BA83" s="100">
        <v>0</v>
      </c>
      <c r="BB83" s="100">
        <v>0</v>
      </c>
      <c r="BC83" s="100">
        <v>0</v>
      </c>
      <c r="BD83" s="100">
        <v>0</v>
      </c>
      <c r="BE83" s="100">
        <v>0</v>
      </c>
      <c r="BF83" s="100">
        <v>0</v>
      </c>
      <c r="BG83" s="100">
        <v>0</v>
      </c>
      <c r="BH83" s="100">
        <v>0</v>
      </c>
      <c r="BI83" s="100">
        <v>0</v>
      </c>
      <c r="BJ83" s="100">
        <v>0</v>
      </c>
      <c r="BK83" s="100">
        <v>0</v>
      </c>
      <c r="BL83" s="100">
        <v>0</v>
      </c>
      <c r="BM83" s="100">
        <v>0</v>
      </c>
      <c r="BN83" s="100">
        <v>0</v>
      </c>
      <c r="BO83" s="100">
        <v>0</v>
      </c>
      <c r="BP83" s="100">
        <v>0</v>
      </c>
      <c r="BQ83" s="100">
        <v>0</v>
      </c>
      <c r="BR83" s="100">
        <v>0</v>
      </c>
      <c r="BS83" s="100">
        <v>0</v>
      </c>
      <c r="BT83" s="100">
        <v>0</v>
      </c>
      <c r="BU83" s="100">
        <v>0</v>
      </c>
      <c r="BV83" s="100">
        <v>0</v>
      </c>
      <c r="BW83" s="100">
        <v>0</v>
      </c>
      <c r="BX83" s="100">
        <v>0</v>
      </c>
      <c r="BY83" s="100">
        <v>0</v>
      </c>
      <c r="BZ83" s="100">
        <v>0</v>
      </c>
      <c r="CA83" s="100">
        <v>0</v>
      </c>
      <c r="CB83" s="100">
        <v>0</v>
      </c>
      <c r="CC83" s="100">
        <v>0</v>
      </c>
      <c r="CD83" s="100">
        <v>0</v>
      </c>
      <c r="CE83" s="100">
        <v>0</v>
      </c>
      <c r="CF83" s="100">
        <v>0</v>
      </c>
      <c r="CG83" s="100">
        <v>0</v>
      </c>
      <c r="CH83" s="100">
        <v>0</v>
      </c>
      <c r="CI83" s="100">
        <v>0</v>
      </c>
      <c r="CJ83" s="100">
        <v>0</v>
      </c>
      <c r="CK83" s="100">
        <v>0</v>
      </c>
      <c r="CL83" s="100">
        <v>0</v>
      </c>
      <c r="CM83" s="100">
        <v>0</v>
      </c>
      <c r="CN83" s="100">
        <v>0</v>
      </c>
      <c r="CO83" s="100">
        <v>0</v>
      </c>
    </row>
    <row r="84" spans="1:93" x14ac:dyDescent="0.2">
      <c r="A84" s="101" t="s">
        <v>1680</v>
      </c>
      <c r="B84" s="100">
        <v>-75.84</v>
      </c>
      <c r="C84" s="100">
        <v>-13.73</v>
      </c>
      <c r="D84" s="100">
        <v>-13.73</v>
      </c>
      <c r="E84" s="100">
        <v>-13.73</v>
      </c>
      <c r="F84" s="100">
        <v>-13.73</v>
      </c>
      <c r="G84" s="100">
        <v>-13.73</v>
      </c>
      <c r="H84" s="100">
        <v>-13.73</v>
      </c>
      <c r="I84" s="100">
        <v>-13.73</v>
      </c>
      <c r="J84" s="100">
        <v>-13.73</v>
      </c>
      <c r="K84" s="100">
        <v>-13.73</v>
      </c>
      <c r="L84" s="100">
        <v>-13.73</v>
      </c>
      <c r="M84" s="100">
        <v>-13.73</v>
      </c>
      <c r="N84" s="100">
        <v>-13.73</v>
      </c>
      <c r="O84" s="100">
        <v>-13.73</v>
      </c>
      <c r="P84" s="100">
        <v>-13.73</v>
      </c>
      <c r="Q84" s="100">
        <v>77.61</v>
      </c>
      <c r="R84" s="100">
        <v>77.61</v>
      </c>
      <c r="S84" s="100">
        <v>77.61</v>
      </c>
      <c r="T84" s="100">
        <v>15060.95</v>
      </c>
      <c r="U84" s="100">
        <v>15206.2599999999</v>
      </c>
      <c r="V84" s="100">
        <v>16962.86</v>
      </c>
      <c r="W84" s="100">
        <v>15206.2599999999</v>
      </c>
      <c r="X84" s="100">
        <v>103322.26</v>
      </c>
      <c r="Y84" s="100">
        <v>109149.2</v>
      </c>
      <c r="Z84" s="100">
        <v>109149.2</v>
      </c>
      <c r="AB84" s="100">
        <v>109149.2</v>
      </c>
      <c r="AC84" s="100">
        <v>109149.2</v>
      </c>
      <c r="AD84" s="100">
        <v>109149.2</v>
      </c>
      <c r="AE84" s="100">
        <v>109149.2</v>
      </c>
      <c r="AF84" s="100">
        <v>109149.2</v>
      </c>
      <c r="AG84" s="100">
        <v>109149.2</v>
      </c>
      <c r="AH84" s="100">
        <v>109149.2</v>
      </c>
      <c r="AI84" s="100">
        <v>109149.2</v>
      </c>
      <c r="AJ84" s="100">
        <v>109149.2</v>
      </c>
      <c r="AK84" s="100">
        <v>109149.2</v>
      </c>
      <c r="AL84" s="100">
        <v>109149.2</v>
      </c>
      <c r="AM84" s="100">
        <v>109149.2</v>
      </c>
      <c r="AN84" s="100">
        <v>109149.2</v>
      </c>
      <c r="AO84" s="100">
        <v>109149.2</v>
      </c>
      <c r="AP84" s="100">
        <v>109149.2</v>
      </c>
      <c r="AQ84" s="100">
        <v>109149.2</v>
      </c>
      <c r="AR84" s="100">
        <v>109149.2</v>
      </c>
      <c r="AS84" s="100">
        <v>109149.2</v>
      </c>
      <c r="AT84" s="100">
        <v>109149.2</v>
      </c>
      <c r="AU84" s="100">
        <v>109149.2</v>
      </c>
      <c r="AV84" s="100">
        <v>109149.2</v>
      </c>
      <c r="AW84" s="100">
        <v>109149.2</v>
      </c>
      <c r="AX84" s="100">
        <v>109149.2</v>
      </c>
      <c r="AY84" s="100">
        <v>109149.2</v>
      </c>
      <c r="AZ84" s="100">
        <v>109149.2</v>
      </c>
      <c r="BA84" s="100">
        <v>109149.2</v>
      </c>
      <c r="BB84" s="100">
        <v>109149.2</v>
      </c>
      <c r="BC84" s="100">
        <v>109149.2</v>
      </c>
      <c r="BD84" s="100">
        <v>109149.2</v>
      </c>
      <c r="BE84" s="100">
        <v>109149.2</v>
      </c>
      <c r="BF84" s="100">
        <v>109149.2</v>
      </c>
      <c r="BG84" s="100">
        <v>109149.2</v>
      </c>
      <c r="BH84" s="100">
        <v>109149.2</v>
      </c>
      <c r="BI84" s="100">
        <v>109149.2</v>
      </c>
      <c r="BJ84" s="100">
        <v>109149.2</v>
      </c>
      <c r="BK84" s="100">
        <v>109149.2</v>
      </c>
      <c r="BL84" s="100">
        <v>109149.2</v>
      </c>
      <c r="BM84" s="100">
        <v>109149.2</v>
      </c>
      <c r="BN84" s="100">
        <v>109149.2</v>
      </c>
      <c r="BO84" s="100">
        <v>109149.2</v>
      </c>
      <c r="BP84" s="100">
        <v>109149.2</v>
      </c>
      <c r="BQ84" s="100">
        <v>109149.2</v>
      </c>
      <c r="BR84" s="100">
        <v>109149.2</v>
      </c>
      <c r="BS84" s="100">
        <v>109149.2</v>
      </c>
      <c r="BT84" s="100">
        <v>109149.2</v>
      </c>
      <c r="BU84" s="100">
        <v>109149.2</v>
      </c>
      <c r="BV84" s="100">
        <v>109149.2</v>
      </c>
      <c r="BW84" s="100">
        <v>109149.2</v>
      </c>
      <c r="BX84" s="100">
        <v>109149.2</v>
      </c>
      <c r="BY84" s="100">
        <v>109149.2</v>
      </c>
      <c r="BZ84" s="100">
        <v>109149.2</v>
      </c>
      <c r="CA84" s="100">
        <v>109149.2</v>
      </c>
      <c r="CB84" s="100">
        <v>109149.2</v>
      </c>
      <c r="CC84" s="100">
        <v>109149.2</v>
      </c>
      <c r="CD84" s="100">
        <v>109149.2</v>
      </c>
      <c r="CE84" s="100">
        <v>109149.2</v>
      </c>
      <c r="CF84" s="100">
        <v>109149.2</v>
      </c>
      <c r="CG84" s="100">
        <v>109149.2</v>
      </c>
      <c r="CH84" s="100">
        <v>109149.2</v>
      </c>
      <c r="CI84" s="100">
        <v>109149.2</v>
      </c>
      <c r="CJ84" s="100">
        <v>109149.2</v>
      </c>
      <c r="CK84" s="100">
        <v>109149.2</v>
      </c>
      <c r="CL84" s="100">
        <v>109149.2</v>
      </c>
      <c r="CM84" s="100">
        <v>109149.2</v>
      </c>
      <c r="CN84" s="100">
        <v>109149.2</v>
      </c>
      <c r="CO84" s="100">
        <v>109149.2</v>
      </c>
    </row>
    <row r="85" spans="1:93" x14ac:dyDescent="0.2">
      <c r="A85" s="101" t="s">
        <v>1681</v>
      </c>
      <c r="B85" s="100">
        <v>137128433.09999999</v>
      </c>
      <c r="C85" s="100">
        <v>129858880.8</v>
      </c>
      <c r="D85" s="100">
        <v>129858880.8</v>
      </c>
      <c r="E85" s="100">
        <v>129858880.8</v>
      </c>
      <c r="F85" s="100">
        <v>129858880.8</v>
      </c>
      <c r="G85" s="100">
        <v>129858880.8</v>
      </c>
      <c r="H85" s="100">
        <v>129858880.8</v>
      </c>
      <c r="I85" s="100">
        <v>129858880.8</v>
      </c>
      <c r="J85" s="100">
        <v>129780360.8</v>
      </c>
      <c r="K85" s="100">
        <v>129780360.8</v>
      </c>
      <c r="L85" s="100">
        <v>129702876.8</v>
      </c>
      <c r="M85" s="100">
        <v>129702876.8</v>
      </c>
      <c r="N85" s="100">
        <v>129702876.8</v>
      </c>
      <c r="O85" s="100">
        <v>129702876.8</v>
      </c>
      <c r="P85" s="100">
        <v>129702876.8</v>
      </c>
      <c r="Q85" s="100">
        <v>129702876.8</v>
      </c>
      <c r="R85" s="100">
        <v>129702876.8</v>
      </c>
      <c r="S85" s="100">
        <v>129702876.8</v>
      </c>
      <c r="T85" s="100">
        <v>129702876.8</v>
      </c>
      <c r="U85" s="100">
        <v>129702876.8</v>
      </c>
      <c r="V85" s="100">
        <v>129702876.8</v>
      </c>
      <c r="W85" s="100">
        <v>129702876.8</v>
      </c>
      <c r="X85" s="100">
        <v>129702876.8</v>
      </c>
      <c r="Y85" s="100">
        <v>129702876.8</v>
      </c>
      <c r="Z85" s="100">
        <v>62077889.68</v>
      </c>
      <c r="AB85" s="100">
        <v>62077889.68</v>
      </c>
      <c r="AC85" s="100">
        <v>62077889.68</v>
      </c>
      <c r="AD85" s="100">
        <v>62077889.68</v>
      </c>
      <c r="AE85" s="100">
        <v>62077889.68</v>
      </c>
      <c r="AF85" s="100">
        <v>62077889.68</v>
      </c>
      <c r="AG85" s="100">
        <v>62077889.68</v>
      </c>
      <c r="AH85" s="100">
        <v>62077889.68</v>
      </c>
      <c r="AI85" s="100">
        <v>62077889.68</v>
      </c>
      <c r="AJ85" s="100">
        <v>62077889.68</v>
      </c>
      <c r="AK85" s="100">
        <v>62077889.68</v>
      </c>
      <c r="AL85" s="100">
        <v>62077889.68</v>
      </c>
      <c r="AM85" s="100">
        <v>62077889.68</v>
      </c>
      <c r="AN85" s="100">
        <v>62077889.68</v>
      </c>
      <c r="AO85" s="100">
        <v>62077889.68</v>
      </c>
      <c r="AP85" s="100">
        <v>62077889.68</v>
      </c>
      <c r="AQ85" s="100">
        <v>62077889.68</v>
      </c>
      <c r="AR85" s="100">
        <v>62077889.68</v>
      </c>
      <c r="AS85" s="100">
        <v>62077889.68</v>
      </c>
      <c r="AT85" s="100">
        <v>62077889.68</v>
      </c>
      <c r="AU85" s="100">
        <v>62077889.68</v>
      </c>
      <c r="AV85" s="100">
        <v>62077889.68</v>
      </c>
      <c r="AW85" s="100">
        <v>62077889.68</v>
      </c>
      <c r="AX85" s="100">
        <v>62077889.68</v>
      </c>
      <c r="AY85" s="100">
        <v>62077889.68</v>
      </c>
      <c r="AZ85" s="100">
        <v>62077889.68</v>
      </c>
      <c r="BA85" s="100">
        <v>62077889.68</v>
      </c>
      <c r="BB85" s="100">
        <v>62077889.68</v>
      </c>
      <c r="BC85" s="100">
        <v>62077889.68</v>
      </c>
      <c r="BD85" s="100">
        <v>62077889.68</v>
      </c>
      <c r="BE85" s="100">
        <v>62077889.68</v>
      </c>
      <c r="BF85" s="100">
        <v>62077889.68</v>
      </c>
      <c r="BG85" s="100">
        <v>62077889.68</v>
      </c>
      <c r="BH85" s="100">
        <v>62077889.68</v>
      </c>
      <c r="BI85" s="100">
        <v>62077889.68</v>
      </c>
      <c r="BJ85" s="100">
        <v>62077889.68</v>
      </c>
      <c r="BK85" s="100">
        <v>62077889.68</v>
      </c>
      <c r="BL85" s="100">
        <v>62077889.68</v>
      </c>
      <c r="BM85" s="100">
        <v>62077889.68</v>
      </c>
      <c r="BN85" s="100">
        <v>62077889.68</v>
      </c>
      <c r="BO85" s="100">
        <v>62077889.68</v>
      </c>
      <c r="BP85" s="100">
        <v>62077889.68</v>
      </c>
      <c r="BQ85" s="100">
        <v>62077889.68</v>
      </c>
      <c r="BR85" s="100">
        <v>62077889.68</v>
      </c>
      <c r="BS85" s="100">
        <v>62077889.68</v>
      </c>
      <c r="BT85" s="100">
        <v>62077889.68</v>
      </c>
      <c r="BU85" s="100">
        <v>62077889.68</v>
      </c>
      <c r="BV85" s="100">
        <v>62077889.68</v>
      </c>
      <c r="BW85" s="100">
        <v>62077889.68</v>
      </c>
      <c r="BX85" s="100">
        <v>62077889.68</v>
      </c>
      <c r="BY85" s="100">
        <v>62077889.68</v>
      </c>
      <c r="BZ85" s="100">
        <v>62077889.68</v>
      </c>
      <c r="CA85" s="100">
        <v>62077889.68</v>
      </c>
      <c r="CB85" s="100">
        <v>62077889.68</v>
      </c>
      <c r="CC85" s="100">
        <v>62077889.68</v>
      </c>
      <c r="CD85" s="100">
        <v>62077889.68</v>
      </c>
      <c r="CE85" s="100">
        <v>62077889.68</v>
      </c>
      <c r="CF85" s="100">
        <v>62077889.68</v>
      </c>
      <c r="CG85" s="100">
        <v>62077889.68</v>
      </c>
      <c r="CH85" s="100">
        <v>62077889.68</v>
      </c>
      <c r="CI85" s="100">
        <v>62077889.68</v>
      </c>
      <c r="CJ85" s="100">
        <v>62077889.68</v>
      </c>
      <c r="CK85" s="100">
        <v>62077889.68</v>
      </c>
      <c r="CL85" s="100">
        <v>62077889.68</v>
      </c>
      <c r="CM85" s="100">
        <v>62077889.68</v>
      </c>
      <c r="CN85" s="100">
        <v>62077889.68</v>
      </c>
      <c r="CO85" s="100">
        <v>62077889.68</v>
      </c>
    </row>
    <row r="86" spans="1:93" x14ac:dyDescent="0.2">
      <c r="A86" s="102" t="s">
        <v>1682</v>
      </c>
      <c r="B86" s="103">
        <v>137128357.25999999</v>
      </c>
      <c r="C86" s="103">
        <v>129858867.06999999</v>
      </c>
      <c r="D86" s="103">
        <v>129858867.06999999</v>
      </c>
      <c r="E86" s="103">
        <v>129858867.06999999</v>
      </c>
      <c r="F86" s="103">
        <v>129858867.06999999</v>
      </c>
      <c r="G86" s="103">
        <v>129858867.06999999</v>
      </c>
      <c r="H86" s="103">
        <v>129858867.06999999</v>
      </c>
      <c r="I86" s="103">
        <v>129858867.06999999</v>
      </c>
      <c r="J86" s="103">
        <v>129780347.06999999</v>
      </c>
      <c r="K86" s="103">
        <v>129780347.06999999</v>
      </c>
      <c r="L86" s="103">
        <v>129702863.06999999</v>
      </c>
      <c r="M86" s="103">
        <v>129702863.06999999</v>
      </c>
      <c r="N86" s="103">
        <v>129702863.06999999</v>
      </c>
      <c r="O86" s="103">
        <v>129702863.06999999</v>
      </c>
      <c r="P86" s="103">
        <v>129702863.06999999</v>
      </c>
      <c r="Q86" s="103">
        <v>129702954.41</v>
      </c>
      <c r="R86" s="103">
        <v>129702954.41</v>
      </c>
      <c r="S86" s="103">
        <v>129702954.41</v>
      </c>
      <c r="T86" s="103">
        <v>129717937.75</v>
      </c>
      <c r="U86" s="103">
        <v>129718083.06</v>
      </c>
      <c r="V86" s="103">
        <v>129719839.66</v>
      </c>
      <c r="W86" s="103">
        <v>129718083.06</v>
      </c>
      <c r="X86" s="103">
        <v>129806199.06</v>
      </c>
      <c r="Y86" s="103">
        <v>129812026</v>
      </c>
      <c r="Z86" s="103">
        <v>62187038.880000003</v>
      </c>
      <c r="AA86" s="103"/>
      <c r="AB86" s="103">
        <v>62187038.880000003</v>
      </c>
      <c r="AC86" s="103">
        <v>62187038.880000003</v>
      </c>
      <c r="AD86" s="103">
        <v>62187038.880000003</v>
      </c>
      <c r="AE86" s="103">
        <v>62187038.880000003</v>
      </c>
      <c r="AF86" s="103">
        <v>62187038.880000003</v>
      </c>
      <c r="AG86" s="103">
        <v>62187038.880000003</v>
      </c>
      <c r="AH86" s="103">
        <v>62187038.880000003</v>
      </c>
      <c r="AI86" s="103">
        <v>62187038.880000003</v>
      </c>
      <c r="AJ86" s="103">
        <v>62187038.880000003</v>
      </c>
      <c r="AK86" s="103">
        <v>62187038.880000003</v>
      </c>
      <c r="AL86" s="103">
        <v>62187038.880000003</v>
      </c>
      <c r="AM86" s="103">
        <v>62187038.880000003</v>
      </c>
      <c r="AN86" s="103">
        <v>62187038.880000003</v>
      </c>
      <c r="AO86" s="103">
        <v>62187038.880000003</v>
      </c>
      <c r="AP86" s="103">
        <v>62187038.880000003</v>
      </c>
      <c r="AQ86" s="103">
        <v>62187038.880000003</v>
      </c>
      <c r="AR86" s="103">
        <v>62187038.880000003</v>
      </c>
      <c r="AS86" s="103">
        <v>62187038.880000003</v>
      </c>
      <c r="AT86" s="103">
        <v>62187038.880000003</v>
      </c>
      <c r="AU86" s="103">
        <v>62187038.880000003</v>
      </c>
      <c r="AV86" s="103">
        <v>62187038.880000003</v>
      </c>
      <c r="AW86" s="103">
        <v>62187038.880000003</v>
      </c>
      <c r="AX86" s="103">
        <v>62187038.880000003</v>
      </c>
      <c r="AY86" s="103">
        <v>62187038.880000003</v>
      </c>
      <c r="AZ86" s="103">
        <v>62187038.880000003</v>
      </c>
      <c r="BA86" s="103">
        <v>62187038.880000003</v>
      </c>
      <c r="BB86" s="103">
        <v>62187038.880000003</v>
      </c>
      <c r="BC86" s="103">
        <v>62187038.880000003</v>
      </c>
      <c r="BD86" s="103">
        <v>62187038.880000003</v>
      </c>
      <c r="BE86" s="103">
        <v>62187038.880000003</v>
      </c>
      <c r="BF86" s="103">
        <v>62187038.880000003</v>
      </c>
      <c r="BG86" s="103">
        <v>62187038.880000003</v>
      </c>
      <c r="BH86" s="103">
        <v>62187038.880000003</v>
      </c>
      <c r="BI86" s="103">
        <v>62187038.880000003</v>
      </c>
      <c r="BJ86" s="103">
        <v>62187038.880000003</v>
      </c>
      <c r="BK86" s="103">
        <v>62187038.880000003</v>
      </c>
      <c r="BL86" s="103">
        <v>62187038.880000003</v>
      </c>
      <c r="BM86" s="103">
        <v>62187038.880000003</v>
      </c>
      <c r="BN86" s="103">
        <v>62187038.880000003</v>
      </c>
      <c r="BO86" s="103">
        <v>62187038.880000003</v>
      </c>
      <c r="BP86" s="103">
        <v>62187038.880000003</v>
      </c>
      <c r="BQ86" s="103">
        <v>62187038.880000003</v>
      </c>
      <c r="BR86" s="103">
        <v>62187038.880000003</v>
      </c>
      <c r="BS86" s="103">
        <v>62187038.880000003</v>
      </c>
      <c r="BT86" s="103">
        <v>62187038.880000003</v>
      </c>
      <c r="BU86" s="103">
        <v>62187038.880000003</v>
      </c>
      <c r="BV86" s="103">
        <v>62187038.880000003</v>
      </c>
      <c r="BW86" s="103">
        <v>62187038.880000003</v>
      </c>
      <c r="BX86" s="103">
        <v>62187038.880000003</v>
      </c>
      <c r="BY86" s="103">
        <v>62187038.880000003</v>
      </c>
      <c r="BZ86" s="103">
        <v>62187038.880000003</v>
      </c>
      <c r="CA86" s="103">
        <v>62187038.880000003</v>
      </c>
      <c r="CB86" s="103">
        <v>62187038.880000003</v>
      </c>
      <c r="CC86" s="103">
        <v>62187038.880000003</v>
      </c>
      <c r="CD86" s="103">
        <v>62187038.880000003</v>
      </c>
      <c r="CE86" s="103">
        <v>62187038.880000003</v>
      </c>
      <c r="CF86" s="103">
        <v>62187038.880000003</v>
      </c>
      <c r="CG86" s="103">
        <v>62187038.880000003</v>
      </c>
      <c r="CH86" s="103">
        <v>62187038.880000003</v>
      </c>
      <c r="CI86" s="103">
        <v>62187038.880000003</v>
      </c>
      <c r="CJ86" s="103">
        <v>62187038.880000003</v>
      </c>
      <c r="CK86" s="103">
        <v>62187038.880000003</v>
      </c>
      <c r="CL86" s="103">
        <v>62187038.880000003</v>
      </c>
      <c r="CM86" s="103">
        <v>62187038.880000003</v>
      </c>
      <c r="CN86" s="103">
        <v>62187038.880000003</v>
      </c>
      <c r="CO86" s="103">
        <v>62187038.880000003</v>
      </c>
    </row>
    <row r="87" spans="1:93" x14ac:dyDescent="0.2">
      <c r="A87" s="101" t="s">
        <v>1683</v>
      </c>
    </row>
    <row r="88" spans="1:93" x14ac:dyDescent="0.2">
      <c r="A88" s="99" t="s">
        <v>1684</v>
      </c>
    </row>
    <row r="89" spans="1:93" x14ac:dyDescent="0.2">
      <c r="A89" s="101" t="s">
        <v>1685</v>
      </c>
      <c r="B89" s="100">
        <v>3499887722.6399999</v>
      </c>
      <c r="C89" s="100">
        <v>3448170528.3599901</v>
      </c>
      <c r="D89" s="100">
        <v>3413248079.54</v>
      </c>
      <c r="E89" s="100">
        <v>3419875506.3499999</v>
      </c>
      <c r="F89" s="100">
        <v>3408274758.8899999</v>
      </c>
      <c r="G89" s="100">
        <v>3741995858.0499902</v>
      </c>
      <c r="H89" s="100">
        <v>3632739630.5900002</v>
      </c>
      <c r="I89" s="100">
        <v>3619006854.5500002</v>
      </c>
      <c r="J89" s="100">
        <v>3543622910.3400002</v>
      </c>
      <c r="K89" s="100">
        <v>3593832029.6199999</v>
      </c>
      <c r="L89" s="100">
        <v>3620799103.6599998</v>
      </c>
      <c r="M89" s="100">
        <v>3580458572.0399899</v>
      </c>
      <c r="N89" s="100">
        <v>3580458572.0399899</v>
      </c>
      <c r="O89" s="100">
        <v>3506338522.9499998</v>
      </c>
      <c r="P89" s="100">
        <v>3527161635.7399998</v>
      </c>
      <c r="Q89" s="100">
        <v>3589974212.6699901</v>
      </c>
      <c r="R89" s="100">
        <v>3960534396.7899899</v>
      </c>
      <c r="S89" s="100">
        <v>3715700542.29</v>
      </c>
      <c r="T89" s="100">
        <v>3690949874.1199999</v>
      </c>
      <c r="U89" s="100">
        <v>3780182058.9099998</v>
      </c>
      <c r="V89" s="100">
        <v>3884077921.4200001</v>
      </c>
      <c r="W89" s="100">
        <v>4018980559.0900002</v>
      </c>
      <c r="X89" s="100">
        <v>3971983190.3599901</v>
      </c>
      <c r="Y89" s="100">
        <v>3863256120.23</v>
      </c>
      <c r="Z89" s="100">
        <v>3868311021.0499902</v>
      </c>
      <c r="AB89" s="100">
        <v>3868311021.0499902</v>
      </c>
      <c r="AC89" s="100">
        <v>3868311021.0499902</v>
      </c>
      <c r="AD89" s="100">
        <v>3868311021.0499902</v>
      </c>
      <c r="AE89" s="100">
        <v>3868311021.0499902</v>
      </c>
      <c r="AF89" s="100">
        <v>3868311021.0499902</v>
      </c>
      <c r="AG89" s="100">
        <v>3868311021.0499902</v>
      </c>
      <c r="AH89" s="100">
        <v>3868311021.0499902</v>
      </c>
      <c r="AI89" s="100">
        <v>3868311021.0499902</v>
      </c>
      <c r="AJ89" s="100">
        <v>3868311021.0499902</v>
      </c>
      <c r="AK89" s="100">
        <v>3868311021.0499902</v>
      </c>
      <c r="AL89" s="100">
        <v>3868311021.0499902</v>
      </c>
      <c r="AM89" s="100">
        <v>3868311021.0499902</v>
      </c>
      <c r="AN89" s="100">
        <v>3868311021.0499902</v>
      </c>
      <c r="AO89" s="100">
        <v>3868311021.0499902</v>
      </c>
      <c r="AP89" s="100">
        <v>3868311021.0499902</v>
      </c>
      <c r="AQ89" s="100">
        <v>3868311021.0499902</v>
      </c>
      <c r="AR89" s="100">
        <v>3868311021.0499902</v>
      </c>
      <c r="AS89" s="100">
        <v>3868311021.0499902</v>
      </c>
      <c r="AT89" s="100">
        <v>3868311021.0499902</v>
      </c>
      <c r="AU89" s="100">
        <v>3868311021.0499902</v>
      </c>
      <c r="AV89" s="100">
        <v>3868311021.0499902</v>
      </c>
      <c r="AW89" s="100">
        <v>3868311021.0499902</v>
      </c>
      <c r="AX89" s="100">
        <v>3868311021.0499902</v>
      </c>
      <c r="AY89" s="100">
        <v>3868311021.0499902</v>
      </c>
      <c r="AZ89" s="100">
        <v>3868311021.0499902</v>
      </c>
      <c r="BA89" s="100">
        <v>3868311021.0499902</v>
      </c>
      <c r="BB89" s="100">
        <v>3868311021.0499902</v>
      </c>
      <c r="BC89" s="100">
        <v>3868311021.0499902</v>
      </c>
      <c r="BD89" s="100">
        <v>3868311021.0499902</v>
      </c>
      <c r="BE89" s="100">
        <v>3868311021.0499902</v>
      </c>
      <c r="BF89" s="100">
        <v>3868311021.0499902</v>
      </c>
      <c r="BG89" s="100">
        <v>3868311021.0499902</v>
      </c>
      <c r="BH89" s="100">
        <v>3868311021.0499902</v>
      </c>
      <c r="BI89" s="100">
        <v>3868311021.0499902</v>
      </c>
      <c r="BJ89" s="100">
        <v>3868311021.0499902</v>
      </c>
      <c r="BK89" s="100">
        <v>3868311021.0499902</v>
      </c>
      <c r="BL89" s="100">
        <v>3868311021.0499902</v>
      </c>
      <c r="BM89" s="100">
        <v>3868311021.0499902</v>
      </c>
      <c r="BN89" s="100">
        <v>3868311021.0499902</v>
      </c>
      <c r="BO89" s="100">
        <v>3868311021.0499902</v>
      </c>
      <c r="BP89" s="100">
        <v>3868311021.0499902</v>
      </c>
      <c r="BQ89" s="100">
        <v>3868311021.0499902</v>
      </c>
      <c r="BR89" s="100">
        <v>3868311021.0499902</v>
      </c>
      <c r="BS89" s="100">
        <v>3868311021.0499902</v>
      </c>
      <c r="BT89" s="100">
        <v>3868311021.0499902</v>
      </c>
      <c r="BU89" s="100">
        <v>3868311021.0499902</v>
      </c>
      <c r="BV89" s="100">
        <v>3868311021.0499902</v>
      </c>
      <c r="BW89" s="100">
        <v>3868311021.0499902</v>
      </c>
      <c r="BX89" s="100">
        <v>3868311021.0499902</v>
      </c>
      <c r="BY89" s="100">
        <v>3868311021.0499902</v>
      </c>
      <c r="BZ89" s="100">
        <v>3868311021.0499902</v>
      </c>
      <c r="CA89" s="100">
        <v>3868311021.0499902</v>
      </c>
      <c r="CB89" s="100">
        <v>3868311021.0499902</v>
      </c>
      <c r="CC89" s="100">
        <v>3868311021.0499902</v>
      </c>
      <c r="CD89" s="100">
        <v>3868311021.0499902</v>
      </c>
      <c r="CE89" s="100">
        <v>3868311021.0499902</v>
      </c>
      <c r="CF89" s="100">
        <v>3868311021.0499902</v>
      </c>
      <c r="CG89" s="100">
        <v>3868311021.0499902</v>
      </c>
      <c r="CH89" s="100">
        <v>3868311021.0499902</v>
      </c>
      <c r="CI89" s="100">
        <v>3868311021.0499902</v>
      </c>
      <c r="CJ89" s="100">
        <v>3868311021.0499902</v>
      </c>
      <c r="CK89" s="100">
        <v>3868311021.0499902</v>
      </c>
      <c r="CL89" s="100">
        <v>3868311021.0499902</v>
      </c>
      <c r="CM89" s="100">
        <v>3868311021.0499902</v>
      </c>
      <c r="CN89" s="100">
        <v>3868311021.0499902</v>
      </c>
      <c r="CO89" s="100">
        <v>3868311021.0499902</v>
      </c>
    </row>
    <row r="90" spans="1:93" x14ac:dyDescent="0.2">
      <c r="A90" s="101" t="s">
        <v>1686</v>
      </c>
      <c r="B90" s="100">
        <v>0</v>
      </c>
      <c r="C90" s="100">
        <v>0</v>
      </c>
      <c r="D90" s="100">
        <v>0</v>
      </c>
      <c r="E90" s="100">
        <v>0</v>
      </c>
      <c r="F90" s="100">
        <v>0</v>
      </c>
      <c r="G90" s="100">
        <v>0</v>
      </c>
      <c r="H90" s="100">
        <v>0</v>
      </c>
      <c r="I90" s="100">
        <v>0</v>
      </c>
      <c r="J90" s="100">
        <v>0</v>
      </c>
      <c r="K90" s="100">
        <v>0</v>
      </c>
      <c r="L90" s="100">
        <v>0</v>
      </c>
      <c r="M90" s="100">
        <v>0</v>
      </c>
      <c r="N90" s="100">
        <v>0</v>
      </c>
      <c r="O90" s="100">
        <v>0</v>
      </c>
      <c r="P90" s="100">
        <v>0</v>
      </c>
      <c r="Q90" s="100">
        <v>0</v>
      </c>
      <c r="R90" s="100">
        <v>0</v>
      </c>
      <c r="S90" s="100">
        <v>0</v>
      </c>
      <c r="T90" s="100">
        <v>0</v>
      </c>
      <c r="U90" s="100">
        <v>0</v>
      </c>
      <c r="V90" s="100">
        <v>0</v>
      </c>
      <c r="W90" s="100">
        <v>0</v>
      </c>
      <c r="X90" s="100">
        <v>0</v>
      </c>
      <c r="Y90" s="100">
        <v>0</v>
      </c>
      <c r="Z90" s="100">
        <v>0</v>
      </c>
      <c r="AB90" s="100">
        <v>0</v>
      </c>
      <c r="AC90" s="100">
        <v>0</v>
      </c>
      <c r="AD90" s="100">
        <v>0</v>
      </c>
      <c r="AE90" s="100">
        <v>0</v>
      </c>
      <c r="AF90" s="100">
        <v>0</v>
      </c>
      <c r="AG90" s="100">
        <v>0</v>
      </c>
      <c r="AH90" s="100">
        <v>0</v>
      </c>
      <c r="AI90" s="100">
        <v>0</v>
      </c>
      <c r="AJ90" s="100">
        <v>0</v>
      </c>
      <c r="AK90" s="100">
        <v>0</v>
      </c>
      <c r="AL90" s="100">
        <v>0</v>
      </c>
      <c r="AM90" s="100">
        <v>0</v>
      </c>
      <c r="AN90" s="100">
        <v>0</v>
      </c>
      <c r="AO90" s="100">
        <v>0</v>
      </c>
      <c r="AP90" s="100">
        <v>0</v>
      </c>
      <c r="AQ90" s="100">
        <v>0</v>
      </c>
      <c r="AR90" s="100">
        <v>0</v>
      </c>
      <c r="AS90" s="100">
        <v>0</v>
      </c>
      <c r="AT90" s="100">
        <v>0</v>
      </c>
      <c r="AU90" s="100">
        <v>0</v>
      </c>
      <c r="AV90" s="100">
        <v>0</v>
      </c>
      <c r="AW90" s="100">
        <v>0</v>
      </c>
      <c r="AX90" s="100">
        <v>0</v>
      </c>
      <c r="AY90" s="100">
        <v>0</v>
      </c>
      <c r="AZ90" s="100">
        <v>0</v>
      </c>
      <c r="BA90" s="100">
        <v>0</v>
      </c>
      <c r="BB90" s="100">
        <v>0</v>
      </c>
      <c r="BC90" s="100">
        <v>0</v>
      </c>
      <c r="BD90" s="100">
        <v>0</v>
      </c>
      <c r="BE90" s="100">
        <v>0</v>
      </c>
      <c r="BF90" s="100">
        <v>0</v>
      </c>
      <c r="BG90" s="100">
        <v>0</v>
      </c>
      <c r="BH90" s="100">
        <v>0</v>
      </c>
      <c r="BI90" s="100">
        <v>0</v>
      </c>
      <c r="BJ90" s="100">
        <v>0</v>
      </c>
      <c r="BK90" s="100">
        <v>0</v>
      </c>
      <c r="BL90" s="100">
        <v>0</v>
      </c>
      <c r="BM90" s="100">
        <v>0</v>
      </c>
      <c r="BN90" s="100">
        <v>0</v>
      </c>
      <c r="BO90" s="100">
        <v>0</v>
      </c>
      <c r="BP90" s="100">
        <v>0</v>
      </c>
      <c r="BQ90" s="100">
        <v>0</v>
      </c>
      <c r="BR90" s="100">
        <v>0</v>
      </c>
      <c r="BS90" s="100">
        <v>0</v>
      </c>
      <c r="BT90" s="100">
        <v>0</v>
      </c>
      <c r="BU90" s="100">
        <v>0</v>
      </c>
      <c r="BV90" s="100">
        <v>0</v>
      </c>
      <c r="BW90" s="100">
        <v>0</v>
      </c>
      <c r="BX90" s="100">
        <v>0</v>
      </c>
      <c r="BY90" s="100">
        <v>0</v>
      </c>
      <c r="BZ90" s="100">
        <v>0</v>
      </c>
      <c r="CA90" s="100">
        <v>0</v>
      </c>
      <c r="CB90" s="100">
        <v>0</v>
      </c>
      <c r="CC90" s="100">
        <v>0</v>
      </c>
      <c r="CD90" s="100">
        <v>0</v>
      </c>
      <c r="CE90" s="100">
        <v>0</v>
      </c>
      <c r="CF90" s="100">
        <v>0</v>
      </c>
      <c r="CG90" s="100">
        <v>0</v>
      </c>
      <c r="CH90" s="100">
        <v>0</v>
      </c>
      <c r="CI90" s="100">
        <v>0</v>
      </c>
      <c r="CJ90" s="100">
        <v>0</v>
      </c>
      <c r="CK90" s="100">
        <v>0</v>
      </c>
      <c r="CL90" s="100">
        <v>0</v>
      </c>
      <c r="CM90" s="100">
        <v>0</v>
      </c>
      <c r="CN90" s="100">
        <v>0</v>
      </c>
      <c r="CO90" s="100">
        <v>0</v>
      </c>
    </row>
    <row r="91" spans="1:93" x14ac:dyDescent="0.2">
      <c r="A91" s="101" t="s">
        <v>1687</v>
      </c>
      <c r="B91" s="100">
        <v>0</v>
      </c>
      <c r="C91" s="100">
        <v>0</v>
      </c>
      <c r="D91" s="100">
        <v>0</v>
      </c>
      <c r="E91" s="100">
        <v>0</v>
      </c>
      <c r="F91" s="100">
        <v>0</v>
      </c>
      <c r="G91" s="100">
        <v>0</v>
      </c>
      <c r="H91" s="100">
        <v>0</v>
      </c>
      <c r="I91" s="100">
        <v>0</v>
      </c>
      <c r="J91" s="100">
        <v>0</v>
      </c>
      <c r="K91" s="100">
        <v>0</v>
      </c>
      <c r="L91" s="100">
        <v>0</v>
      </c>
      <c r="M91" s="100">
        <v>0</v>
      </c>
      <c r="N91" s="100">
        <v>0</v>
      </c>
      <c r="O91" s="100">
        <v>0</v>
      </c>
      <c r="P91" s="100">
        <v>0</v>
      </c>
      <c r="Q91" s="100">
        <v>0</v>
      </c>
      <c r="R91" s="100">
        <v>0</v>
      </c>
      <c r="S91" s="100">
        <v>0</v>
      </c>
      <c r="T91" s="100">
        <v>0</v>
      </c>
      <c r="U91" s="100">
        <v>0</v>
      </c>
      <c r="V91" s="100">
        <v>0</v>
      </c>
      <c r="W91" s="100">
        <v>0</v>
      </c>
      <c r="X91" s="100">
        <v>0</v>
      </c>
      <c r="Y91" s="100">
        <v>0</v>
      </c>
      <c r="Z91" s="100">
        <v>0</v>
      </c>
      <c r="AB91" s="100">
        <v>0</v>
      </c>
      <c r="AC91" s="100">
        <v>0</v>
      </c>
      <c r="AD91" s="100">
        <v>0</v>
      </c>
      <c r="AE91" s="100">
        <v>0</v>
      </c>
      <c r="AF91" s="100">
        <v>0</v>
      </c>
      <c r="AG91" s="100">
        <v>0</v>
      </c>
      <c r="AH91" s="100">
        <v>0</v>
      </c>
      <c r="AI91" s="100">
        <v>0</v>
      </c>
      <c r="AJ91" s="100">
        <v>0</v>
      </c>
      <c r="AK91" s="100">
        <v>0</v>
      </c>
      <c r="AL91" s="100">
        <v>0</v>
      </c>
      <c r="AM91" s="100">
        <v>0</v>
      </c>
      <c r="AN91" s="100">
        <v>0</v>
      </c>
      <c r="AO91" s="100">
        <v>0</v>
      </c>
      <c r="AP91" s="100">
        <v>0</v>
      </c>
      <c r="AQ91" s="100">
        <v>0</v>
      </c>
      <c r="AR91" s="100">
        <v>0</v>
      </c>
      <c r="AS91" s="100">
        <v>0</v>
      </c>
      <c r="AT91" s="100">
        <v>0</v>
      </c>
      <c r="AU91" s="100">
        <v>0</v>
      </c>
      <c r="AV91" s="100">
        <v>0</v>
      </c>
      <c r="AW91" s="100">
        <v>0</v>
      </c>
      <c r="AX91" s="100">
        <v>0</v>
      </c>
      <c r="AY91" s="100">
        <v>0</v>
      </c>
      <c r="AZ91" s="100">
        <v>0</v>
      </c>
      <c r="BA91" s="100">
        <v>0</v>
      </c>
      <c r="BB91" s="100">
        <v>0</v>
      </c>
      <c r="BC91" s="100">
        <v>0</v>
      </c>
      <c r="BD91" s="100">
        <v>0</v>
      </c>
      <c r="BE91" s="100">
        <v>0</v>
      </c>
      <c r="BF91" s="100">
        <v>0</v>
      </c>
      <c r="BG91" s="100">
        <v>0</v>
      </c>
      <c r="BH91" s="100">
        <v>0</v>
      </c>
      <c r="BI91" s="100">
        <v>0</v>
      </c>
      <c r="BJ91" s="100">
        <v>0</v>
      </c>
      <c r="BK91" s="100">
        <v>0</v>
      </c>
      <c r="BL91" s="100">
        <v>0</v>
      </c>
      <c r="BM91" s="100">
        <v>0</v>
      </c>
      <c r="BN91" s="100">
        <v>0</v>
      </c>
      <c r="BO91" s="100">
        <v>0</v>
      </c>
      <c r="BP91" s="100">
        <v>0</v>
      </c>
      <c r="BQ91" s="100">
        <v>0</v>
      </c>
      <c r="BR91" s="100">
        <v>0</v>
      </c>
      <c r="BS91" s="100">
        <v>0</v>
      </c>
      <c r="BT91" s="100">
        <v>0</v>
      </c>
      <c r="BU91" s="100">
        <v>0</v>
      </c>
      <c r="BV91" s="100">
        <v>0</v>
      </c>
      <c r="BW91" s="100">
        <v>0</v>
      </c>
      <c r="BX91" s="100">
        <v>0</v>
      </c>
      <c r="BY91" s="100">
        <v>0</v>
      </c>
      <c r="BZ91" s="100">
        <v>0</v>
      </c>
      <c r="CA91" s="100">
        <v>0</v>
      </c>
      <c r="CB91" s="100">
        <v>0</v>
      </c>
      <c r="CC91" s="100">
        <v>0</v>
      </c>
      <c r="CD91" s="100">
        <v>0</v>
      </c>
      <c r="CE91" s="100">
        <v>0</v>
      </c>
      <c r="CF91" s="100">
        <v>0</v>
      </c>
      <c r="CG91" s="100">
        <v>0</v>
      </c>
      <c r="CH91" s="100">
        <v>0</v>
      </c>
      <c r="CI91" s="100">
        <v>0</v>
      </c>
      <c r="CJ91" s="100">
        <v>0</v>
      </c>
      <c r="CK91" s="100">
        <v>0</v>
      </c>
      <c r="CL91" s="100">
        <v>0</v>
      </c>
      <c r="CM91" s="100">
        <v>0</v>
      </c>
      <c r="CN91" s="100">
        <v>0</v>
      </c>
      <c r="CO91" s="100">
        <v>0</v>
      </c>
    </row>
    <row r="92" spans="1:93" x14ac:dyDescent="0.2">
      <c r="A92" s="102" t="s">
        <v>1688</v>
      </c>
      <c r="B92" s="100">
        <v>3499887722.6399999</v>
      </c>
      <c r="C92" s="100">
        <v>3448170528.3599901</v>
      </c>
      <c r="D92" s="100">
        <v>3413248079.54</v>
      </c>
      <c r="E92" s="100">
        <v>3419875506.3499999</v>
      </c>
      <c r="F92" s="100">
        <v>3408274758.8899999</v>
      </c>
      <c r="G92" s="100">
        <v>3741995858.0499902</v>
      </c>
      <c r="H92" s="100">
        <v>3632739630.5900002</v>
      </c>
      <c r="I92" s="100">
        <v>3619006854.5500002</v>
      </c>
      <c r="J92" s="100">
        <v>3543622910.3400002</v>
      </c>
      <c r="K92" s="100">
        <v>3593832029.6199999</v>
      </c>
      <c r="L92" s="100">
        <v>3620799103.6599998</v>
      </c>
      <c r="M92" s="100">
        <v>3580458572.0399899</v>
      </c>
      <c r="N92" s="100">
        <v>3580458572.0399899</v>
      </c>
      <c r="O92" s="100">
        <v>3506338522.9499998</v>
      </c>
      <c r="P92" s="100">
        <v>3527161635.7399998</v>
      </c>
      <c r="Q92" s="100">
        <v>3589974212.6699901</v>
      </c>
      <c r="R92" s="100">
        <v>3960534396.7899899</v>
      </c>
      <c r="S92" s="100">
        <v>3715700542.29</v>
      </c>
      <c r="T92" s="100">
        <v>3690949874.1199999</v>
      </c>
      <c r="U92" s="100">
        <v>3780182058.9099998</v>
      </c>
      <c r="V92" s="100">
        <v>3884077921.4200001</v>
      </c>
      <c r="W92" s="100">
        <v>4018980559.0900002</v>
      </c>
      <c r="X92" s="100">
        <v>3971983190.3599901</v>
      </c>
      <c r="Y92" s="100">
        <v>3863256120.23</v>
      </c>
      <c r="Z92" s="100">
        <v>3868311021.0499902</v>
      </c>
      <c r="AB92" s="100">
        <v>3868311021.0499902</v>
      </c>
      <c r="AC92" s="100">
        <v>3868311021.0499902</v>
      </c>
      <c r="AD92" s="100">
        <v>3868311021.0499902</v>
      </c>
      <c r="AE92" s="100">
        <v>3868311021.0499902</v>
      </c>
      <c r="AF92" s="100">
        <v>3868311021.0499902</v>
      </c>
      <c r="AG92" s="100">
        <v>3868311021.0499902</v>
      </c>
      <c r="AH92" s="100">
        <v>3868311021.0499902</v>
      </c>
      <c r="AI92" s="100">
        <v>3868311021.0499902</v>
      </c>
      <c r="AJ92" s="100">
        <v>3868311021.0499902</v>
      </c>
      <c r="AK92" s="100">
        <v>3868311021.0499902</v>
      </c>
      <c r="AL92" s="100">
        <v>3868311021.0499902</v>
      </c>
      <c r="AM92" s="100">
        <v>3868311021.0499902</v>
      </c>
      <c r="AN92" s="100">
        <v>3868311021.0499902</v>
      </c>
      <c r="AO92" s="100">
        <v>3868311021.0499902</v>
      </c>
      <c r="AP92" s="100">
        <v>3868311021.0499902</v>
      </c>
      <c r="AQ92" s="100">
        <v>3868311021.0499902</v>
      </c>
      <c r="AR92" s="100">
        <v>3868311021.0499902</v>
      </c>
      <c r="AS92" s="100">
        <v>3868311021.0499902</v>
      </c>
      <c r="AT92" s="100">
        <v>3868311021.0499902</v>
      </c>
      <c r="AU92" s="100">
        <v>3868311021.0499902</v>
      </c>
      <c r="AV92" s="100">
        <v>3868311021.0499902</v>
      </c>
      <c r="AW92" s="100">
        <v>3868311021.0499902</v>
      </c>
      <c r="AX92" s="100">
        <v>3868311021.0499902</v>
      </c>
      <c r="AY92" s="100">
        <v>3868311021.0499902</v>
      </c>
      <c r="AZ92" s="100">
        <v>3868311021.0499902</v>
      </c>
      <c r="BA92" s="100">
        <v>3868311021.0499902</v>
      </c>
      <c r="BB92" s="100">
        <v>3868311021.0499902</v>
      </c>
      <c r="BC92" s="100">
        <v>3868311021.0499902</v>
      </c>
      <c r="BD92" s="100">
        <v>3868311021.0499902</v>
      </c>
      <c r="BE92" s="100">
        <v>3868311021.0499902</v>
      </c>
      <c r="BF92" s="100">
        <v>3868311021.0499902</v>
      </c>
      <c r="BG92" s="100">
        <v>3868311021.0499902</v>
      </c>
      <c r="BH92" s="100">
        <v>3868311021.0499902</v>
      </c>
      <c r="BI92" s="100">
        <v>3868311021.0499902</v>
      </c>
      <c r="BJ92" s="100">
        <v>3868311021.0499902</v>
      </c>
      <c r="BK92" s="100">
        <v>3868311021.0499902</v>
      </c>
      <c r="BL92" s="100">
        <v>3868311021.0499902</v>
      </c>
      <c r="BM92" s="100">
        <v>3868311021.0499902</v>
      </c>
      <c r="BN92" s="100">
        <v>3868311021.0499902</v>
      </c>
      <c r="BO92" s="100">
        <v>3868311021.0499902</v>
      </c>
      <c r="BP92" s="100">
        <v>3868311021.0499902</v>
      </c>
      <c r="BQ92" s="100">
        <v>3868311021.0499902</v>
      </c>
      <c r="BR92" s="100">
        <v>3868311021.0499902</v>
      </c>
      <c r="BS92" s="100">
        <v>3868311021.0499902</v>
      </c>
      <c r="BT92" s="100">
        <v>3868311021.0499902</v>
      </c>
      <c r="BU92" s="100">
        <v>3868311021.0499902</v>
      </c>
      <c r="BV92" s="100">
        <v>3868311021.0499902</v>
      </c>
      <c r="BW92" s="100">
        <v>3868311021.0499902</v>
      </c>
      <c r="BX92" s="100">
        <v>3868311021.0499902</v>
      </c>
      <c r="BY92" s="100">
        <v>3868311021.0499902</v>
      </c>
      <c r="BZ92" s="100">
        <v>3868311021.0499902</v>
      </c>
      <c r="CA92" s="100">
        <v>3868311021.0499902</v>
      </c>
      <c r="CB92" s="100">
        <v>3868311021.0499902</v>
      </c>
      <c r="CC92" s="100">
        <v>3868311021.0499902</v>
      </c>
      <c r="CD92" s="100">
        <v>3868311021.0499902</v>
      </c>
      <c r="CE92" s="100">
        <v>3868311021.0499902</v>
      </c>
      <c r="CF92" s="100">
        <v>3868311021.0499902</v>
      </c>
      <c r="CG92" s="100">
        <v>3868311021.0499902</v>
      </c>
      <c r="CH92" s="100">
        <v>3868311021.0499902</v>
      </c>
      <c r="CI92" s="100">
        <v>3868311021.0499902</v>
      </c>
      <c r="CJ92" s="100">
        <v>3868311021.0499902</v>
      </c>
      <c r="CK92" s="100">
        <v>3868311021.0499902</v>
      </c>
      <c r="CL92" s="100">
        <v>3868311021.0499902</v>
      </c>
      <c r="CM92" s="100">
        <v>3868311021.0499902</v>
      </c>
      <c r="CN92" s="100">
        <v>3868311021.0499902</v>
      </c>
      <c r="CO92" s="100">
        <v>3868311021.0499902</v>
      </c>
    </row>
    <row r="93" spans="1:93" x14ac:dyDescent="0.2">
      <c r="A93" s="101" t="s">
        <v>1689</v>
      </c>
    </row>
    <row r="94" spans="1:93" x14ac:dyDescent="0.2">
      <c r="A94" s="99" t="s">
        <v>1690</v>
      </c>
    </row>
    <row r="95" spans="1:93" x14ac:dyDescent="0.2">
      <c r="A95" s="101" t="s">
        <v>1691</v>
      </c>
      <c r="B95" s="100">
        <v>1288247452.1699901</v>
      </c>
      <c r="C95" s="100">
        <v>1317673576.5899899</v>
      </c>
      <c r="D95" s="100">
        <v>1376833110.1700001</v>
      </c>
      <c r="E95" s="100">
        <v>1395865780.6299901</v>
      </c>
      <c r="F95" s="100">
        <v>1476285270.77999</v>
      </c>
      <c r="G95" s="100">
        <v>1280457937.96</v>
      </c>
      <c r="H95" s="100">
        <v>1320953723.5999999</v>
      </c>
      <c r="I95" s="100">
        <v>1310770798.69999</v>
      </c>
      <c r="J95" s="100">
        <v>1394257367.0799999</v>
      </c>
      <c r="K95" s="100">
        <v>1536299971.22</v>
      </c>
      <c r="L95" s="100">
        <v>1617314061.3299999</v>
      </c>
      <c r="M95" s="100">
        <v>1697952913.9200001</v>
      </c>
      <c r="N95" s="100">
        <v>1697952913.9200001</v>
      </c>
      <c r="O95" s="100">
        <v>1727587850.72999</v>
      </c>
      <c r="P95" s="100">
        <v>1797519304</v>
      </c>
      <c r="Q95" s="100">
        <v>1785210973.51</v>
      </c>
      <c r="R95" s="100">
        <v>1473013631.99</v>
      </c>
      <c r="S95" s="100">
        <v>1588303564.45</v>
      </c>
      <c r="T95" s="100">
        <v>1692521594.78</v>
      </c>
      <c r="U95" s="100">
        <v>1760486262.9000001</v>
      </c>
      <c r="V95" s="100">
        <v>1857404265.28</v>
      </c>
      <c r="W95" s="100">
        <v>1940605492.3699999</v>
      </c>
      <c r="X95" s="100">
        <v>2057876498.0999999</v>
      </c>
      <c r="Y95" s="100">
        <v>2163482694.3799901</v>
      </c>
      <c r="Z95" s="100">
        <v>2240291834.4299998</v>
      </c>
      <c r="AB95" s="100">
        <v>2240291834.4299998</v>
      </c>
      <c r="AC95" s="100">
        <v>1918259686.8679099</v>
      </c>
      <c r="AD95" s="100">
        <v>1959553317.0141499</v>
      </c>
      <c r="AE95" s="100">
        <v>1759144729.1292901</v>
      </c>
      <c r="AF95" s="100">
        <v>1608461762.9707</v>
      </c>
      <c r="AG95" s="100">
        <v>1570285052.0831299</v>
      </c>
      <c r="AH95" s="100">
        <v>1512723616.19891</v>
      </c>
      <c r="AI95" s="100">
        <v>1544125190.8608301</v>
      </c>
      <c r="AJ95" s="100">
        <v>1630944594.87023</v>
      </c>
      <c r="AK95" s="100">
        <v>1677261497.08725</v>
      </c>
      <c r="AL95" s="100">
        <v>1818821368.49681</v>
      </c>
      <c r="AM95" s="100">
        <v>1957393948.8428199</v>
      </c>
      <c r="AN95" s="100">
        <v>1276136223.8110199</v>
      </c>
      <c r="AO95" s="100">
        <v>1276136223.8110199</v>
      </c>
      <c r="AP95" s="100">
        <v>1339605429.40523</v>
      </c>
      <c r="AQ95" s="100">
        <v>1479283395.30621</v>
      </c>
      <c r="AR95" s="100">
        <v>1458584595.7223101</v>
      </c>
      <c r="AS95" s="100">
        <v>1539970338.1215701</v>
      </c>
      <c r="AT95" s="100">
        <v>1451600518.84429</v>
      </c>
      <c r="AU95" s="100">
        <v>1410065546.9916601</v>
      </c>
      <c r="AV95" s="100">
        <v>1477987574.16715</v>
      </c>
      <c r="AW95" s="100">
        <v>1552186893.1602199</v>
      </c>
      <c r="AX95" s="100">
        <v>1567346679.0183001</v>
      </c>
      <c r="AY95" s="100">
        <v>1506402709.5922599</v>
      </c>
      <c r="AZ95" s="100">
        <v>1521677709.1019001</v>
      </c>
      <c r="BA95" s="100">
        <v>1043180250.96004</v>
      </c>
      <c r="BB95" s="100">
        <v>1043180250.96004</v>
      </c>
      <c r="BC95" s="100">
        <v>1093558862.26262</v>
      </c>
      <c r="BD95" s="100">
        <v>1156611318.6773701</v>
      </c>
      <c r="BE95" s="100">
        <v>1070218606.0393</v>
      </c>
      <c r="BF95" s="100">
        <v>1115228338.9052999</v>
      </c>
      <c r="BG95" s="100">
        <v>1147156124.1754601</v>
      </c>
      <c r="BH95" s="100">
        <v>816397440.15611196</v>
      </c>
      <c r="BI95" s="100">
        <v>812057021.81912601</v>
      </c>
      <c r="BJ95" s="100">
        <v>876001360.66444695</v>
      </c>
      <c r="BK95" s="100">
        <v>905448542.13425505</v>
      </c>
      <c r="BL95" s="100">
        <v>974815628.69541097</v>
      </c>
      <c r="BM95" s="100">
        <v>1016060509.06014</v>
      </c>
      <c r="BN95" s="100">
        <v>1030896640.75493</v>
      </c>
      <c r="BO95" s="100">
        <v>1030896640.75493</v>
      </c>
      <c r="BP95" s="100">
        <v>1115000099.8267701</v>
      </c>
      <c r="BQ95" s="100">
        <v>1201526669.7342899</v>
      </c>
      <c r="BR95" s="100">
        <v>1109435413.2628901</v>
      </c>
      <c r="BS95" s="100">
        <v>1186066361.51952</v>
      </c>
      <c r="BT95" s="100">
        <v>1264085979.8239801</v>
      </c>
      <c r="BU95" s="100">
        <v>953638605.02581</v>
      </c>
      <c r="BV95" s="100">
        <v>889562006.18919694</v>
      </c>
      <c r="BW95" s="100">
        <v>965979941.07334697</v>
      </c>
      <c r="BX95" s="100">
        <v>970501395.78405702</v>
      </c>
      <c r="BY95" s="100">
        <v>1047509014.40049</v>
      </c>
      <c r="BZ95" s="100">
        <v>1066654539.23567</v>
      </c>
      <c r="CA95" s="100">
        <v>849340009.48856103</v>
      </c>
      <c r="CB95" s="100">
        <v>849340009.48856103</v>
      </c>
      <c r="CC95" s="100">
        <v>938890938.04325902</v>
      </c>
      <c r="CD95" s="100">
        <v>1054377987.06692</v>
      </c>
      <c r="CE95" s="100">
        <v>1148890288.63503</v>
      </c>
      <c r="CF95" s="100">
        <v>1259621851.2745299</v>
      </c>
      <c r="CG95" s="100">
        <v>1290914870.0350399</v>
      </c>
      <c r="CH95" s="100">
        <v>932010878.63428295</v>
      </c>
      <c r="CI95" s="100">
        <v>1031095574.12831</v>
      </c>
      <c r="CJ95" s="100">
        <v>1142692528.0753601</v>
      </c>
      <c r="CK95" s="100">
        <v>1207666116.97943</v>
      </c>
      <c r="CL95" s="100">
        <v>1288206585.55496</v>
      </c>
      <c r="CM95" s="100">
        <v>1408236922.9693</v>
      </c>
      <c r="CN95" s="100">
        <v>1045450960.41958</v>
      </c>
      <c r="CO95" s="100">
        <v>1045450960.41958</v>
      </c>
    </row>
    <row r="96" spans="1:93" x14ac:dyDescent="0.2">
      <c r="A96" s="101" t="s">
        <v>1692</v>
      </c>
      <c r="B96" s="100">
        <v>0</v>
      </c>
      <c r="C96" s="100">
        <v>0</v>
      </c>
      <c r="D96" s="100">
        <v>0</v>
      </c>
      <c r="E96" s="100">
        <v>0</v>
      </c>
      <c r="F96" s="100">
        <v>0</v>
      </c>
      <c r="G96" s="100">
        <v>0</v>
      </c>
      <c r="H96" s="100">
        <v>0</v>
      </c>
      <c r="I96" s="100">
        <v>0</v>
      </c>
      <c r="J96" s="100">
        <v>0</v>
      </c>
      <c r="K96" s="100">
        <v>0</v>
      </c>
      <c r="L96" s="100">
        <v>0</v>
      </c>
      <c r="M96" s="100">
        <v>0</v>
      </c>
      <c r="N96" s="100">
        <v>0</v>
      </c>
      <c r="O96" s="100">
        <v>0</v>
      </c>
      <c r="P96" s="100">
        <v>0</v>
      </c>
      <c r="Q96" s="100">
        <v>0</v>
      </c>
      <c r="R96" s="100">
        <v>0</v>
      </c>
      <c r="S96" s="100">
        <v>0</v>
      </c>
      <c r="T96" s="100">
        <v>0</v>
      </c>
      <c r="U96" s="100">
        <v>0</v>
      </c>
      <c r="V96" s="100">
        <v>0</v>
      </c>
      <c r="W96" s="100">
        <v>0</v>
      </c>
      <c r="X96" s="100">
        <v>0</v>
      </c>
      <c r="Y96" s="100">
        <v>0</v>
      </c>
      <c r="Z96" s="100">
        <v>0</v>
      </c>
      <c r="AB96" s="100">
        <v>0</v>
      </c>
      <c r="AC96" s="100">
        <v>0</v>
      </c>
      <c r="AD96" s="100">
        <v>0</v>
      </c>
      <c r="AE96" s="100">
        <v>0</v>
      </c>
      <c r="AF96" s="100">
        <v>0</v>
      </c>
      <c r="AG96" s="100">
        <v>0</v>
      </c>
      <c r="AH96" s="100">
        <v>0</v>
      </c>
      <c r="AI96" s="100">
        <v>0</v>
      </c>
      <c r="AJ96" s="100">
        <v>0</v>
      </c>
      <c r="AK96" s="100">
        <v>0</v>
      </c>
      <c r="AL96" s="100">
        <v>0</v>
      </c>
      <c r="AM96" s="100">
        <v>0</v>
      </c>
      <c r="AN96" s="100">
        <v>0</v>
      </c>
      <c r="AO96" s="100">
        <v>0</v>
      </c>
      <c r="AP96" s="100">
        <v>0</v>
      </c>
      <c r="AQ96" s="100">
        <v>0</v>
      </c>
      <c r="AR96" s="100">
        <v>0</v>
      </c>
      <c r="AS96" s="100">
        <v>0</v>
      </c>
      <c r="AT96" s="100">
        <v>0</v>
      </c>
      <c r="AU96" s="100">
        <v>0</v>
      </c>
      <c r="AV96" s="100">
        <v>0</v>
      </c>
      <c r="AW96" s="100">
        <v>0</v>
      </c>
      <c r="AX96" s="100">
        <v>0</v>
      </c>
      <c r="AY96" s="100">
        <v>0</v>
      </c>
      <c r="AZ96" s="100">
        <v>0</v>
      </c>
      <c r="BA96" s="100">
        <v>0</v>
      </c>
      <c r="BB96" s="100">
        <v>0</v>
      </c>
      <c r="BC96" s="100">
        <v>0</v>
      </c>
      <c r="BD96" s="100">
        <v>0</v>
      </c>
      <c r="BE96" s="100">
        <v>0</v>
      </c>
      <c r="BF96" s="100">
        <v>0</v>
      </c>
      <c r="BG96" s="100">
        <v>0</v>
      </c>
      <c r="BH96" s="100">
        <v>0</v>
      </c>
      <c r="BI96" s="100">
        <v>0</v>
      </c>
      <c r="BJ96" s="100">
        <v>0</v>
      </c>
      <c r="BK96" s="100">
        <v>0</v>
      </c>
      <c r="BL96" s="100">
        <v>0</v>
      </c>
      <c r="BM96" s="100">
        <v>0</v>
      </c>
      <c r="BN96" s="100">
        <v>0</v>
      </c>
      <c r="BO96" s="100">
        <v>0</v>
      </c>
      <c r="BP96" s="100">
        <v>0</v>
      </c>
      <c r="BQ96" s="100">
        <v>0</v>
      </c>
      <c r="BR96" s="100">
        <v>0</v>
      </c>
      <c r="BS96" s="100">
        <v>0</v>
      </c>
      <c r="BT96" s="100">
        <v>0</v>
      </c>
      <c r="BU96" s="100">
        <v>0</v>
      </c>
      <c r="BV96" s="100">
        <v>0</v>
      </c>
      <c r="BW96" s="100">
        <v>0</v>
      </c>
      <c r="BX96" s="100">
        <v>0</v>
      </c>
      <c r="BY96" s="100">
        <v>0</v>
      </c>
      <c r="BZ96" s="100">
        <v>0</v>
      </c>
      <c r="CA96" s="100">
        <v>0</v>
      </c>
      <c r="CB96" s="100">
        <v>0</v>
      </c>
      <c r="CC96" s="100">
        <v>0</v>
      </c>
      <c r="CD96" s="100">
        <v>0</v>
      </c>
      <c r="CE96" s="100">
        <v>0</v>
      </c>
      <c r="CF96" s="100">
        <v>0</v>
      </c>
      <c r="CG96" s="100">
        <v>0</v>
      </c>
      <c r="CH96" s="100">
        <v>0</v>
      </c>
      <c r="CI96" s="100">
        <v>0</v>
      </c>
      <c r="CJ96" s="100">
        <v>0</v>
      </c>
      <c r="CK96" s="100">
        <v>0</v>
      </c>
      <c r="CL96" s="100">
        <v>0</v>
      </c>
      <c r="CM96" s="100">
        <v>0</v>
      </c>
      <c r="CN96" s="100">
        <v>0</v>
      </c>
      <c r="CO96" s="100">
        <v>0</v>
      </c>
    </row>
    <row r="97" spans="1:93" x14ac:dyDescent="0.2">
      <c r="A97" s="101" t="s">
        <v>1693</v>
      </c>
      <c r="B97" s="100">
        <v>47546795.529999897</v>
      </c>
      <c r="C97" s="100">
        <v>46898325.630000003</v>
      </c>
      <c r="D97" s="100">
        <v>48786513.559999898</v>
      </c>
      <c r="E97" s="100">
        <v>44514480.149999999</v>
      </c>
      <c r="F97" s="100">
        <v>48868759.239999898</v>
      </c>
      <c r="G97" s="100">
        <v>46261703.600000001</v>
      </c>
      <c r="H97" s="100">
        <v>46684797.589999899</v>
      </c>
      <c r="I97" s="100">
        <v>48654204.210000001</v>
      </c>
      <c r="J97" s="100">
        <v>50363955.469999902</v>
      </c>
      <c r="K97" s="100">
        <v>53755215.179999903</v>
      </c>
      <c r="L97" s="100">
        <v>54523865.380000003</v>
      </c>
      <c r="M97" s="100">
        <v>57834787.140000001</v>
      </c>
      <c r="N97" s="100">
        <v>57834787.140000001</v>
      </c>
      <c r="O97" s="100">
        <v>56858647.82</v>
      </c>
      <c r="P97" s="100">
        <v>61691197.170000002</v>
      </c>
      <c r="Q97" s="100">
        <v>57053800.579999998</v>
      </c>
      <c r="R97" s="100">
        <v>58306622.170000002</v>
      </c>
      <c r="S97" s="100">
        <v>62734806.159999996</v>
      </c>
      <c r="T97" s="100">
        <v>64720340.549999997</v>
      </c>
      <c r="U97" s="100">
        <v>64020565.479999997</v>
      </c>
      <c r="V97" s="100">
        <v>40147179.479999997</v>
      </c>
      <c r="W97" s="100">
        <v>32229883.649999902</v>
      </c>
      <c r="X97" s="100">
        <v>41790693.609999999</v>
      </c>
      <c r="Y97" s="100">
        <v>50278872.389999896</v>
      </c>
      <c r="Z97" s="100">
        <v>38670863.030000001</v>
      </c>
      <c r="AB97" s="100">
        <v>38670863.030000001</v>
      </c>
      <c r="AC97" s="100">
        <v>38670863.030000001</v>
      </c>
      <c r="AD97" s="100">
        <v>38670863.030000001</v>
      </c>
      <c r="AE97" s="100">
        <v>38670863.030000001</v>
      </c>
      <c r="AF97" s="100">
        <v>38670863.030000001</v>
      </c>
      <c r="AG97" s="100">
        <v>38670863.030000001</v>
      </c>
      <c r="AH97" s="100">
        <v>38670863.030000001</v>
      </c>
      <c r="AI97" s="100">
        <v>38670863.030000001</v>
      </c>
      <c r="AJ97" s="100">
        <v>38670863.030000001</v>
      </c>
      <c r="AK97" s="100">
        <v>38670863.030000001</v>
      </c>
      <c r="AL97" s="100">
        <v>38670863.030000001</v>
      </c>
      <c r="AM97" s="100">
        <v>38670863.030000001</v>
      </c>
      <c r="AN97" s="100">
        <v>38670863.030000001</v>
      </c>
      <c r="AO97" s="100">
        <v>38670863.030000001</v>
      </c>
      <c r="AP97" s="100">
        <v>38670863.030000001</v>
      </c>
      <c r="AQ97" s="100">
        <v>38670863.030000001</v>
      </c>
      <c r="AR97" s="100">
        <v>38670863.030000001</v>
      </c>
      <c r="AS97" s="100">
        <v>38670863.030000001</v>
      </c>
      <c r="AT97" s="100">
        <v>38670863.030000001</v>
      </c>
      <c r="AU97" s="100">
        <v>38670863.030000001</v>
      </c>
      <c r="AV97" s="100">
        <v>38670863.030000001</v>
      </c>
      <c r="AW97" s="100">
        <v>38670863.030000001</v>
      </c>
      <c r="AX97" s="100">
        <v>38670863.030000001</v>
      </c>
      <c r="AY97" s="100">
        <v>38670863.030000001</v>
      </c>
      <c r="AZ97" s="100">
        <v>38670863.030000001</v>
      </c>
      <c r="BA97" s="100">
        <v>38670863.030000001</v>
      </c>
      <c r="BB97" s="100">
        <v>38670863.030000001</v>
      </c>
      <c r="BC97" s="100">
        <v>38670863.030000001</v>
      </c>
      <c r="BD97" s="100">
        <v>38670863.030000001</v>
      </c>
      <c r="BE97" s="100">
        <v>38670863.030000001</v>
      </c>
      <c r="BF97" s="100">
        <v>38670863.030000001</v>
      </c>
      <c r="BG97" s="100">
        <v>38670863.030000001</v>
      </c>
      <c r="BH97" s="100">
        <v>38670863.030000001</v>
      </c>
      <c r="BI97" s="100">
        <v>38670863.030000001</v>
      </c>
      <c r="BJ97" s="100">
        <v>38670863.030000001</v>
      </c>
      <c r="BK97" s="100">
        <v>38670863.030000001</v>
      </c>
      <c r="BL97" s="100">
        <v>38670863.030000001</v>
      </c>
      <c r="BM97" s="100">
        <v>38670863.030000001</v>
      </c>
      <c r="BN97" s="100">
        <v>38670863.030000001</v>
      </c>
      <c r="BO97" s="100">
        <v>38670863.030000001</v>
      </c>
      <c r="BP97" s="100">
        <v>38670863.030000001</v>
      </c>
      <c r="BQ97" s="100">
        <v>38670863.030000001</v>
      </c>
      <c r="BR97" s="100">
        <v>38670863.030000001</v>
      </c>
      <c r="BS97" s="100">
        <v>38670863.030000001</v>
      </c>
      <c r="BT97" s="100">
        <v>38670863.030000001</v>
      </c>
      <c r="BU97" s="100">
        <v>38670863.030000001</v>
      </c>
      <c r="BV97" s="100">
        <v>38670863.030000001</v>
      </c>
      <c r="BW97" s="100">
        <v>38670863.030000001</v>
      </c>
      <c r="BX97" s="100">
        <v>38670863.030000001</v>
      </c>
      <c r="BY97" s="100">
        <v>38670863.030000001</v>
      </c>
      <c r="BZ97" s="100">
        <v>38670863.030000001</v>
      </c>
      <c r="CA97" s="100">
        <v>38670863.030000001</v>
      </c>
      <c r="CB97" s="100">
        <v>38670863.030000001</v>
      </c>
      <c r="CC97" s="100">
        <v>38670863.030000001</v>
      </c>
      <c r="CD97" s="100">
        <v>38670863.030000001</v>
      </c>
      <c r="CE97" s="100">
        <v>38670863.030000001</v>
      </c>
      <c r="CF97" s="100">
        <v>38670863.030000001</v>
      </c>
      <c r="CG97" s="100">
        <v>38670863.030000001</v>
      </c>
      <c r="CH97" s="100">
        <v>38670863.030000001</v>
      </c>
      <c r="CI97" s="100">
        <v>38670863.030000001</v>
      </c>
      <c r="CJ97" s="100">
        <v>38670863.030000001</v>
      </c>
      <c r="CK97" s="100">
        <v>38670863.030000001</v>
      </c>
      <c r="CL97" s="100">
        <v>38670863.030000001</v>
      </c>
      <c r="CM97" s="100">
        <v>38670863.030000001</v>
      </c>
      <c r="CN97" s="100">
        <v>38670863.030000001</v>
      </c>
      <c r="CO97" s="100">
        <v>38670863.030000001</v>
      </c>
    </row>
    <row r="98" spans="1:93" x14ac:dyDescent="0.2">
      <c r="A98" s="101" t="s">
        <v>1694</v>
      </c>
      <c r="B98" s="100">
        <v>0</v>
      </c>
      <c r="C98" s="100">
        <v>0</v>
      </c>
      <c r="D98" s="100">
        <v>0</v>
      </c>
      <c r="E98" s="100">
        <v>0</v>
      </c>
      <c r="F98" s="100">
        <v>0</v>
      </c>
      <c r="G98" s="100">
        <v>0</v>
      </c>
      <c r="H98" s="100">
        <v>0</v>
      </c>
      <c r="I98" s="100">
        <v>0</v>
      </c>
      <c r="J98" s="100">
        <v>0</v>
      </c>
      <c r="K98" s="100">
        <v>0</v>
      </c>
      <c r="L98" s="100">
        <v>0</v>
      </c>
      <c r="M98" s="100">
        <v>0</v>
      </c>
      <c r="N98" s="100">
        <v>0</v>
      </c>
      <c r="O98" s="100">
        <v>0</v>
      </c>
      <c r="P98" s="100">
        <v>0</v>
      </c>
      <c r="Q98" s="100">
        <v>0</v>
      </c>
      <c r="R98" s="100">
        <v>0</v>
      </c>
      <c r="S98" s="100">
        <v>0</v>
      </c>
      <c r="T98" s="100">
        <v>0</v>
      </c>
      <c r="U98" s="100">
        <v>0</v>
      </c>
      <c r="V98" s="100">
        <v>0</v>
      </c>
      <c r="W98" s="100">
        <v>0</v>
      </c>
      <c r="X98" s="100">
        <v>0</v>
      </c>
      <c r="Y98" s="100">
        <v>0</v>
      </c>
      <c r="Z98" s="100">
        <v>0</v>
      </c>
      <c r="AB98" s="100">
        <v>0</v>
      </c>
      <c r="AC98" s="100">
        <v>0</v>
      </c>
      <c r="AD98" s="100">
        <v>0</v>
      </c>
      <c r="AE98" s="100">
        <v>0</v>
      </c>
      <c r="AF98" s="100">
        <v>0</v>
      </c>
      <c r="AG98" s="100">
        <v>0</v>
      </c>
      <c r="AH98" s="100">
        <v>0</v>
      </c>
      <c r="AI98" s="100">
        <v>0</v>
      </c>
      <c r="AJ98" s="100">
        <v>0</v>
      </c>
      <c r="AK98" s="100">
        <v>0</v>
      </c>
      <c r="AL98" s="100">
        <v>0</v>
      </c>
      <c r="AM98" s="100">
        <v>0</v>
      </c>
      <c r="AN98" s="100">
        <v>0</v>
      </c>
      <c r="AO98" s="100">
        <v>0</v>
      </c>
      <c r="AP98" s="100">
        <v>0</v>
      </c>
      <c r="AQ98" s="100">
        <v>0</v>
      </c>
      <c r="AR98" s="100">
        <v>0</v>
      </c>
      <c r="AS98" s="100">
        <v>0</v>
      </c>
      <c r="AT98" s="100">
        <v>0</v>
      </c>
      <c r="AU98" s="100">
        <v>0</v>
      </c>
      <c r="AV98" s="100">
        <v>0</v>
      </c>
      <c r="AW98" s="100">
        <v>0</v>
      </c>
      <c r="AX98" s="100">
        <v>0</v>
      </c>
      <c r="AY98" s="100">
        <v>0</v>
      </c>
      <c r="AZ98" s="100">
        <v>0</v>
      </c>
      <c r="BA98" s="100">
        <v>0</v>
      </c>
      <c r="BB98" s="100">
        <v>0</v>
      </c>
      <c r="BC98" s="100">
        <v>0</v>
      </c>
      <c r="BD98" s="100">
        <v>0</v>
      </c>
      <c r="BE98" s="100">
        <v>0</v>
      </c>
      <c r="BF98" s="100">
        <v>0</v>
      </c>
      <c r="BG98" s="100">
        <v>0</v>
      </c>
      <c r="BH98" s="100">
        <v>0</v>
      </c>
      <c r="BI98" s="100">
        <v>0</v>
      </c>
      <c r="BJ98" s="100">
        <v>0</v>
      </c>
      <c r="BK98" s="100">
        <v>0</v>
      </c>
      <c r="BL98" s="100">
        <v>0</v>
      </c>
      <c r="BM98" s="100">
        <v>0</v>
      </c>
      <c r="BN98" s="100">
        <v>0</v>
      </c>
      <c r="BO98" s="100">
        <v>0</v>
      </c>
      <c r="BP98" s="100">
        <v>0</v>
      </c>
      <c r="BQ98" s="100">
        <v>0</v>
      </c>
      <c r="BR98" s="100">
        <v>0</v>
      </c>
      <c r="BS98" s="100">
        <v>0</v>
      </c>
      <c r="BT98" s="100">
        <v>0</v>
      </c>
      <c r="BU98" s="100">
        <v>0</v>
      </c>
      <c r="BV98" s="100">
        <v>0</v>
      </c>
      <c r="BW98" s="100">
        <v>0</v>
      </c>
      <c r="BX98" s="100">
        <v>0</v>
      </c>
      <c r="BY98" s="100">
        <v>0</v>
      </c>
      <c r="BZ98" s="100">
        <v>0</v>
      </c>
      <c r="CA98" s="100">
        <v>0</v>
      </c>
      <c r="CB98" s="100">
        <v>0</v>
      </c>
      <c r="CC98" s="100">
        <v>0</v>
      </c>
      <c r="CD98" s="100">
        <v>0</v>
      </c>
      <c r="CE98" s="100">
        <v>0</v>
      </c>
      <c r="CF98" s="100">
        <v>0</v>
      </c>
      <c r="CG98" s="100">
        <v>0</v>
      </c>
      <c r="CH98" s="100">
        <v>0</v>
      </c>
      <c r="CI98" s="100">
        <v>0</v>
      </c>
      <c r="CJ98" s="100">
        <v>0</v>
      </c>
      <c r="CK98" s="100">
        <v>0</v>
      </c>
      <c r="CL98" s="100">
        <v>0</v>
      </c>
      <c r="CM98" s="100">
        <v>0</v>
      </c>
      <c r="CN98" s="100">
        <v>0</v>
      </c>
      <c r="CO98" s="100">
        <v>0</v>
      </c>
    </row>
    <row r="99" spans="1:93" x14ac:dyDescent="0.2">
      <c r="A99" s="101" t="s">
        <v>1695</v>
      </c>
      <c r="B99" s="100">
        <v>0</v>
      </c>
      <c r="C99" s="100">
        <v>0</v>
      </c>
      <c r="D99" s="100">
        <v>0</v>
      </c>
      <c r="E99" s="100">
        <v>0</v>
      </c>
      <c r="F99" s="100">
        <v>0</v>
      </c>
      <c r="G99" s="100">
        <v>0</v>
      </c>
      <c r="H99" s="100">
        <v>0</v>
      </c>
      <c r="I99" s="100">
        <v>0</v>
      </c>
      <c r="J99" s="100">
        <v>0</v>
      </c>
      <c r="K99" s="100">
        <v>0</v>
      </c>
      <c r="L99" s="100">
        <v>0</v>
      </c>
      <c r="M99" s="100">
        <v>0</v>
      </c>
      <c r="N99" s="100">
        <v>0</v>
      </c>
      <c r="O99" s="100">
        <v>0</v>
      </c>
      <c r="P99" s="100">
        <v>0</v>
      </c>
      <c r="Q99" s="100">
        <v>0</v>
      </c>
      <c r="R99" s="100">
        <v>0</v>
      </c>
      <c r="S99" s="100">
        <v>0</v>
      </c>
      <c r="T99" s="100">
        <v>0</v>
      </c>
      <c r="U99" s="100">
        <v>0</v>
      </c>
      <c r="V99" s="100">
        <v>0</v>
      </c>
      <c r="W99" s="100">
        <v>0</v>
      </c>
      <c r="X99" s="100">
        <v>0</v>
      </c>
      <c r="Y99" s="100">
        <v>0</v>
      </c>
      <c r="Z99" s="100">
        <v>0</v>
      </c>
      <c r="AB99" s="100">
        <v>0</v>
      </c>
      <c r="AC99" s="100">
        <v>0</v>
      </c>
      <c r="AD99" s="100">
        <v>0</v>
      </c>
      <c r="AE99" s="100">
        <v>0</v>
      </c>
      <c r="AF99" s="100">
        <v>0</v>
      </c>
      <c r="AG99" s="100">
        <v>0</v>
      </c>
      <c r="AH99" s="100">
        <v>0</v>
      </c>
      <c r="AI99" s="100">
        <v>0</v>
      </c>
      <c r="AJ99" s="100">
        <v>0</v>
      </c>
      <c r="AK99" s="100">
        <v>0</v>
      </c>
      <c r="AL99" s="100">
        <v>0</v>
      </c>
      <c r="AM99" s="100">
        <v>0</v>
      </c>
      <c r="AN99" s="100">
        <v>0</v>
      </c>
      <c r="AO99" s="100">
        <v>0</v>
      </c>
      <c r="AP99" s="100">
        <v>0</v>
      </c>
      <c r="AQ99" s="100">
        <v>0</v>
      </c>
      <c r="AR99" s="100">
        <v>0</v>
      </c>
      <c r="AS99" s="100">
        <v>0</v>
      </c>
      <c r="AT99" s="100">
        <v>0</v>
      </c>
      <c r="AU99" s="100">
        <v>0</v>
      </c>
      <c r="AV99" s="100">
        <v>0</v>
      </c>
      <c r="AW99" s="100">
        <v>0</v>
      </c>
      <c r="AX99" s="100">
        <v>0</v>
      </c>
      <c r="AY99" s="100">
        <v>0</v>
      </c>
      <c r="AZ99" s="100">
        <v>0</v>
      </c>
      <c r="BA99" s="100">
        <v>0</v>
      </c>
      <c r="BB99" s="100">
        <v>0</v>
      </c>
      <c r="BC99" s="100">
        <v>0</v>
      </c>
      <c r="BD99" s="100">
        <v>0</v>
      </c>
      <c r="BE99" s="100">
        <v>0</v>
      </c>
      <c r="BF99" s="100">
        <v>0</v>
      </c>
      <c r="BG99" s="100">
        <v>0</v>
      </c>
      <c r="BH99" s="100">
        <v>0</v>
      </c>
      <c r="BI99" s="100">
        <v>0</v>
      </c>
      <c r="BJ99" s="100">
        <v>0</v>
      </c>
      <c r="BK99" s="100">
        <v>0</v>
      </c>
      <c r="BL99" s="100">
        <v>0</v>
      </c>
      <c r="BM99" s="100">
        <v>0</v>
      </c>
      <c r="BN99" s="100">
        <v>0</v>
      </c>
      <c r="BO99" s="100">
        <v>0</v>
      </c>
      <c r="BP99" s="100">
        <v>0</v>
      </c>
      <c r="BQ99" s="100">
        <v>0</v>
      </c>
      <c r="BR99" s="100">
        <v>0</v>
      </c>
      <c r="BS99" s="100">
        <v>0</v>
      </c>
      <c r="BT99" s="100">
        <v>0</v>
      </c>
      <c r="BU99" s="100">
        <v>0</v>
      </c>
      <c r="BV99" s="100">
        <v>0</v>
      </c>
      <c r="BW99" s="100">
        <v>0</v>
      </c>
      <c r="BX99" s="100">
        <v>0</v>
      </c>
      <c r="BY99" s="100">
        <v>0</v>
      </c>
      <c r="BZ99" s="100">
        <v>0</v>
      </c>
      <c r="CA99" s="100">
        <v>0</v>
      </c>
      <c r="CB99" s="100">
        <v>0</v>
      </c>
      <c r="CC99" s="100">
        <v>0</v>
      </c>
      <c r="CD99" s="100">
        <v>0</v>
      </c>
      <c r="CE99" s="100">
        <v>0</v>
      </c>
      <c r="CF99" s="100">
        <v>0</v>
      </c>
      <c r="CG99" s="100">
        <v>0</v>
      </c>
      <c r="CH99" s="100">
        <v>0</v>
      </c>
      <c r="CI99" s="100">
        <v>0</v>
      </c>
      <c r="CJ99" s="100">
        <v>0</v>
      </c>
      <c r="CK99" s="100">
        <v>0</v>
      </c>
      <c r="CL99" s="100">
        <v>0</v>
      </c>
      <c r="CM99" s="100">
        <v>0</v>
      </c>
      <c r="CN99" s="100">
        <v>0</v>
      </c>
      <c r="CO99" s="100">
        <v>0</v>
      </c>
    </row>
    <row r="100" spans="1:93" x14ac:dyDescent="0.2">
      <c r="A100" s="101" t="s">
        <v>1696</v>
      </c>
      <c r="B100" s="100">
        <v>0</v>
      </c>
      <c r="C100" s="100">
        <v>0</v>
      </c>
      <c r="D100" s="100">
        <v>0</v>
      </c>
      <c r="E100" s="100">
        <v>0</v>
      </c>
      <c r="F100" s="100">
        <v>0</v>
      </c>
      <c r="G100" s="100">
        <v>0</v>
      </c>
      <c r="H100" s="100">
        <v>0</v>
      </c>
      <c r="I100" s="100">
        <v>0</v>
      </c>
      <c r="J100" s="100">
        <v>0</v>
      </c>
      <c r="K100" s="100">
        <v>0</v>
      </c>
      <c r="L100" s="100">
        <v>0</v>
      </c>
      <c r="M100" s="100">
        <v>0</v>
      </c>
      <c r="N100" s="100">
        <v>0</v>
      </c>
      <c r="O100" s="100">
        <v>0</v>
      </c>
      <c r="P100" s="100">
        <v>0</v>
      </c>
      <c r="Q100" s="100">
        <v>0</v>
      </c>
      <c r="R100" s="100">
        <v>0</v>
      </c>
      <c r="S100" s="100">
        <v>0</v>
      </c>
      <c r="T100" s="100">
        <v>0</v>
      </c>
      <c r="U100" s="100">
        <v>0</v>
      </c>
      <c r="V100" s="100">
        <v>0</v>
      </c>
      <c r="W100" s="100">
        <v>0</v>
      </c>
      <c r="X100" s="100">
        <v>0</v>
      </c>
      <c r="Y100" s="100">
        <v>0</v>
      </c>
      <c r="Z100" s="100">
        <v>0</v>
      </c>
      <c r="AB100" s="100">
        <v>0</v>
      </c>
      <c r="AC100" s="100">
        <v>0</v>
      </c>
      <c r="AD100" s="100">
        <v>0</v>
      </c>
      <c r="AE100" s="100">
        <v>0</v>
      </c>
      <c r="AF100" s="100">
        <v>0</v>
      </c>
      <c r="AG100" s="100">
        <v>0</v>
      </c>
      <c r="AH100" s="100">
        <v>0</v>
      </c>
      <c r="AI100" s="100">
        <v>0</v>
      </c>
      <c r="AJ100" s="100">
        <v>0</v>
      </c>
      <c r="AK100" s="100">
        <v>0</v>
      </c>
      <c r="AL100" s="100">
        <v>0</v>
      </c>
      <c r="AM100" s="100">
        <v>0</v>
      </c>
      <c r="AN100" s="100">
        <v>0</v>
      </c>
      <c r="AO100" s="100">
        <v>0</v>
      </c>
      <c r="AP100" s="100">
        <v>0</v>
      </c>
      <c r="AQ100" s="100">
        <v>0</v>
      </c>
      <c r="AR100" s="100">
        <v>0</v>
      </c>
      <c r="AS100" s="100">
        <v>0</v>
      </c>
      <c r="AT100" s="100">
        <v>0</v>
      </c>
      <c r="AU100" s="100">
        <v>0</v>
      </c>
      <c r="AV100" s="100">
        <v>0</v>
      </c>
      <c r="AW100" s="100">
        <v>0</v>
      </c>
      <c r="AX100" s="100">
        <v>0</v>
      </c>
      <c r="AY100" s="100">
        <v>0</v>
      </c>
      <c r="AZ100" s="100">
        <v>0</v>
      </c>
      <c r="BA100" s="100">
        <v>0</v>
      </c>
      <c r="BB100" s="100">
        <v>0</v>
      </c>
      <c r="BC100" s="100">
        <v>0</v>
      </c>
      <c r="BD100" s="100">
        <v>0</v>
      </c>
      <c r="BE100" s="100">
        <v>0</v>
      </c>
      <c r="BF100" s="100">
        <v>0</v>
      </c>
      <c r="BG100" s="100">
        <v>0</v>
      </c>
      <c r="BH100" s="100">
        <v>0</v>
      </c>
      <c r="BI100" s="100">
        <v>0</v>
      </c>
      <c r="BJ100" s="100">
        <v>0</v>
      </c>
      <c r="BK100" s="100">
        <v>0</v>
      </c>
      <c r="BL100" s="100">
        <v>0</v>
      </c>
      <c r="BM100" s="100">
        <v>0</v>
      </c>
      <c r="BN100" s="100">
        <v>0</v>
      </c>
      <c r="BO100" s="100">
        <v>0</v>
      </c>
      <c r="BP100" s="100">
        <v>0</v>
      </c>
      <c r="BQ100" s="100">
        <v>0</v>
      </c>
      <c r="BR100" s="100">
        <v>0</v>
      </c>
      <c r="BS100" s="100">
        <v>0</v>
      </c>
      <c r="BT100" s="100">
        <v>0</v>
      </c>
      <c r="BU100" s="100">
        <v>0</v>
      </c>
      <c r="BV100" s="100">
        <v>0</v>
      </c>
      <c r="BW100" s="100">
        <v>0</v>
      </c>
      <c r="BX100" s="100">
        <v>0</v>
      </c>
      <c r="BY100" s="100">
        <v>0</v>
      </c>
      <c r="BZ100" s="100">
        <v>0</v>
      </c>
      <c r="CA100" s="100">
        <v>0</v>
      </c>
      <c r="CB100" s="100">
        <v>0</v>
      </c>
      <c r="CC100" s="100">
        <v>0</v>
      </c>
      <c r="CD100" s="100">
        <v>0</v>
      </c>
      <c r="CE100" s="100">
        <v>0</v>
      </c>
      <c r="CF100" s="100">
        <v>0</v>
      </c>
      <c r="CG100" s="100">
        <v>0</v>
      </c>
      <c r="CH100" s="100">
        <v>0</v>
      </c>
      <c r="CI100" s="100">
        <v>0</v>
      </c>
      <c r="CJ100" s="100">
        <v>0</v>
      </c>
      <c r="CK100" s="100">
        <v>0</v>
      </c>
      <c r="CL100" s="100">
        <v>0</v>
      </c>
      <c r="CM100" s="100">
        <v>0</v>
      </c>
      <c r="CN100" s="100">
        <v>0</v>
      </c>
      <c r="CO100" s="100">
        <v>0</v>
      </c>
    </row>
    <row r="101" spans="1:93" x14ac:dyDescent="0.2">
      <c r="A101" s="101" t="s">
        <v>1697</v>
      </c>
      <c r="B101" s="100">
        <v>0</v>
      </c>
      <c r="C101" s="100">
        <v>0</v>
      </c>
      <c r="D101" s="100">
        <v>0</v>
      </c>
      <c r="E101" s="100">
        <v>0</v>
      </c>
      <c r="F101" s="100">
        <v>0</v>
      </c>
      <c r="G101" s="100">
        <v>0</v>
      </c>
      <c r="H101" s="100">
        <v>0</v>
      </c>
      <c r="I101" s="100">
        <v>0</v>
      </c>
      <c r="J101" s="100">
        <v>0</v>
      </c>
      <c r="K101" s="100">
        <v>0</v>
      </c>
      <c r="L101" s="100">
        <v>0</v>
      </c>
      <c r="M101" s="100">
        <v>0</v>
      </c>
      <c r="N101" s="100">
        <v>0</v>
      </c>
      <c r="O101" s="100">
        <v>0</v>
      </c>
      <c r="P101" s="100">
        <v>0</v>
      </c>
      <c r="Q101" s="100">
        <v>0</v>
      </c>
      <c r="R101" s="100">
        <v>0</v>
      </c>
      <c r="S101" s="100">
        <v>0</v>
      </c>
      <c r="T101" s="100">
        <v>0</v>
      </c>
      <c r="U101" s="100">
        <v>0</v>
      </c>
      <c r="V101" s="100">
        <v>0</v>
      </c>
      <c r="W101" s="100">
        <v>0</v>
      </c>
      <c r="X101" s="100">
        <v>0</v>
      </c>
      <c r="Y101" s="100">
        <v>0</v>
      </c>
      <c r="Z101" s="100">
        <v>0</v>
      </c>
      <c r="AB101" s="100">
        <v>0</v>
      </c>
      <c r="AC101" s="100">
        <v>0</v>
      </c>
      <c r="AD101" s="100">
        <v>0</v>
      </c>
      <c r="AE101" s="100">
        <v>0</v>
      </c>
      <c r="AF101" s="100">
        <v>0</v>
      </c>
      <c r="AG101" s="100">
        <v>0</v>
      </c>
      <c r="AH101" s="100">
        <v>0</v>
      </c>
      <c r="AI101" s="100">
        <v>0</v>
      </c>
      <c r="AJ101" s="100">
        <v>0</v>
      </c>
      <c r="AK101" s="100">
        <v>0</v>
      </c>
      <c r="AL101" s="100">
        <v>0</v>
      </c>
      <c r="AM101" s="100">
        <v>0</v>
      </c>
      <c r="AN101" s="100">
        <v>0</v>
      </c>
      <c r="AO101" s="100">
        <v>0</v>
      </c>
      <c r="AP101" s="100">
        <v>0</v>
      </c>
      <c r="AQ101" s="100">
        <v>0</v>
      </c>
      <c r="AR101" s="100">
        <v>0</v>
      </c>
      <c r="AS101" s="100">
        <v>0</v>
      </c>
      <c r="AT101" s="100">
        <v>0</v>
      </c>
      <c r="AU101" s="100">
        <v>0</v>
      </c>
      <c r="AV101" s="100">
        <v>0</v>
      </c>
      <c r="AW101" s="100">
        <v>0</v>
      </c>
      <c r="AX101" s="100">
        <v>0</v>
      </c>
      <c r="AY101" s="100">
        <v>0</v>
      </c>
      <c r="AZ101" s="100">
        <v>0</v>
      </c>
      <c r="BA101" s="100">
        <v>0</v>
      </c>
      <c r="BB101" s="100">
        <v>0</v>
      </c>
      <c r="BC101" s="100">
        <v>0</v>
      </c>
      <c r="BD101" s="100">
        <v>0</v>
      </c>
      <c r="BE101" s="100">
        <v>0</v>
      </c>
      <c r="BF101" s="100">
        <v>0</v>
      </c>
      <c r="BG101" s="100">
        <v>0</v>
      </c>
      <c r="BH101" s="100">
        <v>0</v>
      </c>
      <c r="BI101" s="100">
        <v>0</v>
      </c>
      <c r="BJ101" s="100">
        <v>0</v>
      </c>
      <c r="BK101" s="100">
        <v>0</v>
      </c>
      <c r="BL101" s="100">
        <v>0</v>
      </c>
      <c r="BM101" s="100">
        <v>0</v>
      </c>
      <c r="BN101" s="100">
        <v>0</v>
      </c>
      <c r="BO101" s="100">
        <v>0</v>
      </c>
      <c r="BP101" s="100">
        <v>0</v>
      </c>
      <c r="BQ101" s="100">
        <v>0</v>
      </c>
      <c r="BR101" s="100">
        <v>0</v>
      </c>
      <c r="BS101" s="100">
        <v>0</v>
      </c>
      <c r="BT101" s="100">
        <v>0</v>
      </c>
      <c r="BU101" s="100">
        <v>0</v>
      </c>
      <c r="BV101" s="100">
        <v>0</v>
      </c>
      <c r="BW101" s="100">
        <v>0</v>
      </c>
      <c r="BX101" s="100">
        <v>0</v>
      </c>
      <c r="BY101" s="100">
        <v>0</v>
      </c>
      <c r="BZ101" s="100">
        <v>0</v>
      </c>
      <c r="CA101" s="100">
        <v>0</v>
      </c>
      <c r="CB101" s="100">
        <v>0</v>
      </c>
      <c r="CC101" s="100">
        <v>0</v>
      </c>
      <c r="CD101" s="100">
        <v>0</v>
      </c>
      <c r="CE101" s="100">
        <v>0</v>
      </c>
      <c r="CF101" s="100">
        <v>0</v>
      </c>
      <c r="CG101" s="100">
        <v>0</v>
      </c>
      <c r="CH101" s="100">
        <v>0</v>
      </c>
      <c r="CI101" s="100">
        <v>0</v>
      </c>
      <c r="CJ101" s="100">
        <v>0</v>
      </c>
      <c r="CK101" s="100">
        <v>0</v>
      </c>
      <c r="CL101" s="100">
        <v>0</v>
      </c>
      <c r="CM101" s="100">
        <v>0</v>
      </c>
      <c r="CN101" s="100">
        <v>0</v>
      </c>
      <c r="CO101" s="100">
        <v>0</v>
      </c>
    </row>
    <row r="102" spans="1:93" x14ac:dyDescent="0.2">
      <c r="A102" s="101" t="s">
        <v>1698</v>
      </c>
      <c r="B102" s="100">
        <v>0</v>
      </c>
      <c r="C102" s="100">
        <v>0</v>
      </c>
      <c r="D102" s="100">
        <v>0</v>
      </c>
      <c r="E102" s="100">
        <v>0</v>
      </c>
      <c r="F102" s="100">
        <v>0</v>
      </c>
      <c r="G102" s="100">
        <v>0</v>
      </c>
      <c r="H102" s="100">
        <v>0</v>
      </c>
      <c r="I102" s="100">
        <v>0</v>
      </c>
      <c r="J102" s="100">
        <v>0</v>
      </c>
      <c r="K102" s="100">
        <v>0</v>
      </c>
      <c r="L102" s="100">
        <v>0</v>
      </c>
      <c r="M102" s="100">
        <v>0</v>
      </c>
      <c r="N102" s="100">
        <v>0</v>
      </c>
      <c r="O102" s="100">
        <v>0</v>
      </c>
      <c r="P102" s="100">
        <v>0</v>
      </c>
      <c r="Q102" s="100">
        <v>0</v>
      </c>
      <c r="R102" s="100">
        <v>0</v>
      </c>
      <c r="S102" s="100">
        <v>0</v>
      </c>
      <c r="T102" s="100">
        <v>0</v>
      </c>
      <c r="U102" s="100">
        <v>0</v>
      </c>
      <c r="V102" s="100">
        <v>0</v>
      </c>
      <c r="W102" s="100">
        <v>0</v>
      </c>
      <c r="X102" s="100">
        <v>0</v>
      </c>
      <c r="Y102" s="100">
        <v>0</v>
      </c>
      <c r="Z102" s="100">
        <v>0</v>
      </c>
      <c r="AB102" s="100">
        <v>0</v>
      </c>
      <c r="AC102" s="100">
        <v>0</v>
      </c>
      <c r="AD102" s="100">
        <v>0</v>
      </c>
      <c r="AE102" s="100">
        <v>0</v>
      </c>
      <c r="AF102" s="100">
        <v>0</v>
      </c>
      <c r="AG102" s="100">
        <v>0</v>
      </c>
      <c r="AH102" s="100">
        <v>0</v>
      </c>
      <c r="AI102" s="100">
        <v>0</v>
      </c>
      <c r="AJ102" s="100">
        <v>0</v>
      </c>
      <c r="AK102" s="100">
        <v>0</v>
      </c>
      <c r="AL102" s="100">
        <v>0</v>
      </c>
      <c r="AM102" s="100">
        <v>0</v>
      </c>
      <c r="AN102" s="100">
        <v>0</v>
      </c>
      <c r="AO102" s="100">
        <v>0</v>
      </c>
      <c r="AP102" s="100">
        <v>0</v>
      </c>
      <c r="AQ102" s="100">
        <v>0</v>
      </c>
      <c r="AR102" s="100">
        <v>0</v>
      </c>
      <c r="AS102" s="100">
        <v>0</v>
      </c>
      <c r="AT102" s="100">
        <v>0</v>
      </c>
      <c r="AU102" s="100">
        <v>0</v>
      </c>
      <c r="AV102" s="100">
        <v>0</v>
      </c>
      <c r="AW102" s="100">
        <v>0</v>
      </c>
      <c r="AX102" s="100">
        <v>0</v>
      </c>
      <c r="AY102" s="100">
        <v>0</v>
      </c>
      <c r="AZ102" s="100">
        <v>0</v>
      </c>
      <c r="BA102" s="100">
        <v>0</v>
      </c>
      <c r="BB102" s="100">
        <v>0</v>
      </c>
      <c r="BC102" s="100">
        <v>0</v>
      </c>
      <c r="BD102" s="100">
        <v>0</v>
      </c>
      <c r="BE102" s="100">
        <v>0</v>
      </c>
      <c r="BF102" s="100">
        <v>0</v>
      </c>
      <c r="BG102" s="100">
        <v>0</v>
      </c>
      <c r="BH102" s="100">
        <v>0</v>
      </c>
      <c r="BI102" s="100">
        <v>0</v>
      </c>
      <c r="BJ102" s="100">
        <v>0</v>
      </c>
      <c r="BK102" s="100">
        <v>0</v>
      </c>
      <c r="BL102" s="100">
        <v>0</v>
      </c>
      <c r="BM102" s="100">
        <v>0</v>
      </c>
      <c r="BN102" s="100">
        <v>0</v>
      </c>
      <c r="BO102" s="100">
        <v>0</v>
      </c>
      <c r="BP102" s="100">
        <v>0</v>
      </c>
      <c r="BQ102" s="100">
        <v>0</v>
      </c>
      <c r="BR102" s="100">
        <v>0</v>
      </c>
      <c r="BS102" s="100">
        <v>0</v>
      </c>
      <c r="BT102" s="100">
        <v>0</v>
      </c>
      <c r="BU102" s="100">
        <v>0</v>
      </c>
      <c r="BV102" s="100">
        <v>0</v>
      </c>
      <c r="BW102" s="100">
        <v>0</v>
      </c>
      <c r="BX102" s="100">
        <v>0</v>
      </c>
      <c r="BY102" s="100">
        <v>0</v>
      </c>
      <c r="BZ102" s="100">
        <v>0</v>
      </c>
      <c r="CA102" s="100">
        <v>0</v>
      </c>
      <c r="CB102" s="100">
        <v>0</v>
      </c>
      <c r="CC102" s="100">
        <v>0</v>
      </c>
      <c r="CD102" s="100">
        <v>0</v>
      </c>
      <c r="CE102" s="100">
        <v>0</v>
      </c>
      <c r="CF102" s="100">
        <v>0</v>
      </c>
      <c r="CG102" s="100">
        <v>0</v>
      </c>
      <c r="CH102" s="100">
        <v>0</v>
      </c>
      <c r="CI102" s="100">
        <v>0</v>
      </c>
      <c r="CJ102" s="100">
        <v>0</v>
      </c>
      <c r="CK102" s="100">
        <v>0</v>
      </c>
      <c r="CL102" s="100">
        <v>0</v>
      </c>
      <c r="CM102" s="100">
        <v>0</v>
      </c>
      <c r="CN102" s="100">
        <v>0</v>
      </c>
      <c r="CO102" s="100">
        <v>0</v>
      </c>
    </row>
    <row r="103" spans="1:93" x14ac:dyDescent="0.2">
      <c r="A103" s="101" t="s">
        <v>1699</v>
      </c>
      <c r="B103" s="100">
        <v>0</v>
      </c>
      <c r="C103" s="100">
        <v>0</v>
      </c>
      <c r="D103" s="100">
        <v>0</v>
      </c>
      <c r="E103" s="100">
        <v>0</v>
      </c>
      <c r="F103" s="100">
        <v>0</v>
      </c>
      <c r="G103" s="100">
        <v>0</v>
      </c>
      <c r="H103" s="100">
        <v>0</v>
      </c>
      <c r="I103" s="100">
        <v>0</v>
      </c>
      <c r="J103" s="100">
        <v>0</v>
      </c>
      <c r="K103" s="100">
        <v>0</v>
      </c>
      <c r="L103" s="100">
        <v>0</v>
      </c>
      <c r="M103" s="100">
        <v>0</v>
      </c>
      <c r="N103" s="100">
        <v>0</v>
      </c>
      <c r="O103" s="100">
        <v>0</v>
      </c>
      <c r="P103" s="100">
        <v>0</v>
      </c>
      <c r="Q103" s="100">
        <v>0</v>
      </c>
      <c r="R103" s="100">
        <v>0</v>
      </c>
      <c r="S103" s="100">
        <v>0</v>
      </c>
      <c r="T103" s="100">
        <v>0</v>
      </c>
      <c r="U103" s="100">
        <v>0</v>
      </c>
      <c r="V103" s="100">
        <v>0</v>
      </c>
      <c r="W103" s="100">
        <v>0</v>
      </c>
      <c r="X103" s="100">
        <v>0</v>
      </c>
      <c r="Y103" s="100">
        <v>0</v>
      </c>
      <c r="Z103" s="100">
        <v>0</v>
      </c>
      <c r="AB103" s="100">
        <v>0</v>
      </c>
      <c r="AC103" s="100">
        <v>0</v>
      </c>
      <c r="AD103" s="100">
        <v>0</v>
      </c>
      <c r="AE103" s="100">
        <v>0</v>
      </c>
      <c r="AF103" s="100">
        <v>0</v>
      </c>
      <c r="AG103" s="100">
        <v>0</v>
      </c>
      <c r="AH103" s="100">
        <v>0</v>
      </c>
      <c r="AI103" s="100">
        <v>0</v>
      </c>
      <c r="AJ103" s="100">
        <v>0</v>
      </c>
      <c r="AK103" s="100">
        <v>0</v>
      </c>
      <c r="AL103" s="100">
        <v>0</v>
      </c>
      <c r="AM103" s="100">
        <v>0</v>
      </c>
      <c r="AN103" s="100">
        <v>0</v>
      </c>
      <c r="AO103" s="100">
        <v>0</v>
      </c>
      <c r="AP103" s="100">
        <v>0</v>
      </c>
      <c r="AQ103" s="100">
        <v>0</v>
      </c>
      <c r="AR103" s="100">
        <v>0</v>
      </c>
      <c r="AS103" s="100">
        <v>0</v>
      </c>
      <c r="AT103" s="100">
        <v>0</v>
      </c>
      <c r="AU103" s="100">
        <v>0</v>
      </c>
      <c r="AV103" s="100">
        <v>0</v>
      </c>
      <c r="AW103" s="100">
        <v>0</v>
      </c>
      <c r="AX103" s="100">
        <v>0</v>
      </c>
      <c r="AY103" s="100">
        <v>0</v>
      </c>
      <c r="AZ103" s="100">
        <v>0</v>
      </c>
      <c r="BA103" s="100">
        <v>0</v>
      </c>
      <c r="BB103" s="100">
        <v>0</v>
      </c>
      <c r="BC103" s="100">
        <v>0</v>
      </c>
      <c r="BD103" s="100">
        <v>0</v>
      </c>
      <c r="BE103" s="100">
        <v>0</v>
      </c>
      <c r="BF103" s="100">
        <v>0</v>
      </c>
      <c r="BG103" s="100">
        <v>0</v>
      </c>
      <c r="BH103" s="100">
        <v>0</v>
      </c>
      <c r="BI103" s="100">
        <v>0</v>
      </c>
      <c r="BJ103" s="100">
        <v>0</v>
      </c>
      <c r="BK103" s="100">
        <v>0</v>
      </c>
      <c r="BL103" s="100">
        <v>0</v>
      </c>
      <c r="BM103" s="100">
        <v>0</v>
      </c>
      <c r="BN103" s="100">
        <v>0</v>
      </c>
      <c r="BO103" s="100">
        <v>0</v>
      </c>
      <c r="BP103" s="100">
        <v>0</v>
      </c>
      <c r="BQ103" s="100">
        <v>0</v>
      </c>
      <c r="BR103" s="100">
        <v>0</v>
      </c>
      <c r="BS103" s="100">
        <v>0</v>
      </c>
      <c r="BT103" s="100">
        <v>0</v>
      </c>
      <c r="BU103" s="100">
        <v>0</v>
      </c>
      <c r="BV103" s="100">
        <v>0</v>
      </c>
      <c r="BW103" s="100">
        <v>0</v>
      </c>
      <c r="BX103" s="100">
        <v>0</v>
      </c>
      <c r="BY103" s="100">
        <v>0</v>
      </c>
      <c r="BZ103" s="100">
        <v>0</v>
      </c>
      <c r="CA103" s="100">
        <v>0</v>
      </c>
      <c r="CB103" s="100">
        <v>0</v>
      </c>
      <c r="CC103" s="100">
        <v>0</v>
      </c>
      <c r="CD103" s="100">
        <v>0</v>
      </c>
      <c r="CE103" s="100">
        <v>0</v>
      </c>
      <c r="CF103" s="100">
        <v>0</v>
      </c>
      <c r="CG103" s="100">
        <v>0</v>
      </c>
      <c r="CH103" s="100">
        <v>0</v>
      </c>
      <c r="CI103" s="100">
        <v>0</v>
      </c>
      <c r="CJ103" s="100">
        <v>0</v>
      </c>
      <c r="CK103" s="100">
        <v>0</v>
      </c>
      <c r="CL103" s="100">
        <v>0</v>
      </c>
      <c r="CM103" s="100">
        <v>0</v>
      </c>
      <c r="CN103" s="100">
        <v>0</v>
      </c>
      <c r="CO103" s="100">
        <v>0</v>
      </c>
    </row>
    <row r="104" spans="1:93" x14ac:dyDescent="0.2">
      <c r="A104" s="101" t="s">
        <v>1700</v>
      </c>
      <c r="B104" s="100">
        <v>0</v>
      </c>
      <c r="C104" s="100">
        <v>0</v>
      </c>
      <c r="D104" s="100">
        <v>0</v>
      </c>
      <c r="E104" s="100">
        <v>0</v>
      </c>
      <c r="F104" s="100">
        <v>0</v>
      </c>
      <c r="G104" s="100">
        <v>0</v>
      </c>
      <c r="H104" s="100">
        <v>0</v>
      </c>
      <c r="I104" s="100">
        <v>0</v>
      </c>
      <c r="J104" s="100">
        <v>0</v>
      </c>
      <c r="K104" s="100">
        <v>0</v>
      </c>
      <c r="L104" s="100">
        <v>0</v>
      </c>
      <c r="M104" s="100">
        <v>0</v>
      </c>
      <c r="N104" s="100">
        <v>0</v>
      </c>
      <c r="O104" s="100">
        <v>0</v>
      </c>
      <c r="P104" s="100">
        <v>0</v>
      </c>
      <c r="Q104" s="100">
        <v>0</v>
      </c>
      <c r="R104" s="100">
        <v>0</v>
      </c>
      <c r="S104" s="100">
        <v>0</v>
      </c>
      <c r="T104" s="100">
        <v>0</v>
      </c>
      <c r="U104" s="100">
        <v>0</v>
      </c>
      <c r="V104" s="100">
        <v>0</v>
      </c>
      <c r="W104" s="100">
        <v>0</v>
      </c>
      <c r="X104" s="100">
        <v>0</v>
      </c>
      <c r="Y104" s="100">
        <v>0</v>
      </c>
      <c r="Z104" s="100">
        <v>0</v>
      </c>
      <c r="AB104" s="100">
        <v>0</v>
      </c>
      <c r="AC104" s="100">
        <v>0</v>
      </c>
      <c r="AD104" s="100">
        <v>0</v>
      </c>
      <c r="AE104" s="100">
        <v>0</v>
      </c>
      <c r="AF104" s="100">
        <v>0</v>
      </c>
      <c r="AG104" s="100">
        <v>0</v>
      </c>
      <c r="AH104" s="100">
        <v>0</v>
      </c>
      <c r="AI104" s="100">
        <v>0</v>
      </c>
      <c r="AJ104" s="100">
        <v>0</v>
      </c>
      <c r="AK104" s="100">
        <v>0</v>
      </c>
      <c r="AL104" s="100">
        <v>0</v>
      </c>
      <c r="AM104" s="100">
        <v>0</v>
      </c>
      <c r="AN104" s="100">
        <v>0</v>
      </c>
      <c r="AO104" s="100">
        <v>0</v>
      </c>
      <c r="AP104" s="100">
        <v>0</v>
      </c>
      <c r="AQ104" s="100">
        <v>0</v>
      </c>
      <c r="AR104" s="100">
        <v>0</v>
      </c>
      <c r="AS104" s="100">
        <v>0</v>
      </c>
      <c r="AT104" s="100">
        <v>0</v>
      </c>
      <c r="AU104" s="100">
        <v>0</v>
      </c>
      <c r="AV104" s="100">
        <v>0</v>
      </c>
      <c r="AW104" s="100">
        <v>0</v>
      </c>
      <c r="AX104" s="100">
        <v>0</v>
      </c>
      <c r="AY104" s="100">
        <v>0</v>
      </c>
      <c r="AZ104" s="100">
        <v>0</v>
      </c>
      <c r="BA104" s="100">
        <v>0</v>
      </c>
      <c r="BB104" s="100">
        <v>0</v>
      </c>
      <c r="BC104" s="100">
        <v>0</v>
      </c>
      <c r="BD104" s="100">
        <v>0</v>
      </c>
      <c r="BE104" s="100">
        <v>0</v>
      </c>
      <c r="BF104" s="100">
        <v>0</v>
      </c>
      <c r="BG104" s="100">
        <v>0</v>
      </c>
      <c r="BH104" s="100">
        <v>0</v>
      </c>
      <c r="BI104" s="100">
        <v>0</v>
      </c>
      <c r="BJ104" s="100">
        <v>0</v>
      </c>
      <c r="BK104" s="100">
        <v>0</v>
      </c>
      <c r="BL104" s="100">
        <v>0</v>
      </c>
      <c r="BM104" s="100">
        <v>0</v>
      </c>
      <c r="BN104" s="100">
        <v>0</v>
      </c>
      <c r="BO104" s="100">
        <v>0</v>
      </c>
      <c r="BP104" s="100">
        <v>0</v>
      </c>
      <c r="BQ104" s="100">
        <v>0</v>
      </c>
      <c r="BR104" s="100">
        <v>0</v>
      </c>
      <c r="BS104" s="100">
        <v>0</v>
      </c>
      <c r="BT104" s="100">
        <v>0</v>
      </c>
      <c r="BU104" s="100">
        <v>0</v>
      </c>
      <c r="BV104" s="100">
        <v>0</v>
      </c>
      <c r="BW104" s="100">
        <v>0</v>
      </c>
      <c r="BX104" s="100">
        <v>0</v>
      </c>
      <c r="BY104" s="100">
        <v>0</v>
      </c>
      <c r="BZ104" s="100">
        <v>0</v>
      </c>
      <c r="CA104" s="100">
        <v>0</v>
      </c>
      <c r="CB104" s="100">
        <v>0</v>
      </c>
      <c r="CC104" s="100">
        <v>0</v>
      </c>
      <c r="CD104" s="100">
        <v>0</v>
      </c>
      <c r="CE104" s="100">
        <v>0</v>
      </c>
      <c r="CF104" s="100">
        <v>0</v>
      </c>
      <c r="CG104" s="100">
        <v>0</v>
      </c>
      <c r="CH104" s="100">
        <v>0</v>
      </c>
      <c r="CI104" s="100">
        <v>0</v>
      </c>
      <c r="CJ104" s="100">
        <v>0</v>
      </c>
      <c r="CK104" s="100">
        <v>0</v>
      </c>
      <c r="CL104" s="100">
        <v>0</v>
      </c>
      <c r="CM104" s="100">
        <v>0</v>
      </c>
      <c r="CN104" s="100">
        <v>0</v>
      </c>
      <c r="CO104" s="100">
        <v>0</v>
      </c>
    </row>
    <row r="105" spans="1:93" x14ac:dyDescent="0.2">
      <c r="A105" s="102" t="s">
        <v>1701</v>
      </c>
      <c r="B105" s="103">
        <v>1335794247.7</v>
      </c>
      <c r="C105" s="103">
        <v>1364571902.21999</v>
      </c>
      <c r="D105" s="103">
        <v>1425619623.73</v>
      </c>
      <c r="E105" s="103">
        <v>1440380260.78</v>
      </c>
      <c r="F105" s="103">
        <v>1525154030.01999</v>
      </c>
      <c r="G105" s="103">
        <v>1326719641.5599999</v>
      </c>
      <c r="H105" s="103">
        <v>1367638521.1900001</v>
      </c>
      <c r="I105" s="103">
        <v>1359425002.9100001</v>
      </c>
      <c r="J105" s="103">
        <v>1444621322.55</v>
      </c>
      <c r="K105" s="103">
        <v>1590055186.4000001</v>
      </c>
      <c r="L105" s="103">
        <v>1671837926.71</v>
      </c>
      <c r="M105" s="103">
        <v>1755787701.0599999</v>
      </c>
      <c r="N105" s="103">
        <v>1755787701.0599999</v>
      </c>
      <c r="O105" s="103">
        <v>1784446498.55</v>
      </c>
      <c r="P105" s="103">
        <v>1859210501.1700001</v>
      </c>
      <c r="Q105" s="103">
        <v>1842264774.0899999</v>
      </c>
      <c r="R105" s="103">
        <v>1531320254.1600001</v>
      </c>
      <c r="S105" s="103">
        <v>1651038370.6099999</v>
      </c>
      <c r="T105" s="103">
        <v>1757241935.3299999</v>
      </c>
      <c r="U105" s="103">
        <v>1824506828.3800001</v>
      </c>
      <c r="V105" s="103">
        <v>1897551444.75999</v>
      </c>
      <c r="W105" s="103">
        <v>1972835376.01999</v>
      </c>
      <c r="X105" s="103">
        <v>2099667191.71</v>
      </c>
      <c r="Y105" s="103">
        <v>2213761566.77</v>
      </c>
      <c r="Z105" s="103">
        <v>2278962697.46</v>
      </c>
      <c r="AA105" s="103"/>
      <c r="AB105" s="103">
        <v>2278962697.46</v>
      </c>
      <c r="AC105" s="103">
        <v>1956930549.8979101</v>
      </c>
      <c r="AD105" s="103">
        <v>1998224180.0441501</v>
      </c>
      <c r="AE105" s="103">
        <v>1797815592.1592901</v>
      </c>
      <c r="AF105" s="103">
        <v>1647132626.0007</v>
      </c>
      <c r="AG105" s="103">
        <v>1608955915.1131301</v>
      </c>
      <c r="AH105" s="103">
        <v>1551394479.22891</v>
      </c>
      <c r="AI105" s="103">
        <v>1582796053.89083</v>
      </c>
      <c r="AJ105" s="103">
        <v>1669615457.9002299</v>
      </c>
      <c r="AK105" s="103">
        <v>1715932360.11725</v>
      </c>
      <c r="AL105" s="103">
        <v>1857492231.5268099</v>
      </c>
      <c r="AM105" s="103">
        <v>1996064811.8728199</v>
      </c>
      <c r="AN105" s="103">
        <v>1314807086.8410201</v>
      </c>
      <c r="AO105" s="103">
        <v>1314807086.8410201</v>
      </c>
      <c r="AP105" s="103">
        <v>1378276292.43523</v>
      </c>
      <c r="AQ105" s="103">
        <v>1517954258.33621</v>
      </c>
      <c r="AR105" s="103">
        <v>1497255458.75231</v>
      </c>
      <c r="AS105" s="103">
        <v>1578641201.1515701</v>
      </c>
      <c r="AT105" s="103">
        <v>1490271381.87429</v>
      </c>
      <c r="AU105" s="103">
        <v>1448736410.0216601</v>
      </c>
      <c r="AV105" s="103">
        <v>1516658437.19715</v>
      </c>
      <c r="AW105" s="103">
        <v>1590857756.1902201</v>
      </c>
      <c r="AX105" s="103">
        <v>1606017542.0483</v>
      </c>
      <c r="AY105" s="103">
        <v>1545073572.6222601</v>
      </c>
      <c r="AZ105" s="103">
        <v>1560348572.1319001</v>
      </c>
      <c r="BA105" s="103">
        <v>1081851113.9900401</v>
      </c>
      <c r="BB105" s="103">
        <v>1081851113.9900401</v>
      </c>
      <c r="BC105" s="103">
        <v>1132229725.2926199</v>
      </c>
      <c r="BD105" s="103">
        <v>1195282181.70737</v>
      </c>
      <c r="BE105" s="103">
        <v>1108889469.0692999</v>
      </c>
      <c r="BF105" s="103">
        <v>1153899201.9353001</v>
      </c>
      <c r="BG105" s="103">
        <v>1185826987.2054601</v>
      </c>
      <c r="BH105" s="103">
        <v>855068303.18611205</v>
      </c>
      <c r="BI105" s="103">
        <v>850727884.84912598</v>
      </c>
      <c r="BJ105" s="103">
        <v>914672223.69444704</v>
      </c>
      <c r="BK105" s="103">
        <v>944119405.16425502</v>
      </c>
      <c r="BL105" s="103">
        <v>1013486491.72541</v>
      </c>
      <c r="BM105" s="103">
        <v>1054731372.09014</v>
      </c>
      <c r="BN105" s="103">
        <v>1069567503.78493</v>
      </c>
      <c r="BO105" s="103">
        <v>1069567503.78493</v>
      </c>
      <c r="BP105" s="103">
        <v>1153670962.85677</v>
      </c>
      <c r="BQ105" s="103">
        <v>1240197532.7642901</v>
      </c>
      <c r="BR105" s="103">
        <v>1148106276.2928901</v>
      </c>
      <c r="BS105" s="103">
        <v>1224737224.54952</v>
      </c>
      <c r="BT105" s="103">
        <v>1302756842.8539801</v>
      </c>
      <c r="BU105" s="103">
        <v>992309468.05580997</v>
      </c>
      <c r="BV105" s="103">
        <v>928232869.21919703</v>
      </c>
      <c r="BW105" s="103">
        <v>1004650804.10334</v>
      </c>
      <c r="BX105" s="103">
        <v>1009172258.81405</v>
      </c>
      <c r="BY105" s="103">
        <v>1086179877.43049</v>
      </c>
      <c r="BZ105" s="103">
        <v>1105325402.2656701</v>
      </c>
      <c r="CA105" s="103">
        <v>888010872.51856101</v>
      </c>
      <c r="CB105" s="103">
        <v>888010872.51856101</v>
      </c>
      <c r="CC105" s="103">
        <v>977561801.073259</v>
      </c>
      <c r="CD105" s="103">
        <v>1093048850.09692</v>
      </c>
      <c r="CE105" s="103">
        <v>1187561151.66503</v>
      </c>
      <c r="CF105" s="103">
        <v>1298292714.3045299</v>
      </c>
      <c r="CG105" s="103">
        <v>1329585733.0650401</v>
      </c>
      <c r="CH105" s="103">
        <v>970681741.66428304</v>
      </c>
      <c r="CI105" s="103">
        <v>1069766437.1583101</v>
      </c>
      <c r="CJ105" s="103">
        <v>1181363391.10536</v>
      </c>
      <c r="CK105" s="103">
        <v>1246336980.0094299</v>
      </c>
      <c r="CL105" s="103">
        <v>1326877448.58496</v>
      </c>
      <c r="CM105" s="103">
        <v>1446907785.9993</v>
      </c>
      <c r="CN105" s="103">
        <v>1084121823.44958</v>
      </c>
      <c r="CO105" s="103">
        <v>1084121823.44958</v>
      </c>
    </row>
    <row r="106" spans="1:93" x14ac:dyDescent="0.2">
      <c r="A106" s="101" t="s">
        <v>1702</v>
      </c>
    </row>
    <row r="107" spans="1:93" x14ac:dyDescent="0.2">
      <c r="A107" s="99" t="s">
        <v>1703</v>
      </c>
    </row>
    <row r="108" spans="1:93" x14ac:dyDescent="0.2">
      <c r="A108" s="101" t="s">
        <v>1704</v>
      </c>
      <c r="B108" s="100">
        <v>-5445389028.9200001</v>
      </c>
      <c r="C108" s="100">
        <v>-5489050943.9099998</v>
      </c>
      <c r="D108" s="100">
        <v>-5539202018.4099998</v>
      </c>
      <c r="E108" s="100">
        <v>-5574776028.0799999</v>
      </c>
      <c r="F108" s="100">
        <v>-5606005300.1799898</v>
      </c>
      <c r="G108" s="100">
        <v>-5557359676.96</v>
      </c>
      <c r="H108" s="100">
        <v>-5609189970.5600004</v>
      </c>
      <c r="I108" s="100">
        <v>-5660751366.1800003</v>
      </c>
      <c r="J108" s="100">
        <v>-5697323102.04</v>
      </c>
      <c r="K108" s="100">
        <v>-5743907027.5899897</v>
      </c>
      <c r="L108" s="100">
        <v>-5718972659.0599899</v>
      </c>
      <c r="M108" s="100">
        <v>-5771054402.3199997</v>
      </c>
      <c r="N108" s="100">
        <v>-5771054402.3199997</v>
      </c>
      <c r="O108" s="100">
        <v>-5888840456.2099895</v>
      </c>
      <c r="P108" s="100">
        <v>-5938465340.5099897</v>
      </c>
      <c r="Q108" s="100">
        <v>-5996747743.5599899</v>
      </c>
      <c r="R108" s="100">
        <v>-6079389119.3699999</v>
      </c>
      <c r="S108" s="100">
        <v>-6127555080.9300003</v>
      </c>
      <c r="T108" s="100">
        <v>-6226693306.1800003</v>
      </c>
      <c r="U108" s="100">
        <v>-6255075140.8599997</v>
      </c>
      <c r="V108" s="100">
        <v>-6297123042.7799997</v>
      </c>
      <c r="W108" s="100">
        <v>-6298838383.9399996</v>
      </c>
      <c r="X108" s="100">
        <v>-6385820835.8100004</v>
      </c>
      <c r="Y108" s="100">
        <v>-6426522282.0500002</v>
      </c>
      <c r="Z108" s="100">
        <v>-6463011398.8599901</v>
      </c>
      <c r="AB108" s="100">
        <v>-6463011398.8599901</v>
      </c>
      <c r="AC108" s="100">
        <v>-6517664072.72124</v>
      </c>
      <c r="AD108" s="100">
        <v>-6548092503.4959803</v>
      </c>
      <c r="AE108" s="100">
        <v>-6589659246.2975597</v>
      </c>
      <c r="AF108" s="100">
        <v>-6641280455.7113895</v>
      </c>
      <c r="AG108" s="100">
        <v>-6693404157.9666996</v>
      </c>
      <c r="AH108" s="100">
        <v>-6734943588.5859003</v>
      </c>
      <c r="AI108" s="100">
        <v>-6757933131.0115299</v>
      </c>
      <c r="AJ108" s="100">
        <v>-6815027784.7377901</v>
      </c>
      <c r="AK108" s="100">
        <v>-6863677267.5376902</v>
      </c>
      <c r="AL108" s="100">
        <v>-6919336182.3118</v>
      </c>
      <c r="AM108" s="100">
        <v>-6954994790.6104698</v>
      </c>
      <c r="AN108" s="100">
        <v>-6922906283.9940596</v>
      </c>
      <c r="AO108" s="100">
        <v>-6922906283.9940596</v>
      </c>
      <c r="AP108" s="100">
        <v>-6977853366.5388203</v>
      </c>
      <c r="AQ108" s="100">
        <v>-7035009796.1405001</v>
      </c>
      <c r="AR108" s="100">
        <v>-7074194256.1115103</v>
      </c>
      <c r="AS108" s="100">
        <v>-7131312202.3705997</v>
      </c>
      <c r="AT108" s="100">
        <v>-7189545119.38727</v>
      </c>
      <c r="AU108" s="100">
        <v>-7240366886.4817495</v>
      </c>
      <c r="AV108" s="100">
        <v>-7303075201.8780804</v>
      </c>
      <c r="AW108" s="100">
        <v>-7367806552.0188799</v>
      </c>
      <c r="AX108" s="100">
        <v>-7408714484.7713804</v>
      </c>
      <c r="AY108" s="100">
        <v>-7470860727.85184</v>
      </c>
      <c r="AZ108" s="100">
        <v>-7513960965.8492804</v>
      </c>
      <c r="BA108" s="100">
        <v>-7417150966.1992502</v>
      </c>
      <c r="BB108" s="100">
        <v>-7417150966.1992502</v>
      </c>
      <c r="BC108" s="100">
        <v>-7480187541.5676203</v>
      </c>
      <c r="BD108" s="100">
        <v>-7543417673.7554398</v>
      </c>
      <c r="BE108" s="100">
        <v>-7600523576.9425697</v>
      </c>
      <c r="BF108" s="100">
        <v>-7666545297.4347496</v>
      </c>
      <c r="BG108" s="100">
        <v>-7725278742.3028402</v>
      </c>
      <c r="BH108" s="100">
        <v>-7782392786.2872</v>
      </c>
      <c r="BI108" s="100">
        <v>-7846101500.5085096</v>
      </c>
      <c r="BJ108" s="100">
        <v>-7914114083.6848698</v>
      </c>
      <c r="BK108" s="100">
        <v>-7976467800.9249201</v>
      </c>
      <c r="BL108" s="100">
        <v>-8044523376.3580904</v>
      </c>
      <c r="BM108" s="100">
        <v>-8104224764.0440598</v>
      </c>
      <c r="BN108" s="100">
        <v>-8079605969.2862301</v>
      </c>
      <c r="BO108" s="100">
        <v>-8079605969.2862301</v>
      </c>
      <c r="BP108" s="100">
        <v>-8149767435.7860298</v>
      </c>
      <c r="BQ108" s="100">
        <v>-8216867227.9766502</v>
      </c>
      <c r="BR108" s="100">
        <v>-8278775711.7025805</v>
      </c>
      <c r="BS108" s="100">
        <v>-8349273825.9791498</v>
      </c>
      <c r="BT108" s="100">
        <v>-8409680976.6286697</v>
      </c>
      <c r="BU108" s="100">
        <v>-8467409756.1378899</v>
      </c>
      <c r="BV108" s="100">
        <v>-8523666628.1253901</v>
      </c>
      <c r="BW108" s="100">
        <v>-8597241837.9164009</v>
      </c>
      <c r="BX108" s="100">
        <v>-8653982081.7181091</v>
      </c>
      <c r="BY108" s="100">
        <v>-8720573673.3114796</v>
      </c>
      <c r="BZ108" s="100">
        <v>-8783606252.51301</v>
      </c>
      <c r="CA108" s="100">
        <v>-8839229787.8233204</v>
      </c>
      <c r="CB108" s="100">
        <v>-8839229787.8233204</v>
      </c>
      <c r="CC108" s="100">
        <v>-8915554844.8709602</v>
      </c>
      <c r="CD108" s="100">
        <v>-8989490104.8028107</v>
      </c>
      <c r="CE108" s="100">
        <v>-9062656527.7153797</v>
      </c>
      <c r="CF108" s="100">
        <v>-9136779259.9593601</v>
      </c>
      <c r="CG108" s="100">
        <v>-9210867356.9263992</v>
      </c>
      <c r="CH108" s="100">
        <v>-9285941388.7348499</v>
      </c>
      <c r="CI108" s="100">
        <v>-9362963876.7650795</v>
      </c>
      <c r="CJ108" s="100">
        <v>-9441415957.6828403</v>
      </c>
      <c r="CK108" s="100">
        <v>-9517127175.0517902</v>
      </c>
      <c r="CL108" s="100">
        <v>-9592080412.3264408</v>
      </c>
      <c r="CM108" s="100">
        <v>-9659888053.5055199</v>
      </c>
      <c r="CN108" s="100">
        <v>-9738870357.4666691</v>
      </c>
      <c r="CO108" s="100">
        <v>-9738870357.4666691</v>
      </c>
    </row>
    <row r="109" spans="1:93" x14ac:dyDescent="0.2">
      <c r="A109" s="101" t="s">
        <v>1705</v>
      </c>
      <c r="B109" s="100">
        <v>548668</v>
      </c>
      <c r="C109" s="100">
        <v>552551</v>
      </c>
      <c r="D109" s="100">
        <v>556434</v>
      </c>
      <c r="E109" s="100">
        <v>560317</v>
      </c>
      <c r="F109" s="100">
        <v>564200</v>
      </c>
      <c r="G109" s="100">
        <v>568083</v>
      </c>
      <c r="H109" s="100">
        <v>571966</v>
      </c>
      <c r="I109" s="100">
        <v>575849</v>
      </c>
      <c r="J109" s="100">
        <v>579732</v>
      </c>
      <c r="K109" s="100">
        <v>583615</v>
      </c>
      <c r="L109" s="100">
        <v>587498</v>
      </c>
      <c r="M109" s="100">
        <v>591381</v>
      </c>
      <c r="N109" s="100">
        <v>591381</v>
      </c>
      <c r="O109" s="100">
        <v>595264</v>
      </c>
      <c r="P109" s="100">
        <v>599147</v>
      </c>
      <c r="Q109" s="100">
        <v>603030</v>
      </c>
      <c r="R109" s="100">
        <v>606913</v>
      </c>
      <c r="S109" s="100">
        <v>610796</v>
      </c>
      <c r="T109" s="100">
        <v>614679</v>
      </c>
      <c r="U109" s="100">
        <v>618562</v>
      </c>
      <c r="V109" s="100">
        <v>622445</v>
      </c>
      <c r="W109" s="100">
        <v>626328</v>
      </c>
      <c r="X109" s="100">
        <v>630211</v>
      </c>
      <c r="Y109" s="100">
        <v>634094</v>
      </c>
      <c r="Z109" s="100">
        <v>637977</v>
      </c>
      <c r="AB109" s="100">
        <v>637977</v>
      </c>
      <c r="AC109" s="100">
        <v>637977</v>
      </c>
      <c r="AD109" s="100">
        <v>637977</v>
      </c>
      <c r="AE109" s="100">
        <v>637977</v>
      </c>
      <c r="AF109" s="100">
        <v>637977</v>
      </c>
      <c r="AG109" s="100">
        <v>637977</v>
      </c>
      <c r="AH109" s="100">
        <v>637977</v>
      </c>
      <c r="AI109" s="100">
        <v>637977</v>
      </c>
      <c r="AJ109" s="100">
        <v>637977</v>
      </c>
      <c r="AK109" s="100">
        <v>637977</v>
      </c>
      <c r="AL109" s="100">
        <v>637977</v>
      </c>
      <c r="AM109" s="100">
        <v>637977</v>
      </c>
      <c r="AN109" s="100">
        <v>637977</v>
      </c>
      <c r="AO109" s="100">
        <v>637977</v>
      </c>
      <c r="AP109" s="100">
        <v>637977</v>
      </c>
      <c r="AQ109" s="100">
        <v>637977</v>
      </c>
      <c r="AR109" s="100">
        <v>637977</v>
      </c>
      <c r="AS109" s="100">
        <v>637977</v>
      </c>
      <c r="AT109" s="100">
        <v>637977</v>
      </c>
      <c r="AU109" s="100">
        <v>637977</v>
      </c>
      <c r="AV109" s="100">
        <v>637977</v>
      </c>
      <c r="AW109" s="100">
        <v>637977</v>
      </c>
      <c r="AX109" s="100">
        <v>637977</v>
      </c>
      <c r="AY109" s="100">
        <v>637977</v>
      </c>
      <c r="AZ109" s="100">
        <v>637977</v>
      </c>
      <c r="BA109" s="100">
        <v>637977</v>
      </c>
      <c r="BB109" s="100">
        <v>637977</v>
      </c>
      <c r="BC109" s="100">
        <v>637977</v>
      </c>
      <c r="BD109" s="100">
        <v>637977</v>
      </c>
      <c r="BE109" s="100">
        <v>637977</v>
      </c>
      <c r="BF109" s="100">
        <v>637977</v>
      </c>
      <c r="BG109" s="100">
        <v>637977</v>
      </c>
      <c r="BH109" s="100">
        <v>637977</v>
      </c>
      <c r="BI109" s="100">
        <v>637977</v>
      </c>
      <c r="BJ109" s="100">
        <v>637977</v>
      </c>
      <c r="BK109" s="100">
        <v>637977</v>
      </c>
      <c r="BL109" s="100">
        <v>637977</v>
      </c>
      <c r="BM109" s="100">
        <v>637977</v>
      </c>
      <c r="BN109" s="100">
        <v>637977</v>
      </c>
      <c r="BO109" s="100">
        <v>637977</v>
      </c>
      <c r="BP109" s="100">
        <v>637977</v>
      </c>
      <c r="BQ109" s="100">
        <v>637977</v>
      </c>
      <c r="BR109" s="100">
        <v>637977</v>
      </c>
      <c r="BS109" s="100">
        <v>637977</v>
      </c>
      <c r="BT109" s="100">
        <v>637977</v>
      </c>
      <c r="BU109" s="100">
        <v>637977</v>
      </c>
      <c r="BV109" s="100">
        <v>637977</v>
      </c>
      <c r="BW109" s="100">
        <v>637977</v>
      </c>
      <c r="BX109" s="100">
        <v>637977</v>
      </c>
      <c r="BY109" s="100">
        <v>637977</v>
      </c>
      <c r="BZ109" s="100">
        <v>637977</v>
      </c>
      <c r="CA109" s="100">
        <v>637977</v>
      </c>
      <c r="CB109" s="100">
        <v>637977</v>
      </c>
      <c r="CC109" s="100">
        <v>637977</v>
      </c>
      <c r="CD109" s="100">
        <v>637977</v>
      </c>
      <c r="CE109" s="100">
        <v>637977</v>
      </c>
      <c r="CF109" s="100">
        <v>637977</v>
      </c>
      <c r="CG109" s="100">
        <v>637977</v>
      </c>
      <c r="CH109" s="100">
        <v>637977</v>
      </c>
      <c r="CI109" s="100">
        <v>637977</v>
      </c>
      <c r="CJ109" s="100">
        <v>637977</v>
      </c>
      <c r="CK109" s="100">
        <v>637977</v>
      </c>
      <c r="CL109" s="100">
        <v>637977</v>
      </c>
      <c r="CM109" s="100">
        <v>637977</v>
      </c>
      <c r="CN109" s="100">
        <v>637977</v>
      </c>
      <c r="CO109" s="100">
        <v>637977</v>
      </c>
    </row>
    <row r="110" spans="1:93" x14ac:dyDescent="0.2">
      <c r="A110" s="101" t="s">
        <v>1706</v>
      </c>
      <c r="B110" s="100">
        <v>0</v>
      </c>
      <c r="C110" s="100">
        <v>0</v>
      </c>
      <c r="D110" s="100">
        <v>0</v>
      </c>
      <c r="E110" s="100">
        <v>0</v>
      </c>
      <c r="F110" s="100">
        <v>0</v>
      </c>
      <c r="G110" s="100">
        <v>0</v>
      </c>
      <c r="H110" s="100">
        <v>0</v>
      </c>
      <c r="I110" s="100">
        <v>0</v>
      </c>
      <c r="J110" s="100">
        <v>0</v>
      </c>
      <c r="K110" s="100">
        <v>0</v>
      </c>
      <c r="L110" s="100">
        <v>0</v>
      </c>
      <c r="M110" s="100">
        <v>0</v>
      </c>
      <c r="N110" s="100">
        <v>0</v>
      </c>
      <c r="O110" s="100">
        <v>0</v>
      </c>
      <c r="P110" s="100">
        <v>0</v>
      </c>
      <c r="Q110" s="100">
        <v>0</v>
      </c>
      <c r="R110" s="100">
        <v>0</v>
      </c>
      <c r="S110" s="100">
        <v>0</v>
      </c>
      <c r="T110" s="100">
        <v>0</v>
      </c>
      <c r="U110" s="100">
        <v>0</v>
      </c>
      <c r="V110" s="100">
        <v>0</v>
      </c>
      <c r="W110" s="100">
        <v>0</v>
      </c>
      <c r="X110" s="100">
        <v>0</v>
      </c>
      <c r="Y110" s="100">
        <v>0</v>
      </c>
      <c r="Z110" s="100">
        <v>0</v>
      </c>
      <c r="AB110" s="100">
        <v>0</v>
      </c>
      <c r="AC110" s="100">
        <v>0</v>
      </c>
      <c r="AD110" s="100">
        <v>0</v>
      </c>
      <c r="AE110" s="100">
        <v>0</v>
      </c>
      <c r="AF110" s="100">
        <v>0</v>
      </c>
      <c r="AG110" s="100">
        <v>0</v>
      </c>
      <c r="AH110" s="100">
        <v>0</v>
      </c>
      <c r="AI110" s="100">
        <v>0</v>
      </c>
      <c r="AJ110" s="100">
        <v>0</v>
      </c>
      <c r="AK110" s="100">
        <v>0</v>
      </c>
      <c r="AL110" s="100">
        <v>0</v>
      </c>
      <c r="AM110" s="100">
        <v>0</v>
      </c>
      <c r="AN110" s="100">
        <v>0</v>
      </c>
      <c r="AO110" s="100">
        <v>0</v>
      </c>
      <c r="AP110" s="100">
        <v>0</v>
      </c>
      <c r="AQ110" s="100">
        <v>0</v>
      </c>
      <c r="AR110" s="100">
        <v>0</v>
      </c>
      <c r="AS110" s="100">
        <v>0</v>
      </c>
      <c r="AT110" s="100">
        <v>0</v>
      </c>
      <c r="AU110" s="100">
        <v>0</v>
      </c>
      <c r="AV110" s="100">
        <v>0</v>
      </c>
      <c r="AW110" s="100">
        <v>0</v>
      </c>
      <c r="AX110" s="100">
        <v>0</v>
      </c>
      <c r="AY110" s="100">
        <v>0</v>
      </c>
      <c r="AZ110" s="100">
        <v>0</v>
      </c>
      <c r="BA110" s="100">
        <v>0</v>
      </c>
      <c r="BB110" s="100">
        <v>0</v>
      </c>
      <c r="BC110" s="100">
        <v>0</v>
      </c>
      <c r="BD110" s="100">
        <v>0</v>
      </c>
      <c r="BE110" s="100">
        <v>0</v>
      </c>
      <c r="BF110" s="100">
        <v>0</v>
      </c>
      <c r="BG110" s="100">
        <v>0</v>
      </c>
      <c r="BH110" s="100">
        <v>0</v>
      </c>
      <c r="BI110" s="100">
        <v>0</v>
      </c>
      <c r="BJ110" s="100">
        <v>0</v>
      </c>
      <c r="BK110" s="100">
        <v>0</v>
      </c>
      <c r="BL110" s="100">
        <v>0</v>
      </c>
      <c r="BM110" s="100">
        <v>0</v>
      </c>
      <c r="BN110" s="100">
        <v>0</v>
      </c>
      <c r="BO110" s="100">
        <v>0</v>
      </c>
      <c r="BP110" s="100">
        <v>0</v>
      </c>
      <c r="BQ110" s="100">
        <v>0</v>
      </c>
      <c r="BR110" s="100">
        <v>0</v>
      </c>
      <c r="BS110" s="100">
        <v>0</v>
      </c>
      <c r="BT110" s="100">
        <v>0</v>
      </c>
      <c r="BU110" s="100">
        <v>0</v>
      </c>
      <c r="BV110" s="100">
        <v>0</v>
      </c>
      <c r="BW110" s="100">
        <v>0</v>
      </c>
      <c r="BX110" s="100">
        <v>0</v>
      </c>
      <c r="BY110" s="100">
        <v>0</v>
      </c>
      <c r="BZ110" s="100">
        <v>0</v>
      </c>
      <c r="CA110" s="100">
        <v>0</v>
      </c>
      <c r="CB110" s="100">
        <v>0</v>
      </c>
      <c r="CC110" s="100">
        <v>0</v>
      </c>
      <c r="CD110" s="100">
        <v>0</v>
      </c>
      <c r="CE110" s="100">
        <v>0</v>
      </c>
      <c r="CF110" s="100">
        <v>0</v>
      </c>
      <c r="CG110" s="100">
        <v>0</v>
      </c>
      <c r="CH110" s="100">
        <v>0</v>
      </c>
      <c r="CI110" s="100">
        <v>0</v>
      </c>
      <c r="CJ110" s="100">
        <v>0</v>
      </c>
      <c r="CK110" s="100">
        <v>0</v>
      </c>
      <c r="CL110" s="100">
        <v>0</v>
      </c>
      <c r="CM110" s="100">
        <v>0</v>
      </c>
      <c r="CN110" s="100">
        <v>0</v>
      </c>
      <c r="CO110" s="100">
        <v>0</v>
      </c>
    </row>
    <row r="111" spans="1:93" x14ac:dyDescent="0.2">
      <c r="A111" s="101" t="s">
        <v>1707</v>
      </c>
      <c r="B111" s="100">
        <v>0</v>
      </c>
      <c r="C111" s="100">
        <v>0</v>
      </c>
      <c r="D111" s="100">
        <v>0</v>
      </c>
      <c r="E111" s="100">
        <v>0</v>
      </c>
      <c r="F111" s="100">
        <v>0</v>
      </c>
      <c r="G111" s="100">
        <v>0</v>
      </c>
      <c r="H111" s="100">
        <v>0</v>
      </c>
      <c r="I111" s="100">
        <v>0</v>
      </c>
      <c r="J111" s="100">
        <v>0</v>
      </c>
      <c r="K111" s="100">
        <v>0</v>
      </c>
      <c r="L111" s="100">
        <v>0</v>
      </c>
      <c r="M111" s="100">
        <v>0</v>
      </c>
      <c r="N111" s="100">
        <v>0</v>
      </c>
      <c r="O111" s="100">
        <v>0</v>
      </c>
      <c r="P111" s="100">
        <v>0</v>
      </c>
      <c r="Q111" s="100">
        <v>0</v>
      </c>
      <c r="R111" s="100">
        <v>0</v>
      </c>
      <c r="S111" s="100">
        <v>0</v>
      </c>
      <c r="T111" s="100">
        <v>0</v>
      </c>
      <c r="U111" s="100">
        <v>0</v>
      </c>
      <c r="V111" s="100">
        <v>0</v>
      </c>
      <c r="W111" s="100">
        <v>0</v>
      </c>
      <c r="X111" s="100">
        <v>0</v>
      </c>
      <c r="Y111" s="100">
        <v>0</v>
      </c>
      <c r="Z111" s="100">
        <v>0</v>
      </c>
      <c r="AB111" s="100">
        <v>0</v>
      </c>
      <c r="AC111" s="100">
        <v>0</v>
      </c>
      <c r="AD111" s="100">
        <v>0</v>
      </c>
      <c r="AE111" s="100">
        <v>0</v>
      </c>
      <c r="AF111" s="100">
        <v>0</v>
      </c>
      <c r="AG111" s="100">
        <v>0</v>
      </c>
      <c r="AH111" s="100">
        <v>0</v>
      </c>
      <c r="AI111" s="100">
        <v>0</v>
      </c>
      <c r="AJ111" s="100">
        <v>0</v>
      </c>
      <c r="AK111" s="100">
        <v>0</v>
      </c>
      <c r="AL111" s="100">
        <v>0</v>
      </c>
      <c r="AM111" s="100">
        <v>0</v>
      </c>
      <c r="AN111" s="100">
        <v>0</v>
      </c>
      <c r="AO111" s="100">
        <v>0</v>
      </c>
      <c r="AP111" s="100">
        <v>0</v>
      </c>
      <c r="AQ111" s="100">
        <v>0</v>
      </c>
      <c r="AR111" s="100">
        <v>0</v>
      </c>
      <c r="AS111" s="100">
        <v>0</v>
      </c>
      <c r="AT111" s="100">
        <v>0</v>
      </c>
      <c r="AU111" s="100">
        <v>0</v>
      </c>
      <c r="AV111" s="100">
        <v>0</v>
      </c>
      <c r="AW111" s="100">
        <v>0</v>
      </c>
      <c r="AX111" s="100">
        <v>0</v>
      </c>
      <c r="AY111" s="100">
        <v>0</v>
      </c>
      <c r="AZ111" s="100">
        <v>0</v>
      </c>
      <c r="BA111" s="100">
        <v>0</v>
      </c>
      <c r="BB111" s="100">
        <v>0</v>
      </c>
      <c r="BC111" s="100">
        <v>0</v>
      </c>
      <c r="BD111" s="100">
        <v>0</v>
      </c>
      <c r="BE111" s="100">
        <v>0</v>
      </c>
      <c r="BF111" s="100">
        <v>0</v>
      </c>
      <c r="BG111" s="100">
        <v>0</v>
      </c>
      <c r="BH111" s="100">
        <v>0</v>
      </c>
      <c r="BI111" s="100">
        <v>0</v>
      </c>
      <c r="BJ111" s="100">
        <v>0</v>
      </c>
      <c r="BK111" s="100">
        <v>0</v>
      </c>
      <c r="BL111" s="100">
        <v>0</v>
      </c>
      <c r="BM111" s="100">
        <v>0</v>
      </c>
      <c r="BN111" s="100">
        <v>0</v>
      </c>
      <c r="BO111" s="100">
        <v>0</v>
      </c>
      <c r="BP111" s="100">
        <v>0</v>
      </c>
      <c r="BQ111" s="100">
        <v>0</v>
      </c>
      <c r="BR111" s="100">
        <v>0</v>
      </c>
      <c r="BS111" s="100">
        <v>0</v>
      </c>
      <c r="BT111" s="100">
        <v>0</v>
      </c>
      <c r="BU111" s="100">
        <v>0</v>
      </c>
      <c r="BV111" s="100">
        <v>0</v>
      </c>
      <c r="BW111" s="100">
        <v>0</v>
      </c>
      <c r="BX111" s="100">
        <v>0</v>
      </c>
      <c r="BY111" s="100">
        <v>0</v>
      </c>
      <c r="BZ111" s="100">
        <v>0</v>
      </c>
      <c r="CA111" s="100">
        <v>0</v>
      </c>
      <c r="CB111" s="100">
        <v>0</v>
      </c>
      <c r="CC111" s="100">
        <v>0</v>
      </c>
      <c r="CD111" s="100">
        <v>0</v>
      </c>
      <c r="CE111" s="100">
        <v>0</v>
      </c>
      <c r="CF111" s="100">
        <v>0</v>
      </c>
      <c r="CG111" s="100">
        <v>0</v>
      </c>
      <c r="CH111" s="100">
        <v>0</v>
      </c>
      <c r="CI111" s="100">
        <v>0</v>
      </c>
      <c r="CJ111" s="100">
        <v>0</v>
      </c>
      <c r="CK111" s="100">
        <v>0</v>
      </c>
      <c r="CL111" s="100">
        <v>0</v>
      </c>
      <c r="CM111" s="100">
        <v>0</v>
      </c>
      <c r="CN111" s="100">
        <v>0</v>
      </c>
      <c r="CO111" s="100">
        <v>0</v>
      </c>
    </row>
    <row r="112" spans="1:93" x14ac:dyDescent="0.2">
      <c r="A112" s="101" t="s">
        <v>1708</v>
      </c>
      <c r="B112" s="100">
        <v>-134989798.22999999</v>
      </c>
      <c r="C112" s="100">
        <v>-136487727.19</v>
      </c>
      <c r="D112" s="100">
        <v>-137995415.13</v>
      </c>
      <c r="E112" s="100">
        <v>-139508859.13999999</v>
      </c>
      <c r="F112" s="100">
        <v>-141027795.03</v>
      </c>
      <c r="G112" s="100">
        <v>-142556210.69999999</v>
      </c>
      <c r="H112" s="100">
        <v>-144108454.16</v>
      </c>
      <c r="I112" s="100">
        <v>-145684696.15000001</v>
      </c>
      <c r="J112" s="100">
        <v>-147285108.72</v>
      </c>
      <c r="K112" s="100">
        <v>-148894874.78</v>
      </c>
      <c r="L112" s="100">
        <v>-150510818.91999999</v>
      </c>
      <c r="M112" s="100">
        <v>-152132983.78</v>
      </c>
      <c r="N112" s="100">
        <v>-152132983.78</v>
      </c>
      <c r="O112" s="100">
        <v>-153765787.88999999</v>
      </c>
      <c r="P112" s="100">
        <v>-155409228.63</v>
      </c>
      <c r="Q112" s="100">
        <v>-157063380.99000001</v>
      </c>
      <c r="R112" s="100">
        <v>-158724248.75</v>
      </c>
      <c r="S112" s="100">
        <v>-160391574.58000001</v>
      </c>
      <c r="T112" s="100">
        <v>-162069353.22</v>
      </c>
      <c r="U112" s="100">
        <v>-163771939.56999999</v>
      </c>
      <c r="V112" s="100">
        <v>-165499511.34</v>
      </c>
      <c r="W112" s="100">
        <v>-167252247.53999999</v>
      </c>
      <c r="X112" s="100">
        <v>-169015338.16999999</v>
      </c>
      <c r="Y112" s="100">
        <v>-170785614.91</v>
      </c>
      <c r="Z112" s="100">
        <v>-172563127.55000001</v>
      </c>
      <c r="AB112" s="100">
        <v>-172563127.55000001</v>
      </c>
      <c r="AC112" s="100">
        <v>-174224321.450542</v>
      </c>
      <c r="AD112" s="100">
        <v>-175897179.339324</v>
      </c>
      <c r="AE112" s="100">
        <v>-177020631.67646301</v>
      </c>
      <c r="AF112" s="100">
        <v>-178109964.48055601</v>
      </c>
      <c r="AG112" s="100">
        <v>-178452636.81731501</v>
      </c>
      <c r="AH112" s="100">
        <v>-178797396.59520599</v>
      </c>
      <c r="AI112" s="100">
        <v>-179144256.53018901</v>
      </c>
      <c r="AJ112" s="100">
        <v>-179493229.41569</v>
      </c>
      <c r="AK112" s="100">
        <v>-179844328.12306401</v>
      </c>
      <c r="AL112" s="100">
        <v>-180197565.60207799</v>
      </c>
      <c r="AM112" s="100">
        <v>-180552954.88138101</v>
      </c>
      <c r="AN112" s="100">
        <v>-180910509.06898901</v>
      </c>
      <c r="AO112" s="100">
        <v>-180910509.06898901</v>
      </c>
      <c r="AP112" s="100">
        <v>-181270241.35276699</v>
      </c>
      <c r="AQ112" s="100">
        <v>-181632165.00091699</v>
      </c>
      <c r="AR112" s="100">
        <v>-181996293.36246601</v>
      </c>
      <c r="AS112" s="100">
        <v>-182362639.86775699</v>
      </c>
      <c r="AT112" s="100">
        <v>-182731218.02894801</v>
      </c>
      <c r="AU112" s="100">
        <v>-183102041.44050699</v>
      </c>
      <c r="AV112" s="100">
        <v>-183475123.779715</v>
      </c>
      <c r="AW112" s="100">
        <v>-183850478.80717</v>
      </c>
      <c r="AX112" s="100">
        <v>-184228120.36729601</v>
      </c>
      <c r="AY112" s="100">
        <v>-184608062.38885</v>
      </c>
      <c r="AZ112" s="100">
        <v>-184990318.88543901</v>
      </c>
      <c r="BA112" s="100">
        <v>-185374903.956038</v>
      </c>
      <c r="BB112" s="100">
        <v>-185374903.956038</v>
      </c>
      <c r="BC112" s="100">
        <v>-185761831.785505</v>
      </c>
      <c r="BD112" s="100">
        <v>-186151116.64511001</v>
      </c>
      <c r="BE112" s="100">
        <v>-186542772.89305499</v>
      </c>
      <c r="BF112" s="100">
        <v>-186936814.97501001</v>
      </c>
      <c r="BG112" s="100">
        <v>-187333257.424642</v>
      </c>
      <c r="BH112" s="100">
        <v>-187732114.864153</v>
      </c>
      <c r="BI112" s="100">
        <v>-188133402.004816</v>
      </c>
      <c r="BJ112" s="100">
        <v>-188537133.647522</v>
      </c>
      <c r="BK112" s="100">
        <v>-188943324.683323</v>
      </c>
      <c r="BL112" s="100">
        <v>-189351990.093981</v>
      </c>
      <c r="BM112" s="100">
        <v>-189763144.95252401</v>
      </c>
      <c r="BN112" s="100">
        <v>-190176804.42379799</v>
      </c>
      <c r="BO112" s="100">
        <v>-190176804.42379799</v>
      </c>
      <c r="BP112" s="100">
        <v>-190592983.76502699</v>
      </c>
      <c r="BQ112" s="100">
        <v>-191011698.326379</v>
      </c>
      <c r="BR112" s="100">
        <v>-191432963.55152899</v>
      </c>
      <c r="BS112" s="100">
        <v>-191432958.55000001</v>
      </c>
      <c r="BT112" s="100">
        <v>-191432958.55000001</v>
      </c>
      <c r="BU112" s="100">
        <v>-191432958.55000001</v>
      </c>
      <c r="BV112" s="100">
        <v>-191432958.55000001</v>
      </c>
      <c r="BW112" s="100">
        <v>-191432958.55000001</v>
      </c>
      <c r="BX112" s="100">
        <v>-191432958.55000001</v>
      </c>
      <c r="BY112" s="100">
        <v>-191432958.55000001</v>
      </c>
      <c r="BZ112" s="100">
        <v>-191432958.55000001</v>
      </c>
      <c r="CA112" s="100">
        <v>-191432958.55000001</v>
      </c>
      <c r="CB112" s="100">
        <v>-191432958.55000001</v>
      </c>
      <c r="CC112" s="100">
        <v>-191432958.55000001</v>
      </c>
      <c r="CD112" s="100">
        <v>-191432958.55000001</v>
      </c>
      <c r="CE112" s="100">
        <v>-191432958.55000001</v>
      </c>
      <c r="CF112" s="100">
        <v>-191432958.55000001</v>
      </c>
      <c r="CG112" s="100">
        <v>-191432958.55000001</v>
      </c>
      <c r="CH112" s="100">
        <v>-191432958.55000001</v>
      </c>
      <c r="CI112" s="100">
        <v>-191432958.55000001</v>
      </c>
      <c r="CJ112" s="100">
        <v>-191432958.55000001</v>
      </c>
      <c r="CK112" s="100">
        <v>-191432958.55000001</v>
      </c>
      <c r="CL112" s="100">
        <v>-191432958.55000001</v>
      </c>
      <c r="CM112" s="100">
        <v>-191432958.55000001</v>
      </c>
      <c r="CN112" s="100">
        <v>-191432958.55000001</v>
      </c>
      <c r="CO112" s="100">
        <v>-191432958.55000001</v>
      </c>
    </row>
    <row r="113" spans="1:93" x14ac:dyDescent="0.2">
      <c r="A113" s="101" t="s">
        <v>1709</v>
      </c>
      <c r="B113" s="100">
        <v>-124299472.78</v>
      </c>
      <c r="C113" s="100">
        <v>-127864595.81999999</v>
      </c>
      <c r="D113" s="100">
        <v>-131439840.41</v>
      </c>
      <c r="E113" s="100">
        <v>-135022408.69</v>
      </c>
      <c r="F113" s="100">
        <v>-138612252.34</v>
      </c>
      <c r="G113" s="100">
        <v>-142211995.09999999</v>
      </c>
      <c r="H113" s="100">
        <v>-145830958.50999999</v>
      </c>
      <c r="I113" s="100">
        <v>-149469147.78</v>
      </c>
      <c r="J113" s="100">
        <v>-153126478.88</v>
      </c>
      <c r="K113" s="100">
        <v>-156793708.78999999</v>
      </c>
      <c r="L113" s="100">
        <v>-160468360.77000001</v>
      </c>
      <c r="M113" s="100">
        <v>-164150594.739999</v>
      </c>
      <c r="N113" s="100">
        <v>-164150594.739999</v>
      </c>
      <c r="O113" s="100">
        <v>-167843320.38999999</v>
      </c>
      <c r="P113" s="100">
        <v>-171546519.44</v>
      </c>
      <c r="Q113" s="100">
        <v>-175260276.56</v>
      </c>
      <c r="R113" s="100">
        <v>-178871707.53</v>
      </c>
      <c r="S113" s="100">
        <v>-182598647.769999</v>
      </c>
      <c r="T113" s="100">
        <v>-186339492.31999999</v>
      </c>
      <c r="U113" s="100">
        <v>-190099990.12</v>
      </c>
      <c r="V113" s="100">
        <v>-193880147.78999999</v>
      </c>
      <c r="W113" s="100">
        <v>-201877360.77000001</v>
      </c>
      <c r="X113" s="100">
        <v>-205853139.33000001</v>
      </c>
      <c r="Y113" s="100">
        <v>-210836203.16999999</v>
      </c>
      <c r="Z113" s="100">
        <v>-214967396.299999</v>
      </c>
      <c r="AB113" s="100">
        <v>-214967396.299999</v>
      </c>
      <c r="AC113" s="100">
        <v>-214967396.299999</v>
      </c>
      <c r="AD113" s="100">
        <v>-214967396.299999</v>
      </c>
      <c r="AE113" s="100">
        <v>-214967396.299999</v>
      </c>
      <c r="AF113" s="100">
        <v>-214967396.299999</v>
      </c>
      <c r="AG113" s="100">
        <v>-214967396.299999</v>
      </c>
      <c r="AH113" s="100">
        <v>-214967396.299999</v>
      </c>
      <c r="AI113" s="100">
        <v>-214967396.299999</v>
      </c>
      <c r="AJ113" s="100">
        <v>-214967396.299999</v>
      </c>
      <c r="AK113" s="100">
        <v>-214967396.299999</v>
      </c>
      <c r="AL113" s="100">
        <v>-214967396.299999</v>
      </c>
      <c r="AM113" s="100">
        <v>-214967396.299999</v>
      </c>
      <c r="AN113" s="100">
        <v>-214967396.299999</v>
      </c>
      <c r="AO113" s="100">
        <v>-214967396.299999</v>
      </c>
      <c r="AP113" s="100">
        <v>-214967396.299999</v>
      </c>
      <c r="AQ113" s="100">
        <v>-214967396.299999</v>
      </c>
      <c r="AR113" s="100">
        <v>-214967396.299999</v>
      </c>
      <c r="AS113" s="100">
        <v>-214967396.299999</v>
      </c>
      <c r="AT113" s="100">
        <v>-214967396.299999</v>
      </c>
      <c r="AU113" s="100">
        <v>-214967396.299999</v>
      </c>
      <c r="AV113" s="100">
        <v>-214967396.299999</v>
      </c>
      <c r="AW113" s="100">
        <v>-214967396.299999</v>
      </c>
      <c r="AX113" s="100">
        <v>-214967396.299999</v>
      </c>
      <c r="AY113" s="100">
        <v>-214967396.299999</v>
      </c>
      <c r="AZ113" s="100">
        <v>-214967396.299999</v>
      </c>
      <c r="BA113" s="100">
        <v>-214967396.299999</v>
      </c>
      <c r="BB113" s="100">
        <v>-214967396.299999</v>
      </c>
      <c r="BC113" s="100">
        <v>-214967396.299999</v>
      </c>
      <c r="BD113" s="100">
        <v>-214967396.299999</v>
      </c>
      <c r="BE113" s="100">
        <v>-214967396.299999</v>
      </c>
      <c r="BF113" s="100">
        <v>-214967396.299999</v>
      </c>
      <c r="BG113" s="100">
        <v>-214967396.299999</v>
      </c>
      <c r="BH113" s="100">
        <v>-214967396.299999</v>
      </c>
      <c r="BI113" s="100">
        <v>-214967396.299999</v>
      </c>
      <c r="BJ113" s="100">
        <v>-214967396.299999</v>
      </c>
      <c r="BK113" s="100">
        <v>-214967396.299999</v>
      </c>
      <c r="BL113" s="100">
        <v>-214967396.299999</v>
      </c>
      <c r="BM113" s="100">
        <v>-214967396.299999</v>
      </c>
      <c r="BN113" s="100">
        <v>-214967396.299999</v>
      </c>
      <c r="BO113" s="100">
        <v>-214967396.299999</v>
      </c>
      <c r="BP113" s="100">
        <v>-214967396.299999</v>
      </c>
      <c r="BQ113" s="100">
        <v>-214967396.299999</v>
      </c>
      <c r="BR113" s="100">
        <v>-214967396.299999</v>
      </c>
      <c r="BS113" s="100">
        <v>-214967396.299999</v>
      </c>
      <c r="BT113" s="100">
        <v>-214967396.299999</v>
      </c>
      <c r="BU113" s="100">
        <v>-214967396.299999</v>
      </c>
      <c r="BV113" s="100">
        <v>-214967396.299999</v>
      </c>
      <c r="BW113" s="100">
        <v>-214967396.299999</v>
      </c>
      <c r="BX113" s="100">
        <v>-214967396.299999</v>
      </c>
      <c r="BY113" s="100">
        <v>-214967396.299999</v>
      </c>
      <c r="BZ113" s="100">
        <v>-214967396.299999</v>
      </c>
      <c r="CA113" s="100">
        <v>-214967396.299999</v>
      </c>
      <c r="CB113" s="100">
        <v>-214967396.299999</v>
      </c>
      <c r="CC113" s="100">
        <v>-214967396.299999</v>
      </c>
      <c r="CD113" s="100">
        <v>-214967396.299999</v>
      </c>
      <c r="CE113" s="100">
        <v>-214967396.299999</v>
      </c>
      <c r="CF113" s="100">
        <v>-214967396.299999</v>
      </c>
      <c r="CG113" s="100">
        <v>-214967396.299999</v>
      </c>
      <c r="CH113" s="100">
        <v>-214967396.299999</v>
      </c>
      <c r="CI113" s="100">
        <v>-214967396.299999</v>
      </c>
      <c r="CJ113" s="100">
        <v>-214967396.299999</v>
      </c>
      <c r="CK113" s="100">
        <v>-214967396.299999</v>
      </c>
      <c r="CL113" s="100">
        <v>-214967396.299999</v>
      </c>
      <c r="CM113" s="100">
        <v>-214967396.299999</v>
      </c>
      <c r="CN113" s="100">
        <v>-214967396.299999</v>
      </c>
      <c r="CO113" s="100">
        <v>-214967396.299999</v>
      </c>
    </row>
    <row r="114" spans="1:93" x14ac:dyDescent="0.2">
      <c r="A114" s="101" t="s">
        <v>1710</v>
      </c>
      <c r="B114" s="100">
        <v>-461341701.13999999</v>
      </c>
      <c r="C114" s="100">
        <v>-451950481.27999997</v>
      </c>
      <c r="D114" s="100">
        <v>-439981990.98000002</v>
      </c>
      <c r="E114" s="100">
        <v>-428139264.60000002</v>
      </c>
      <c r="F114" s="100">
        <v>-427401780.11000001</v>
      </c>
      <c r="G114" s="100">
        <v>-413072006.62</v>
      </c>
      <c r="H114" s="100">
        <v>-407750779.07999903</v>
      </c>
      <c r="I114" s="100">
        <v>-378641401.40999901</v>
      </c>
      <c r="J114" s="100">
        <v>-368699916.65999901</v>
      </c>
      <c r="K114" s="100">
        <v>-355754249.76999903</v>
      </c>
      <c r="L114" s="100">
        <v>-330497637.56999898</v>
      </c>
      <c r="M114" s="100">
        <v>-322058749.00999999</v>
      </c>
      <c r="N114" s="100">
        <v>-322058749.00999999</v>
      </c>
      <c r="O114" s="100">
        <v>-306787587.47000003</v>
      </c>
      <c r="P114" s="100">
        <v>-308981137.39999998</v>
      </c>
      <c r="Q114" s="100">
        <v>-302858820.63</v>
      </c>
      <c r="R114" s="100">
        <v>-304070982.35000002</v>
      </c>
      <c r="S114" s="100">
        <v>-304864936.45999998</v>
      </c>
      <c r="T114" s="100">
        <v>-296334814.20999998</v>
      </c>
      <c r="U114" s="100">
        <v>-299265424.61000001</v>
      </c>
      <c r="V114" s="100">
        <v>-299557894.81999999</v>
      </c>
      <c r="W114" s="100">
        <v>-304159445.30000001</v>
      </c>
      <c r="X114" s="100">
        <v>-293989468.05999899</v>
      </c>
      <c r="Y114" s="100">
        <v>-291145741.24000001</v>
      </c>
      <c r="Z114" s="100">
        <v>-290856586.5</v>
      </c>
      <c r="AB114" s="100">
        <v>-290856586.5</v>
      </c>
      <c r="AC114" s="100">
        <v>-290856586.5</v>
      </c>
      <c r="AD114" s="100">
        <v>-290856586.5</v>
      </c>
      <c r="AE114" s="100">
        <v>-290856586.5</v>
      </c>
      <c r="AF114" s="100">
        <v>-290856586.5</v>
      </c>
      <c r="AG114" s="100">
        <v>-290856586.5</v>
      </c>
      <c r="AH114" s="100">
        <v>-290856586.5</v>
      </c>
      <c r="AI114" s="100">
        <v>-290856586.5</v>
      </c>
      <c r="AJ114" s="100">
        <v>-290856586.5</v>
      </c>
      <c r="AK114" s="100">
        <v>-290856586.5</v>
      </c>
      <c r="AL114" s="100">
        <v>-290856586.5</v>
      </c>
      <c r="AM114" s="100">
        <v>-290856586.5</v>
      </c>
      <c r="AN114" s="100">
        <v>-290856586.5</v>
      </c>
      <c r="AO114" s="100">
        <v>-290856586.5</v>
      </c>
      <c r="AP114" s="100">
        <v>-290856586.5</v>
      </c>
      <c r="AQ114" s="100">
        <v>-290856586.5</v>
      </c>
      <c r="AR114" s="100">
        <v>-290856586.5</v>
      </c>
      <c r="AS114" s="100">
        <v>-290856586.5</v>
      </c>
      <c r="AT114" s="100">
        <v>-290856586.5</v>
      </c>
      <c r="AU114" s="100">
        <v>-290856586.5</v>
      </c>
      <c r="AV114" s="100">
        <v>-290856586.5</v>
      </c>
      <c r="AW114" s="100">
        <v>-290856586.5</v>
      </c>
      <c r="AX114" s="100">
        <v>-290856586.5</v>
      </c>
      <c r="AY114" s="100">
        <v>-290856586.5</v>
      </c>
      <c r="AZ114" s="100">
        <v>-290856586.5</v>
      </c>
      <c r="BA114" s="100">
        <v>-290856586.5</v>
      </c>
      <c r="BB114" s="100">
        <v>-290856586.5</v>
      </c>
      <c r="BC114" s="100">
        <v>-290856586.5</v>
      </c>
      <c r="BD114" s="100">
        <v>-290856586.5</v>
      </c>
      <c r="BE114" s="100">
        <v>-290856586.5</v>
      </c>
      <c r="BF114" s="100">
        <v>-290856586.5</v>
      </c>
      <c r="BG114" s="100">
        <v>-290856586.5</v>
      </c>
      <c r="BH114" s="100">
        <v>-290856586.5</v>
      </c>
      <c r="BI114" s="100">
        <v>-290856586.5</v>
      </c>
      <c r="BJ114" s="100">
        <v>-290856586.5</v>
      </c>
      <c r="BK114" s="100">
        <v>-290856586.5</v>
      </c>
      <c r="BL114" s="100">
        <v>-290856586.5</v>
      </c>
      <c r="BM114" s="100">
        <v>-290856586.5</v>
      </c>
      <c r="BN114" s="100">
        <v>-290856586.5</v>
      </c>
      <c r="BO114" s="100">
        <v>-290856586.5</v>
      </c>
      <c r="BP114" s="100">
        <v>-290856586.5</v>
      </c>
      <c r="BQ114" s="100">
        <v>-290856586.5</v>
      </c>
      <c r="BR114" s="100">
        <v>-290856586.5</v>
      </c>
      <c r="BS114" s="100">
        <v>-290856586.5</v>
      </c>
      <c r="BT114" s="100">
        <v>-290856586.5</v>
      </c>
      <c r="BU114" s="100">
        <v>-290856586.5</v>
      </c>
      <c r="BV114" s="100">
        <v>-290856586.5</v>
      </c>
      <c r="BW114" s="100">
        <v>-290856586.5</v>
      </c>
      <c r="BX114" s="100">
        <v>-290856586.5</v>
      </c>
      <c r="BY114" s="100">
        <v>-290856586.5</v>
      </c>
      <c r="BZ114" s="100">
        <v>-290856586.5</v>
      </c>
      <c r="CA114" s="100">
        <v>-290856586.5</v>
      </c>
      <c r="CB114" s="100">
        <v>-290856586.5</v>
      </c>
      <c r="CC114" s="100">
        <v>-290856586.5</v>
      </c>
      <c r="CD114" s="100">
        <v>-290856586.5</v>
      </c>
      <c r="CE114" s="100">
        <v>-290856586.5</v>
      </c>
      <c r="CF114" s="100">
        <v>-290856586.5</v>
      </c>
      <c r="CG114" s="100">
        <v>-290856586.5</v>
      </c>
      <c r="CH114" s="100">
        <v>-290856586.5</v>
      </c>
      <c r="CI114" s="100">
        <v>-290856586.5</v>
      </c>
      <c r="CJ114" s="100">
        <v>-290856586.5</v>
      </c>
      <c r="CK114" s="100">
        <v>-290856586.5</v>
      </c>
      <c r="CL114" s="100">
        <v>-290856586.5</v>
      </c>
      <c r="CM114" s="100">
        <v>-290856586.5</v>
      </c>
      <c r="CN114" s="100">
        <v>-290856586.5</v>
      </c>
      <c r="CO114" s="100">
        <v>-290856586.5</v>
      </c>
    </row>
    <row r="115" spans="1:93" x14ac:dyDescent="0.2">
      <c r="A115" s="101" t="s">
        <v>1711</v>
      </c>
      <c r="B115" s="100">
        <v>-1682762</v>
      </c>
      <c r="C115" s="100">
        <v>-1682762</v>
      </c>
      <c r="D115" s="100">
        <v>-1682762</v>
      </c>
      <c r="E115" s="100">
        <v>-1682762</v>
      </c>
      <c r="F115" s="100">
        <v>-1682762</v>
      </c>
      <c r="G115" s="100">
        <v>-1682762</v>
      </c>
      <c r="H115" s="100">
        <v>-1682762</v>
      </c>
      <c r="I115" s="100">
        <v>-1682762</v>
      </c>
      <c r="J115" s="100">
        <v>-1682762</v>
      </c>
      <c r="K115" s="100">
        <v>-1682762</v>
      </c>
      <c r="L115" s="100">
        <v>-1682762</v>
      </c>
      <c r="M115" s="100">
        <v>-1682762</v>
      </c>
      <c r="N115" s="100">
        <v>-1682762</v>
      </c>
      <c r="O115" s="100">
        <v>-1682762</v>
      </c>
      <c r="P115" s="100">
        <v>-1682762</v>
      </c>
      <c r="Q115" s="100">
        <v>-1682762</v>
      </c>
      <c r="R115" s="100">
        <v>-1682762</v>
      </c>
      <c r="S115" s="100">
        <v>-1682762</v>
      </c>
      <c r="T115" s="100">
        <v>-1682762</v>
      </c>
      <c r="U115" s="100">
        <v>-1682762</v>
      </c>
      <c r="V115" s="100">
        <v>-1682762</v>
      </c>
      <c r="W115" s="100">
        <v>-1682762</v>
      </c>
      <c r="X115" s="100">
        <v>-1682762</v>
      </c>
      <c r="Y115" s="100">
        <v>-1682762</v>
      </c>
      <c r="Z115" s="100">
        <v>-1682762</v>
      </c>
      <c r="AB115" s="100">
        <v>-1682762</v>
      </c>
      <c r="AC115" s="100">
        <v>-1682762</v>
      </c>
      <c r="AD115" s="100">
        <v>-1682762</v>
      </c>
      <c r="AE115" s="100">
        <v>-1682762</v>
      </c>
      <c r="AF115" s="100">
        <v>-1682762</v>
      </c>
      <c r="AG115" s="100">
        <v>-1682762</v>
      </c>
      <c r="AH115" s="100">
        <v>-1682762</v>
      </c>
      <c r="AI115" s="100">
        <v>-1682762</v>
      </c>
      <c r="AJ115" s="100">
        <v>-1682762</v>
      </c>
      <c r="AK115" s="100">
        <v>-1682762</v>
      </c>
      <c r="AL115" s="100">
        <v>-1682762</v>
      </c>
      <c r="AM115" s="100">
        <v>-1682762</v>
      </c>
      <c r="AN115" s="100">
        <v>-1682762</v>
      </c>
      <c r="AO115" s="100">
        <v>-1682762</v>
      </c>
      <c r="AP115" s="100">
        <v>-1682762</v>
      </c>
      <c r="AQ115" s="100">
        <v>-1682762</v>
      </c>
      <c r="AR115" s="100">
        <v>-1682762</v>
      </c>
      <c r="AS115" s="100">
        <v>-1682762</v>
      </c>
      <c r="AT115" s="100">
        <v>-1682762</v>
      </c>
      <c r="AU115" s="100">
        <v>-1682762</v>
      </c>
      <c r="AV115" s="100">
        <v>-1682762</v>
      </c>
      <c r="AW115" s="100">
        <v>-1682762</v>
      </c>
      <c r="AX115" s="100">
        <v>-1682762</v>
      </c>
      <c r="AY115" s="100">
        <v>-1682762</v>
      </c>
      <c r="AZ115" s="100">
        <v>-1682762</v>
      </c>
      <c r="BA115" s="100">
        <v>-1682762</v>
      </c>
      <c r="BB115" s="100">
        <v>-1682762</v>
      </c>
      <c r="BC115" s="100">
        <v>-1682762</v>
      </c>
      <c r="BD115" s="100">
        <v>-1682762</v>
      </c>
      <c r="BE115" s="100">
        <v>-1682762</v>
      </c>
      <c r="BF115" s="100">
        <v>-1682762</v>
      </c>
      <c r="BG115" s="100">
        <v>-1682762</v>
      </c>
      <c r="BH115" s="100">
        <v>-1682762</v>
      </c>
      <c r="BI115" s="100">
        <v>-1682762</v>
      </c>
      <c r="BJ115" s="100">
        <v>-1682762</v>
      </c>
      <c r="BK115" s="100">
        <v>-1682762</v>
      </c>
      <c r="BL115" s="100">
        <v>-1682762</v>
      </c>
      <c r="BM115" s="100">
        <v>-1682762</v>
      </c>
      <c r="BN115" s="100">
        <v>-1682762</v>
      </c>
      <c r="BO115" s="100">
        <v>-1682762</v>
      </c>
      <c r="BP115" s="100">
        <v>-1682762</v>
      </c>
      <c r="BQ115" s="100">
        <v>-1682762</v>
      </c>
      <c r="BR115" s="100">
        <v>-1682762</v>
      </c>
      <c r="BS115" s="100">
        <v>-1682762</v>
      </c>
      <c r="BT115" s="100">
        <v>-1682762</v>
      </c>
      <c r="BU115" s="100">
        <v>-1682762</v>
      </c>
      <c r="BV115" s="100">
        <v>-1682762</v>
      </c>
      <c r="BW115" s="100">
        <v>-1682762</v>
      </c>
      <c r="BX115" s="100">
        <v>-1682762</v>
      </c>
      <c r="BY115" s="100">
        <v>-1682762</v>
      </c>
      <c r="BZ115" s="100">
        <v>-1682762</v>
      </c>
      <c r="CA115" s="100">
        <v>-1682762</v>
      </c>
      <c r="CB115" s="100">
        <v>-1682762</v>
      </c>
      <c r="CC115" s="100">
        <v>-1682762</v>
      </c>
      <c r="CD115" s="100">
        <v>-1682762</v>
      </c>
      <c r="CE115" s="100">
        <v>-1682762</v>
      </c>
      <c r="CF115" s="100">
        <v>-1682762</v>
      </c>
      <c r="CG115" s="100">
        <v>-1682762</v>
      </c>
      <c r="CH115" s="100">
        <v>-1682762</v>
      </c>
      <c r="CI115" s="100">
        <v>-1682762</v>
      </c>
      <c r="CJ115" s="100">
        <v>-1682762</v>
      </c>
      <c r="CK115" s="100">
        <v>-1682762</v>
      </c>
      <c r="CL115" s="100">
        <v>-1682762</v>
      </c>
      <c r="CM115" s="100">
        <v>-1682762</v>
      </c>
      <c r="CN115" s="100">
        <v>-1682762</v>
      </c>
      <c r="CO115" s="100">
        <v>-1682762</v>
      </c>
    </row>
    <row r="116" spans="1:93" x14ac:dyDescent="0.2">
      <c r="A116" s="101" t="s">
        <v>1712</v>
      </c>
      <c r="B116" s="100">
        <v>-26498023.8699999</v>
      </c>
      <c r="C116" s="100">
        <v>-25609918.8699999</v>
      </c>
      <c r="D116" s="100">
        <v>-25541102.899999999</v>
      </c>
      <c r="E116" s="100">
        <v>-25432969.899999999</v>
      </c>
      <c r="F116" s="100">
        <v>-25432969.899999999</v>
      </c>
      <c r="G116" s="100">
        <v>-24950900.800000001</v>
      </c>
      <c r="H116" s="100">
        <v>-24954683.27</v>
      </c>
      <c r="I116" s="100">
        <v>-25081880.25</v>
      </c>
      <c r="J116" s="100">
        <v>-25081880.25</v>
      </c>
      <c r="K116" s="100">
        <v>-25081880.25</v>
      </c>
      <c r="L116" s="100">
        <v>-25081880.25</v>
      </c>
      <c r="M116" s="100">
        <v>-24601329.84</v>
      </c>
      <c r="N116" s="100">
        <v>-24601329.84</v>
      </c>
      <c r="O116" s="100">
        <v>-24674326.66</v>
      </c>
      <c r="P116" s="100">
        <v>-24674326.66</v>
      </c>
      <c r="Q116" s="100">
        <v>-23545401.419999901</v>
      </c>
      <c r="R116" s="100">
        <v>-23545401.419999901</v>
      </c>
      <c r="S116" s="100">
        <v>-22071203.07</v>
      </c>
      <c r="T116" s="100">
        <v>-22071203.07</v>
      </c>
      <c r="U116" s="100">
        <v>-21663649.4799999</v>
      </c>
      <c r="V116" s="100">
        <v>-21663649.4799999</v>
      </c>
      <c r="W116" s="100">
        <v>-21368809.809999999</v>
      </c>
      <c r="X116" s="100">
        <v>-20631710.629999999</v>
      </c>
      <c r="Y116" s="100">
        <v>-19747191.6199999</v>
      </c>
      <c r="Z116" s="100">
        <v>-19250796.239999998</v>
      </c>
      <c r="AB116" s="100">
        <v>-19250796.239999998</v>
      </c>
      <c r="AC116" s="100">
        <v>-19250796.239999998</v>
      </c>
      <c r="AD116" s="100">
        <v>-19250796.239999998</v>
      </c>
      <c r="AE116" s="100">
        <v>-19250796.239999998</v>
      </c>
      <c r="AF116" s="100">
        <v>-19250796.239999998</v>
      </c>
      <c r="AG116" s="100">
        <v>-19250796.239999998</v>
      </c>
      <c r="AH116" s="100">
        <v>-19250796.239999998</v>
      </c>
      <c r="AI116" s="100">
        <v>-19250796.239999998</v>
      </c>
      <c r="AJ116" s="100">
        <v>-19250796.239999998</v>
      </c>
      <c r="AK116" s="100">
        <v>-19250796.239999998</v>
      </c>
      <c r="AL116" s="100">
        <v>-19250796.239999998</v>
      </c>
      <c r="AM116" s="100">
        <v>-19250796.239999998</v>
      </c>
      <c r="AN116" s="100">
        <v>-19250796.239999998</v>
      </c>
      <c r="AO116" s="100">
        <v>-19250796.239999998</v>
      </c>
      <c r="AP116" s="100">
        <v>-19250796.239999998</v>
      </c>
      <c r="AQ116" s="100">
        <v>-19250796.239999998</v>
      </c>
      <c r="AR116" s="100">
        <v>-19250796.239999998</v>
      </c>
      <c r="AS116" s="100">
        <v>-19250796.239999998</v>
      </c>
      <c r="AT116" s="100">
        <v>-19250796.239999998</v>
      </c>
      <c r="AU116" s="100">
        <v>-19250796.239999998</v>
      </c>
      <c r="AV116" s="100">
        <v>-19250796.239999998</v>
      </c>
      <c r="AW116" s="100">
        <v>-19250796.239999998</v>
      </c>
      <c r="AX116" s="100">
        <v>-19250796.239999998</v>
      </c>
      <c r="AY116" s="100">
        <v>-19250796.239999998</v>
      </c>
      <c r="AZ116" s="100">
        <v>-19250796.239999998</v>
      </c>
      <c r="BA116" s="100">
        <v>-19250796.239999998</v>
      </c>
      <c r="BB116" s="100">
        <v>-19250796.239999998</v>
      </c>
      <c r="BC116" s="100">
        <v>-19250796.239999998</v>
      </c>
      <c r="BD116" s="100">
        <v>-19250796.239999998</v>
      </c>
      <c r="BE116" s="100">
        <v>-19250796.239999998</v>
      </c>
      <c r="BF116" s="100">
        <v>-19250796.239999998</v>
      </c>
      <c r="BG116" s="100">
        <v>-19250796.239999998</v>
      </c>
      <c r="BH116" s="100">
        <v>-19250796.239999998</v>
      </c>
      <c r="BI116" s="100">
        <v>-19250796.239999998</v>
      </c>
      <c r="BJ116" s="100">
        <v>-19250796.239999998</v>
      </c>
      <c r="BK116" s="100">
        <v>-19250796.239999998</v>
      </c>
      <c r="BL116" s="100">
        <v>-19250796.239999998</v>
      </c>
      <c r="BM116" s="100">
        <v>-19250796.239999998</v>
      </c>
      <c r="BN116" s="100">
        <v>-19250796.239999998</v>
      </c>
      <c r="BO116" s="100">
        <v>-19250796.239999998</v>
      </c>
      <c r="BP116" s="100">
        <v>-19250796.239999998</v>
      </c>
      <c r="BQ116" s="100">
        <v>-19250796.239999998</v>
      </c>
      <c r="BR116" s="100">
        <v>-19250796.239999998</v>
      </c>
      <c r="BS116" s="100">
        <v>-19250796.239999998</v>
      </c>
      <c r="BT116" s="100">
        <v>-19250796.239999998</v>
      </c>
      <c r="BU116" s="100">
        <v>-19250796.239999998</v>
      </c>
      <c r="BV116" s="100">
        <v>-19250796.239999998</v>
      </c>
      <c r="BW116" s="100">
        <v>-19250796.239999998</v>
      </c>
      <c r="BX116" s="100">
        <v>-19250796.239999998</v>
      </c>
      <c r="BY116" s="100">
        <v>-19250796.239999998</v>
      </c>
      <c r="BZ116" s="100">
        <v>-19250796.239999998</v>
      </c>
      <c r="CA116" s="100">
        <v>-19250796.239999998</v>
      </c>
      <c r="CB116" s="100">
        <v>-19250796.239999998</v>
      </c>
      <c r="CC116" s="100">
        <v>-19250796.239999998</v>
      </c>
      <c r="CD116" s="100">
        <v>-19250796.239999998</v>
      </c>
      <c r="CE116" s="100">
        <v>-19250796.239999998</v>
      </c>
      <c r="CF116" s="100">
        <v>-19250796.239999998</v>
      </c>
      <c r="CG116" s="100">
        <v>-19250796.239999998</v>
      </c>
      <c r="CH116" s="100">
        <v>-19250796.239999998</v>
      </c>
      <c r="CI116" s="100">
        <v>-19250796.239999998</v>
      </c>
      <c r="CJ116" s="100">
        <v>-19250796.239999998</v>
      </c>
      <c r="CK116" s="100">
        <v>-19250796.239999998</v>
      </c>
      <c r="CL116" s="100">
        <v>-19250796.239999998</v>
      </c>
      <c r="CM116" s="100">
        <v>-19250796.239999998</v>
      </c>
      <c r="CN116" s="100">
        <v>-19250796.239999998</v>
      </c>
      <c r="CO116" s="100">
        <v>-19250796.239999998</v>
      </c>
    </row>
    <row r="117" spans="1:93" x14ac:dyDescent="0.2">
      <c r="A117" s="101" t="s">
        <v>1713</v>
      </c>
      <c r="B117" s="100">
        <v>-23354011</v>
      </c>
      <c r="C117" s="100">
        <v>-23354011</v>
      </c>
      <c r="D117" s="100">
        <v>-23354011</v>
      </c>
      <c r="E117" s="100">
        <v>-23354011</v>
      </c>
      <c r="F117" s="100">
        <v>-23354011</v>
      </c>
      <c r="G117" s="100">
        <v>-23354011</v>
      </c>
      <c r="H117" s="100">
        <v>-23354011</v>
      </c>
      <c r="I117" s="100">
        <v>-23354011</v>
      </c>
      <c r="J117" s="100">
        <v>-23354011</v>
      </c>
      <c r="K117" s="100">
        <v>-23354011</v>
      </c>
      <c r="L117" s="100">
        <v>-23354011</v>
      </c>
      <c r="M117" s="100">
        <v>-23354011</v>
      </c>
      <c r="N117" s="100">
        <v>-23354011</v>
      </c>
      <c r="O117" s="100">
        <v>-23354011</v>
      </c>
      <c r="P117" s="100">
        <v>-23354011</v>
      </c>
      <c r="Q117" s="100">
        <v>-23354011</v>
      </c>
      <c r="R117" s="100">
        <v>-23354011</v>
      </c>
      <c r="S117" s="100">
        <v>-23354011</v>
      </c>
      <c r="T117" s="100">
        <v>-23354011</v>
      </c>
      <c r="U117" s="100">
        <v>-23354011</v>
      </c>
      <c r="V117" s="100">
        <v>-23354011</v>
      </c>
      <c r="W117" s="100">
        <v>-23354011</v>
      </c>
      <c r="X117" s="100">
        <v>-23354011</v>
      </c>
      <c r="Y117" s="100">
        <v>-23354011</v>
      </c>
      <c r="Z117" s="100">
        <v>-23354011</v>
      </c>
      <c r="AB117" s="100">
        <v>-23354011</v>
      </c>
      <c r="AC117" s="100">
        <v>-23354011</v>
      </c>
      <c r="AD117" s="100">
        <v>-23354011</v>
      </c>
      <c r="AE117" s="100">
        <v>-23354011</v>
      </c>
      <c r="AF117" s="100">
        <v>-23354011</v>
      </c>
      <c r="AG117" s="100">
        <v>-23354011</v>
      </c>
      <c r="AH117" s="100">
        <v>-23354011</v>
      </c>
      <c r="AI117" s="100">
        <v>-23354011</v>
      </c>
      <c r="AJ117" s="100">
        <v>-23354011</v>
      </c>
      <c r="AK117" s="100">
        <v>-23354011</v>
      </c>
      <c r="AL117" s="100">
        <v>-23354011</v>
      </c>
      <c r="AM117" s="100">
        <v>-23354011</v>
      </c>
      <c r="AN117" s="100">
        <v>-23354011</v>
      </c>
      <c r="AO117" s="100">
        <v>-23354011</v>
      </c>
      <c r="AP117" s="100">
        <v>-23354011</v>
      </c>
      <c r="AQ117" s="100">
        <v>-23354011</v>
      </c>
      <c r="AR117" s="100">
        <v>-23354011</v>
      </c>
      <c r="AS117" s="100">
        <v>-23354011</v>
      </c>
      <c r="AT117" s="100">
        <v>-23354011</v>
      </c>
      <c r="AU117" s="100">
        <v>-23354011</v>
      </c>
      <c r="AV117" s="100">
        <v>-23354011</v>
      </c>
      <c r="AW117" s="100">
        <v>-23354011</v>
      </c>
      <c r="AX117" s="100">
        <v>-23354011</v>
      </c>
      <c r="AY117" s="100">
        <v>-23354011</v>
      </c>
      <c r="AZ117" s="100">
        <v>-23354011</v>
      </c>
      <c r="BA117" s="100">
        <v>-23354011</v>
      </c>
      <c r="BB117" s="100">
        <v>-23354011</v>
      </c>
      <c r="BC117" s="100">
        <v>-23354011</v>
      </c>
      <c r="BD117" s="100">
        <v>-23354011</v>
      </c>
      <c r="BE117" s="100">
        <v>-23354011</v>
      </c>
      <c r="BF117" s="100">
        <v>-23354011</v>
      </c>
      <c r="BG117" s="100">
        <v>-23354011</v>
      </c>
      <c r="BH117" s="100">
        <v>-23354011</v>
      </c>
      <c r="BI117" s="100">
        <v>-23354011</v>
      </c>
      <c r="BJ117" s="100">
        <v>-23354011</v>
      </c>
      <c r="BK117" s="100">
        <v>-23354011</v>
      </c>
      <c r="BL117" s="100">
        <v>-23354011</v>
      </c>
      <c r="BM117" s="100">
        <v>-23354011</v>
      </c>
      <c r="BN117" s="100">
        <v>-23354011</v>
      </c>
      <c r="BO117" s="100">
        <v>-23354011</v>
      </c>
      <c r="BP117" s="100">
        <v>-23354011</v>
      </c>
      <c r="BQ117" s="100">
        <v>-23354011</v>
      </c>
      <c r="BR117" s="100">
        <v>-23354011</v>
      </c>
      <c r="BS117" s="100">
        <v>-23354011</v>
      </c>
      <c r="BT117" s="100">
        <v>-23354011</v>
      </c>
      <c r="BU117" s="100">
        <v>-23354011</v>
      </c>
      <c r="BV117" s="100">
        <v>-23354011</v>
      </c>
      <c r="BW117" s="100">
        <v>-23354011</v>
      </c>
      <c r="BX117" s="100">
        <v>-23354011</v>
      </c>
      <c r="BY117" s="100">
        <v>-23354011</v>
      </c>
      <c r="BZ117" s="100">
        <v>-23354011</v>
      </c>
      <c r="CA117" s="100">
        <v>-23354011</v>
      </c>
      <c r="CB117" s="100">
        <v>-23354011</v>
      </c>
      <c r="CC117" s="100">
        <v>-23354011</v>
      </c>
      <c r="CD117" s="100">
        <v>-23354011</v>
      </c>
      <c r="CE117" s="100">
        <v>-23354011</v>
      </c>
      <c r="CF117" s="100">
        <v>-23354011</v>
      </c>
      <c r="CG117" s="100">
        <v>-23354011</v>
      </c>
      <c r="CH117" s="100">
        <v>-23354011</v>
      </c>
      <c r="CI117" s="100">
        <v>-23354011</v>
      </c>
      <c r="CJ117" s="100">
        <v>-23354011</v>
      </c>
      <c r="CK117" s="100">
        <v>-23354011</v>
      </c>
      <c r="CL117" s="100">
        <v>-23354011</v>
      </c>
      <c r="CM117" s="100">
        <v>-23354011</v>
      </c>
      <c r="CN117" s="100">
        <v>-23354011</v>
      </c>
      <c r="CO117" s="100">
        <v>-23354011</v>
      </c>
    </row>
    <row r="118" spans="1:93" x14ac:dyDescent="0.2">
      <c r="A118" s="101" t="s">
        <v>1714</v>
      </c>
      <c r="B118" s="100">
        <v>-406957.1</v>
      </c>
      <c r="C118" s="100">
        <v>-406957.1</v>
      </c>
      <c r="D118" s="100">
        <v>-406957.1</v>
      </c>
      <c r="E118" s="100">
        <v>-406957.1</v>
      </c>
      <c r="F118" s="100">
        <v>-406957.1</v>
      </c>
      <c r="G118" s="100">
        <v>-406957.1</v>
      </c>
      <c r="H118" s="100">
        <v>-406957.1</v>
      </c>
      <c r="I118" s="100">
        <v>-406957.1</v>
      </c>
      <c r="J118" s="100">
        <v>-406957.1</v>
      </c>
      <c r="K118" s="100">
        <v>-406957.1</v>
      </c>
      <c r="L118" s="100">
        <v>-406957.1</v>
      </c>
      <c r="M118" s="100">
        <v>-406957.1</v>
      </c>
      <c r="N118" s="100">
        <v>-406957.1</v>
      </c>
      <c r="O118" s="100">
        <v>-406957.1</v>
      </c>
      <c r="P118" s="100">
        <v>-406957.1</v>
      </c>
      <c r="Q118" s="100">
        <v>-406957.1</v>
      </c>
      <c r="R118" s="100">
        <v>-406957.1</v>
      </c>
      <c r="S118" s="100">
        <v>-406957.1</v>
      </c>
      <c r="T118" s="100">
        <v>-406957.1</v>
      </c>
      <c r="U118" s="100">
        <v>-406957.1</v>
      </c>
      <c r="V118" s="100">
        <v>-406957.1</v>
      </c>
      <c r="W118" s="100">
        <v>-406957.1</v>
      </c>
      <c r="X118" s="100">
        <v>-406957.1</v>
      </c>
      <c r="Y118" s="100">
        <v>-406957.1</v>
      </c>
      <c r="Z118" s="100">
        <v>-406957.1</v>
      </c>
      <c r="AB118" s="100">
        <v>-406957.1</v>
      </c>
      <c r="AC118" s="100">
        <v>-406957.1</v>
      </c>
      <c r="AD118" s="100">
        <v>-406957.1</v>
      </c>
      <c r="AE118" s="100">
        <v>-406957.1</v>
      </c>
      <c r="AF118" s="100">
        <v>-406957.1</v>
      </c>
      <c r="AG118" s="100">
        <v>-406957.1</v>
      </c>
      <c r="AH118" s="100">
        <v>-406957.1</v>
      </c>
      <c r="AI118" s="100">
        <v>-406957.1</v>
      </c>
      <c r="AJ118" s="100">
        <v>-406957.1</v>
      </c>
      <c r="AK118" s="100">
        <v>-406957.1</v>
      </c>
      <c r="AL118" s="100">
        <v>-406957.1</v>
      </c>
      <c r="AM118" s="100">
        <v>-406957.1</v>
      </c>
      <c r="AN118" s="100">
        <v>-406957.1</v>
      </c>
      <c r="AO118" s="100">
        <v>-406957.1</v>
      </c>
      <c r="AP118" s="100">
        <v>-406957.1</v>
      </c>
      <c r="AQ118" s="100">
        <v>-406957.1</v>
      </c>
      <c r="AR118" s="100">
        <v>-406957.1</v>
      </c>
      <c r="AS118" s="100">
        <v>-406957.1</v>
      </c>
      <c r="AT118" s="100">
        <v>-406957.1</v>
      </c>
      <c r="AU118" s="100">
        <v>-406957.1</v>
      </c>
      <c r="AV118" s="100">
        <v>-406957.1</v>
      </c>
      <c r="AW118" s="100">
        <v>-406957.1</v>
      </c>
      <c r="AX118" s="100">
        <v>-406957.1</v>
      </c>
      <c r="AY118" s="100">
        <v>-406957.1</v>
      </c>
      <c r="AZ118" s="100">
        <v>-406957.1</v>
      </c>
      <c r="BA118" s="100">
        <v>-406957.1</v>
      </c>
      <c r="BB118" s="100">
        <v>-406957.1</v>
      </c>
      <c r="BC118" s="100">
        <v>-406957.1</v>
      </c>
      <c r="BD118" s="100">
        <v>-406957.1</v>
      </c>
      <c r="BE118" s="100">
        <v>-406957.1</v>
      </c>
      <c r="BF118" s="100">
        <v>-406957.1</v>
      </c>
      <c r="BG118" s="100">
        <v>-406957.1</v>
      </c>
      <c r="BH118" s="100">
        <v>-406957.1</v>
      </c>
      <c r="BI118" s="100">
        <v>-406957.1</v>
      </c>
      <c r="BJ118" s="100">
        <v>-406957.1</v>
      </c>
      <c r="BK118" s="100">
        <v>-406957.1</v>
      </c>
      <c r="BL118" s="100">
        <v>-406957.1</v>
      </c>
      <c r="BM118" s="100">
        <v>-406957.1</v>
      </c>
      <c r="BN118" s="100">
        <v>-406957.1</v>
      </c>
      <c r="BO118" s="100">
        <v>-406957.1</v>
      </c>
      <c r="BP118" s="100">
        <v>-406957.1</v>
      </c>
      <c r="BQ118" s="100">
        <v>-406957.1</v>
      </c>
      <c r="BR118" s="100">
        <v>-406957.1</v>
      </c>
      <c r="BS118" s="100">
        <v>-406957.1</v>
      </c>
      <c r="BT118" s="100">
        <v>-406957.1</v>
      </c>
      <c r="BU118" s="100">
        <v>-406957.1</v>
      </c>
      <c r="BV118" s="100">
        <v>-406957.1</v>
      </c>
      <c r="BW118" s="100">
        <v>-406957.1</v>
      </c>
      <c r="BX118" s="100">
        <v>-406957.1</v>
      </c>
      <c r="BY118" s="100">
        <v>-406957.1</v>
      </c>
      <c r="BZ118" s="100">
        <v>-406957.1</v>
      </c>
      <c r="CA118" s="100">
        <v>-406957.1</v>
      </c>
      <c r="CB118" s="100">
        <v>-406957.1</v>
      </c>
      <c r="CC118" s="100">
        <v>-406957.1</v>
      </c>
      <c r="CD118" s="100">
        <v>-406957.1</v>
      </c>
      <c r="CE118" s="100">
        <v>-406957.1</v>
      </c>
      <c r="CF118" s="100">
        <v>-406957.1</v>
      </c>
      <c r="CG118" s="100">
        <v>-406957.1</v>
      </c>
      <c r="CH118" s="100">
        <v>-406957.1</v>
      </c>
      <c r="CI118" s="100">
        <v>-406957.1</v>
      </c>
      <c r="CJ118" s="100">
        <v>-406957.1</v>
      </c>
      <c r="CK118" s="100">
        <v>-406957.1</v>
      </c>
      <c r="CL118" s="100">
        <v>-406957.1</v>
      </c>
      <c r="CM118" s="100">
        <v>-406957.1</v>
      </c>
      <c r="CN118" s="100">
        <v>-406957.1</v>
      </c>
      <c r="CO118" s="100">
        <v>-406957.1</v>
      </c>
    </row>
    <row r="119" spans="1:93" x14ac:dyDescent="0.2">
      <c r="A119" s="101" t="s">
        <v>1715</v>
      </c>
      <c r="B119" s="100">
        <v>-6553223.7800000003</v>
      </c>
      <c r="C119" s="100">
        <v>-6648806.3399999999</v>
      </c>
      <c r="D119" s="100">
        <v>-6744388.9500000002</v>
      </c>
      <c r="E119" s="100">
        <v>-6839971.6600000001</v>
      </c>
      <c r="F119" s="100">
        <v>-6935554.25</v>
      </c>
      <c r="G119" s="100">
        <v>-7031136.9299999997</v>
      </c>
      <c r="H119" s="100">
        <v>-7126719.6299999999</v>
      </c>
      <c r="I119" s="100">
        <v>-7222302.25</v>
      </c>
      <c r="J119" s="100">
        <v>-7317884.8600000003</v>
      </c>
      <c r="K119" s="100">
        <v>-7394124.7300000004</v>
      </c>
      <c r="L119" s="100">
        <v>-7470364.6200000001</v>
      </c>
      <c r="M119" s="100">
        <v>-7546604.4900000002</v>
      </c>
      <c r="N119" s="100">
        <v>-7546604.4900000002</v>
      </c>
      <c r="O119" s="100">
        <v>-7622844.2699999996</v>
      </c>
      <c r="P119" s="100">
        <v>-7699084.2000000002</v>
      </c>
      <c r="Q119" s="100">
        <v>-7775323.9699999997</v>
      </c>
      <c r="R119" s="100">
        <v>-7851563.75</v>
      </c>
      <c r="S119" s="100">
        <v>-7927803.6699999999</v>
      </c>
      <c r="T119" s="100">
        <v>-8004043.4900000002</v>
      </c>
      <c r="U119" s="100">
        <v>-8080283.2599999998</v>
      </c>
      <c r="V119" s="100">
        <v>-8156523.1799999997</v>
      </c>
      <c r="W119" s="100">
        <v>-8232763.0599999996</v>
      </c>
      <c r="X119" s="100">
        <v>-8274283.4500000002</v>
      </c>
      <c r="Y119" s="100">
        <v>-8315803.9199999999</v>
      </c>
      <c r="Z119" s="100">
        <v>-8357324.3099999996</v>
      </c>
      <c r="AB119" s="100">
        <v>-8357324.3099999996</v>
      </c>
      <c r="AC119" s="100">
        <v>-8357324.3099999996</v>
      </c>
      <c r="AD119" s="100">
        <v>-8357324.3099999996</v>
      </c>
      <c r="AE119" s="100">
        <v>-8357324.3099999996</v>
      </c>
      <c r="AF119" s="100">
        <v>-8357324.3099999996</v>
      </c>
      <c r="AG119" s="100">
        <v>-8357324.3099999996</v>
      </c>
      <c r="AH119" s="100">
        <v>-8357324.3099999996</v>
      </c>
      <c r="AI119" s="100">
        <v>-8357324.3099999996</v>
      </c>
      <c r="AJ119" s="100">
        <v>-8357324.3099999996</v>
      </c>
      <c r="AK119" s="100">
        <v>-8357324.3099999996</v>
      </c>
      <c r="AL119" s="100">
        <v>-8357324.3099999996</v>
      </c>
      <c r="AM119" s="100">
        <v>-8357324.3099999996</v>
      </c>
      <c r="AN119" s="100">
        <v>-8357324.3099999996</v>
      </c>
      <c r="AO119" s="100">
        <v>-8357324.3099999996</v>
      </c>
      <c r="AP119" s="100">
        <v>-8357324.3099999996</v>
      </c>
      <c r="AQ119" s="100">
        <v>-8357324.3099999996</v>
      </c>
      <c r="AR119" s="100">
        <v>-8357324.3099999996</v>
      </c>
      <c r="AS119" s="100">
        <v>-8357324.3099999996</v>
      </c>
      <c r="AT119" s="100">
        <v>-8357324.3099999996</v>
      </c>
      <c r="AU119" s="100">
        <v>-8357324.3099999996</v>
      </c>
      <c r="AV119" s="100">
        <v>-8357324.3099999996</v>
      </c>
      <c r="AW119" s="100">
        <v>-8357324.3099999996</v>
      </c>
      <c r="AX119" s="100">
        <v>-8357324.3099999996</v>
      </c>
      <c r="AY119" s="100">
        <v>-8357324.3099999996</v>
      </c>
      <c r="AZ119" s="100">
        <v>-8357324.3099999996</v>
      </c>
      <c r="BA119" s="100">
        <v>-8357324.3099999996</v>
      </c>
      <c r="BB119" s="100">
        <v>-8357324.3099999996</v>
      </c>
      <c r="BC119" s="100">
        <v>-8357324.3099999996</v>
      </c>
      <c r="BD119" s="100">
        <v>-8357324.3099999996</v>
      </c>
      <c r="BE119" s="100">
        <v>-8357324.3099999996</v>
      </c>
      <c r="BF119" s="100">
        <v>-8357324.3099999996</v>
      </c>
      <c r="BG119" s="100">
        <v>-8357324.3099999996</v>
      </c>
      <c r="BH119" s="100">
        <v>-8357324.3099999996</v>
      </c>
      <c r="BI119" s="100">
        <v>-8357324.3099999996</v>
      </c>
      <c r="BJ119" s="100">
        <v>-8357324.3099999996</v>
      </c>
      <c r="BK119" s="100">
        <v>-8357324.3099999996</v>
      </c>
      <c r="BL119" s="100">
        <v>-8357324.3099999996</v>
      </c>
      <c r="BM119" s="100">
        <v>-8357324.3099999996</v>
      </c>
      <c r="BN119" s="100">
        <v>-8357324.3099999996</v>
      </c>
      <c r="BO119" s="100">
        <v>-8357324.3099999996</v>
      </c>
      <c r="BP119" s="100">
        <v>-8357324.3099999996</v>
      </c>
      <c r="BQ119" s="100">
        <v>-8357324.3099999996</v>
      </c>
      <c r="BR119" s="100">
        <v>-8357324.3099999996</v>
      </c>
      <c r="BS119" s="100">
        <v>-8357324.3099999996</v>
      </c>
      <c r="BT119" s="100">
        <v>-8357324.3099999996</v>
      </c>
      <c r="BU119" s="100">
        <v>-8357324.3099999996</v>
      </c>
      <c r="BV119" s="100">
        <v>-8357324.3099999996</v>
      </c>
      <c r="BW119" s="100">
        <v>-8357324.3099999996</v>
      </c>
      <c r="BX119" s="100">
        <v>-8357324.3099999996</v>
      </c>
      <c r="BY119" s="100">
        <v>-8357324.3099999996</v>
      </c>
      <c r="BZ119" s="100">
        <v>-8357324.3099999996</v>
      </c>
      <c r="CA119" s="100">
        <v>-8357324.3099999996</v>
      </c>
      <c r="CB119" s="100">
        <v>-8357324.3099999996</v>
      </c>
      <c r="CC119" s="100">
        <v>-8357324.3099999996</v>
      </c>
      <c r="CD119" s="100">
        <v>-8357324.3099999996</v>
      </c>
      <c r="CE119" s="100">
        <v>-8357324.3099999996</v>
      </c>
      <c r="CF119" s="100">
        <v>-8357324.3099999996</v>
      </c>
      <c r="CG119" s="100">
        <v>-8357324.3099999996</v>
      </c>
      <c r="CH119" s="100">
        <v>-8357324.3099999996</v>
      </c>
      <c r="CI119" s="100">
        <v>-8357324.3099999996</v>
      </c>
      <c r="CJ119" s="100">
        <v>-8357324.3099999996</v>
      </c>
      <c r="CK119" s="100">
        <v>-8357324.3099999996</v>
      </c>
      <c r="CL119" s="100">
        <v>-8357324.3099999996</v>
      </c>
      <c r="CM119" s="100">
        <v>-8357324.3099999996</v>
      </c>
      <c r="CN119" s="100">
        <v>-8357324.3099999996</v>
      </c>
      <c r="CO119" s="100">
        <v>-8357324.3099999996</v>
      </c>
    </row>
    <row r="120" spans="1:93" x14ac:dyDescent="0.2">
      <c r="A120" s="101" t="s">
        <v>1716</v>
      </c>
      <c r="B120" s="100">
        <v>-164641250.05000001</v>
      </c>
      <c r="C120" s="100">
        <v>-150751352.46000001</v>
      </c>
      <c r="D120" s="100">
        <v>-152220618.43000001</v>
      </c>
      <c r="E120" s="100">
        <v>-153937067.37</v>
      </c>
      <c r="F120" s="100">
        <v>-147523873.11000001</v>
      </c>
      <c r="G120" s="100">
        <v>-157012702.53</v>
      </c>
      <c r="H120" s="100">
        <v>-154892221.59999999</v>
      </c>
      <c r="I120" s="100">
        <v>-156608670.53999999</v>
      </c>
      <c r="J120" s="100">
        <v>-158077936.50999999</v>
      </c>
      <c r="K120" s="100">
        <v>-159794385.44999999</v>
      </c>
      <c r="L120" s="100">
        <v>-161510834.38999999</v>
      </c>
      <c r="M120" s="100">
        <v>-162980100.36000001</v>
      </c>
      <c r="N120" s="100">
        <v>-162980100.36000001</v>
      </c>
      <c r="O120" s="100">
        <v>-164696549.30000001</v>
      </c>
      <c r="P120" s="100">
        <v>-166412998.239999</v>
      </c>
      <c r="Q120" s="100">
        <v>-167882264.209999</v>
      </c>
      <c r="R120" s="100">
        <v>-169598713.15000001</v>
      </c>
      <c r="S120" s="100">
        <v>-171315162.09</v>
      </c>
      <c r="T120" s="100">
        <v>-172784428.06</v>
      </c>
      <c r="U120" s="100">
        <v>-174500876.99999899</v>
      </c>
      <c r="V120" s="100">
        <v>-176217325.94</v>
      </c>
      <c r="W120" s="100">
        <v>-177686591.91</v>
      </c>
      <c r="X120" s="100">
        <v>-179403040.84999999</v>
      </c>
      <c r="Y120" s="100">
        <v>-181119489.78999999</v>
      </c>
      <c r="Z120" s="100">
        <v>-182588755.75999901</v>
      </c>
      <c r="AB120" s="100">
        <v>-182588755.75999901</v>
      </c>
      <c r="AC120" s="100">
        <v>-182588755.75999901</v>
      </c>
      <c r="AD120" s="100">
        <v>-182588755.75999901</v>
      </c>
      <c r="AE120" s="100">
        <v>-182588755.75999901</v>
      </c>
      <c r="AF120" s="100">
        <v>-182588755.75999901</v>
      </c>
      <c r="AG120" s="100">
        <v>-182588755.75999901</v>
      </c>
      <c r="AH120" s="100">
        <v>-182588755.75999901</v>
      </c>
      <c r="AI120" s="100">
        <v>-182588755.75999901</v>
      </c>
      <c r="AJ120" s="100">
        <v>-182588755.75999901</v>
      </c>
      <c r="AK120" s="100">
        <v>-182588755.75999901</v>
      </c>
      <c r="AL120" s="100">
        <v>-182588755.75999901</v>
      </c>
      <c r="AM120" s="100">
        <v>-182588755.75999901</v>
      </c>
      <c r="AN120" s="100">
        <v>-182588755.75999901</v>
      </c>
      <c r="AO120" s="100">
        <v>-182588755.75999901</v>
      </c>
      <c r="AP120" s="100">
        <v>-182588755.75999901</v>
      </c>
      <c r="AQ120" s="100">
        <v>-182588755.75999901</v>
      </c>
      <c r="AR120" s="100">
        <v>-182588755.75999901</v>
      </c>
      <c r="AS120" s="100">
        <v>-182588755.75999901</v>
      </c>
      <c r="AT120" s="100">
        <v>-182588755.75999901</v>
      </c>
      <c r="AU120" s="100">
        <v>-182588755.75999901</v>
      </c>
      <c r="AV120" s="100">
        <v>-182588755.75999901</v>
      </c>
      <c r="AW120" s="100">
        <v>-182588755.75999901</v>
      </c>
      <c r="AX120" s="100">
        <v>-182588755.75999901</v>
      </c>
      <c r="AY120" s="100">
        <v>-182588755.75999901</v>
      </c>
      <c r="AZ120" s="100">
        <v>-182588755.75999901</v>
      </c>
      <c r="BA120" s="100">
        <v>-182588755.75999901</v>
      </c>
      <c r="BB120" s="100">
        <v>-182588755.75999901</v>
      </c>
      <c r="BC120" s="100">
        <v>-182588755.75999901</v>
      </c>
      <c r="BD120" s="100">
        <v>-182588755.75999901</v>
      </c>
      <c r="BE120" s="100">
        <v>-182588755.75999901</v>
      </c>
      <c r="BF120" s="100">
        <v>-182588755.75999901</v>
      </c>
      <c r="BG120" s="100">
        <v>-182588755.75999901</v>
      </c>
      <c r="BH120" s="100">
        <v>-182588755.75999901</v>
      </c>
      <c r="BI120" s="100">
        <v>-182588755.75999901</v>
      </c>
      <c r="BJ120" s="100">
        <v>-182588755.75999901</v>
      </c>
      <c r="BK120" s="100">
        <v>-182588755.75999901</v>
      </c>
      <c r="BL120" s="100">
        <v>-182588755.75999901</v>
      </c>
      <c r="BM120" s="100">
        <v>-182588755.75999901</v>
      </c>
      <c r="BN120" s="100">
        <v>-182588755.75999901</v>
      </c>
      <c r="BO120" s="100">
        <v>-182588755.75999901</v>
      </c>
      <c r="BP120" s="100">
        <v>-182588755.75999901</v>
      </c>
      <c r="BQ120" s="100">
        <v>-182588755.75999901</v>
      </c>
      <c r="BR120" s="100">
        <v>-182588755.75999901</v>
      </c>
      <c r="BS120" s="100">
        <v>-182588755.75999901</v>
      </c>
      <c r="BT120" s="100">
        <v>-182588755.75999901</v>
      </c>
      <c r="BU120" s="100">
        <v>-182588755.75999901</v>
      </c>
      <c r="BV120" s="100">
        <v>-182588755.75999901</v>
      </c>
      <c r="BW120" s="100">
        <v>-182588755.75999901</v>
      </c>
      <c r="BX120" s="100">
        <v>-182588755.75999901</v>
      </c>
      <c r="BY120" s="100">
        <v>-182588755.75999901</v>
      </c>
      <c r="BZ120" s="100">
        <v>-182588755.75999901</v>
      </c>
      <c r="CA120" s="100">
        <v>-182588755.75999901</v>
      </c>
      <c r="CB120" s="100">
        <v>-182588755.75999901</v>
      </c>
      <c r="CC120" s="100">
        <v>-182588755.75999901</v>
      </c>
      <c r="CD120" s="100">
        <v>-182588755.75999901</v>
      </c>
      <c r="CE120" s="100">
        <v>-182588755.75999901</v>
      </c>
      <c r="CF120" s="100">
        <v>-182588755.75999901</v>
      </c>
      <c r="CG120" s="100">
        <v>-182588755.75999901</v>
      </c>
      <c r="CH120" s="100">
        <v>-182588755.75999901</v>
      </c>
      <c r="CI120" s="100">
        <v>-182588755.75999901</v>
      </c>
      <c r="CJ120" s="100">
        <v>-182588755.75999901</v>
      </c>
      <c r="CK120" s="100">
        <v>-182588755.75999901</v>
      </c>
      <c r="CL120" s="100">
        <v>-182588755.75999901</v>
      </c>
      <c r="CM120" s="100">
        <v>-182588755.75999901</v>
      </c>
      <c r="CN120" s="100">
        <v>-182588755.75999901</v>
      </c>
      <c r="CO120" s="100">
        <v>-182588755.75999901</v>
      </c>
    </row>
    <row r="121" spans="1:93" x14ac:dyDescent="0.2">
      <c r="A121" s="101" t="s">
        <v>1717</v>
      </c>
      <c r="B121" s="100">
        <v>0</v>
      </c>
      <c r="C121" s="100">
        <v>0</v>
      </c>
      <c r="D121" s="100">
        <v>0</v>
      </c>
      <c r="E121" s="100">
        <v>0</v>
      </c>
      <c r="F121" s="100">
        <v>0</v>
      </c>
      <c r="G121" s="100">
        <v>0</v>
      </c>
      <c r="H121" s="100">
        <v>0</v>
      </c>
      <c r="I121" s="100">
        <v>0</v>
      </c>
      <c r="J121" s="100">
        <v>0</v>
      </c>
      <c r="K121" s="100">
        <v>0</v>
      </c>
      <c r="L121" s="100">
        <v>0</v>
      </c>
      <c r="M121" s="100">
        <v>0</v>
      </c>
      <c r="N121" s="100">
        <v>0</v>
      </c>
      <c r="O121" s="100">
        <v>0</v>
      </c>
      <c r="P121" s="100">
        <v>0</v>
      </c>
      <c r="Q121" s="100">
        <v>0</v>
      </c>
      <c r="R121" s="100">
        <v>0</v>
      </c>
      <c r="S121" s="100">
        <v>0</v>
      </c>
      <c r="T121" s="100">
        <v>0</v>
      </c>
      <c r="U121" s="100">
        <v>0</v>
      </c>
      <c r="V121" s="100">
        <v>0</v>
      </c>
      <c r="W121" s="100">
        <v>0</v>
      </c>
      <c r="X121" s="100">
        <v>0</v>
      </c>
      <c r="Y121" s="100">
        <v>0</v>
      </c>
      <c r="Z121" s="100">
        <v>0</v>
      </c>
      <c r="AB121" s="100">
        <v>0</v>
      </c>
      <c r="AC121" s="100">
        <v>0</v>
      </c>
      <c r="AD121" s="100">
        <v>0</v>
      </c>
      <c r="AE121" s="100">
        <v>0</v>
      </c>
      <c r="AF121" s="100">
        <v>0</v>
      </c>
      <c r="AG121" s="100">
        <v>0</v>
      </c>
      <c r="AH121" s="100">
        <v>0</v>
      </c>
      <c r="AI121" s="100">
        <v>0</v>
      </c>
      <c r="AJ121" s="100">
        <v>0</v>
      </c>
      <c r="AK121" s="100">
        <v>0</v>
      </c>
      <c r="AL121" s="100">
        <v>0</v>
      </c>
      <c r="AM121" s="100">
        <v>0</v>
      </c>
      <c r="AN121" s="100">
        <v>0</v>
      </c>
      <c r="AO121" s="100">
        <v>0</v>
      </c>
      <c r="AP121" s="100">
        <v>0</v>
      </c>
      <c r="AQ121" s="100">
        <v>0</v>
      </c>
      <c r="AR121" s="100">
        <v>0</v>
      </c>
      <c r="AS121" s="100">
        <v>0</v>
      </c>
      <c r="AT121" s="100">
        <v>0</v>
      </c>
      <c r="AU121" s="100">
        <v>0</v>
      </c>
      <c r="AV121" s="100">
        <v>0</v>
      </c>
      <c r="AW121" s="100">
        <v>0</v>
      </c>
      <c r="AX121" s="100">
        <v>0</v>
      </c>
      <c r="AY121" s="100">
        <v>0</v>
      </c>
      <c r="AZ121" s="100">
        <v>0</v>
      </c>
      <c r="BA121" s="100">
        <v>0</v>
      </c>
      <c r="BB121" s="100">
        <v>0</v>
      </c>
      <c r="BC121" s="100">
        <v>0</v>
      </c>
      <c r="BD121" s="100">
        <v>0</v>
      </c>
      <c r="BE121" s="100">
        <v>0</v>
      </c>
      <c r="BF121" s="100">
        <v>0</v>
      </c>
      <c r="BG121" s="100">
        <v>0</v>
      </c>
      <c r="BH121" s="100">
        <v>0</v>
      </c>
      <c r="BI121" s="100">
        <v>0</v>
      </c>
      <c r="BJ121" s="100">
        <v>0</v>
      </c>
      <c r="BK121" s="100">
        <v>0</v>
      </c>
      <c r="BL121" s="100">
        <v>0</v>
      </c>
      <c r="BM121" s="100">
        <v>0</v>
      </c>
      <c r="BN121" s="100">
        <v>0</v>
      </c>
      <c r="BO121" s="100">
        <v>0</v>
      </c>
      <c r="BP121" s="100">
        <v>0</v>
      </c>
      <c r="BQ121" s="100">
        <v>0</v>
      </c>
      <c r="BR121" s="100">
        <v>0</v>
      </c>
      <c r="BS121" s="100">
        <v>0</v>
      </c>
      <c r="BT121" s="100">
        <v>0</v>
      </c>
      <c r="BU121" s="100">
        <v>0</v>
      </c>
      <c r="BV121" s="100">
        <v>0</v>
      </c>
      <c r="BW121" s="100">
        <v>0</v>
      </c>
      <c r="BX121" s="100">
        <v>0</v>
      </c>
      <c r="BY121" s="100">
        <v>0</v>
      </c>
      <c r="BZ121" s="100">
        <v>0</v>
      </c>
      <c r="CA121" s="100">
        <v>0</v>
      </c>
      <c r="CB121" s="100">
        <v>0</v>
      </c>
      <c r="CC121" s="100">
        <v>0</v>
      </c>
      <c r="CD121" s="100">
        <v>0</v>
      </c>
      <c r="CE121" s="100">
        <v>0</v>
      </c>
      <c r="CF121" s="100">
        <v>0</v>
      </c>
      <c r="CG121" s="100">
        <v>0</v>
      </c>
      <c r="CH121" s="100">
        <v>0</v>
      </c>
      <c r="CI121" s="100">
        <v>0</v>
      </c>
      <c r="CJ121" s="100">
        <v>0</v>
      </c>
      <c r="CK121" s="100">
        <v>0</v>
      </c>
      <c r="CL121" s="100">
        <v>0</v>
      </c>
      <c r="CM121" s="100">
        <v>0</v>
      </c>
      <c r="CN121" s="100">
        <v>0</v>
      </c>
      <c r="CO121" s="100">
        <v>0</v>
      </c>
    </row>
    <row r="122" spans="1:93" x14ac:dyDescent="0.2">
      <c r="A122" s="101" t="s">
        <v>1718</v>
      </c>
      <c r="B122" s="100">
        <v>-3265983.08</v>
      </c>
      <c r="C122" s="100">
        <v>-3342882.9099999899</v>
      </c>
      <c r="D122" s="100">
        <v>-3419782.78</v>
      </c>
      <c r="E122" s="100">
        <v>-3496682.63</v>
      </c>
      <c r="F122" s="100">
        <v>-3573582.46</v>
      </c>
      <c r="G122" s="100">
        <v>-3650482.3299999898</v>
      </c>
      <c r="H122" s="100">
        <v>-3727382.2499999902</v>
      </c>
      <c r="I122" s="100">
        <v>-3804282.09</v>
      </c>
      <c r="J122" s="100">
        <v>-3881181.92</v>
      </c>
      <c r="K122" s="100">
        <v>-3958081.84</v>
      </c>
      <c r="L122" s="100">
        <v>-4034981.64</v>
      </c>
      <c r="M122" s="100">
        <v>-4149505.3899999899</v>
      </c>
      <c r="N122" s="100">
        <v>-4149505.3899999899</v>
      </c>
      <c r="O122" s="100">
        <v>-4303603.1899999902</v>
      </c>
      <c r="P122" s="100">
        <v>-4457701.04</v>
      </c>
      <c r="Q122" s="100">
        <v>-4611798.8699999899</v>
      </c>
      <c r="R122" s="100">
        <v>-4765896.7699999996</v>
      </c>
      <c r="S122" s="100">
        <v>-4919994.5999999996</v>
      </c>
      <c r="T122" s="100">
        <v>-5074092.3899999997</v>
      </c>
      <c r="U122" s="100">
        <v>-5228190.2300000004</v>
      </c>
      <c r="V122" s="100">
        <v>-5382287.9799999902</v>
      </c>
      <c r="W122" s="100">
        <v>-5536385.7800000003</v>
      </c>
      <c r="X122" s="100">
        <v>-5690483.5699999901</v>
      </c>
      <c r="Y122" s="100">
        <v>-5844581.3099999996</v>
      </c>
      <c r="Z122" s="100">
        <v>-5994936.0199999996</v>
      </c>
      <c r="AB122" s="100">
        <v>-5994936.0199999996</v>
      </c>
      <c r="AC122" s="100">
        <v>-5994936.0199999996</v>
      </c>
      <c r="AD122" s="100">
        <v>-5994936.0199999996</v>
      </c>
      <c r="AE122" s="100">
        <v>-5994936.0199999996</v>
      </c>
      <c r="AF122" s="100">
        <v>-5994936.0199999996</v>
      </c>
      <c r="AG122" s="100">
        <v>-5994936.0199999996</v>
      </c>
      <c r="AH122" s="100">
        <v>-5994936.0199999996</v>
      </c>
      <c r="AI122" s="100">
        <v>-5994936.0199999996</v>
      </c>
      <c r="AJ122" s="100">
        <v>-5994936.0199999996</v>
      </c>
      <c r="AK122" s="100">
        <v>-5994936.0199999996</v>
      </c>
      <c r="AL122" s="100">
        <v>-5994936.0199999996</v>
      </c>
      <c r="AM122" s="100">
        <v>-5994936.0199999996</v>
      </c>
      <c r="AN122" s="100">
        <v>-5994936.0199999996</v>
      </c>
      <c r="AO122" s="100">
        <v>-5994936.0199999996</v>
      </c>
      <c r="AP122" s="100">
        <v>-5994936.0199999996</v>
      </c>
      <c r="AQ122" s="100">
        <v>-5994936.0199999996</v>
      </c>
      <c r="AR122" s="100">
        <v>-5994936.0199999996</v>
      </c>
      <c r="AS122" s="100">
        <v>-5994936.0199999996</v>
      </c>
      <c r="AT122" s="100">
        <v>-5994936.0199999996</v>
      </c>
      <c r="AU122" s="100">
        <v>-5994936.0199999996</v>
      </c>
      <c r="AV122" s="100">
        <v>-5994936.0199999996</v>
      </c>
      <c r="AW122" s="100">
        <v>-5994936.0199999996</v>
      </c>
      <c r="AX122" s="100">
        <v>-5994936.0199999996</v>
      </c>
      <c r="AY122" s="100">
        <v>-5994936.0199999996</v>
      </c>
      <c r="AZ122" s="100">
        <v>-5994936.0199999996</v>
      </c>
      <c r="BA122" s="100">
        <v>-5994936.0199999996</v>
      </c>
      <c r="BB122" s="100">
        <v>-5994936.0199999996</v>
      </c>
      <c r="BC122" s="100">
        <v>-5994936.0199999996</v>
      </c>
      <c r="BD122" s="100">
        <v>-5994936.0199999996</v>
      </c>
      <c r="BE122" s="100">
        <v>-5994936.0199999996</v>
      </c>
      <c r="BF122" s="100">
        <v>-5994936.0199999996</v>
      </c>
      <c r="BG122" s="100">
        <v>-5994936.0199999996</v>
      </c>
      <c r="BH122" s="100">
        <v>-5994936.0199999996</v>
      </c>
      <c r="BI122" s="100">
        <v>-5994936.0199999996</v>
      </c>
      <c r="BJ122" s="100">
        <v>-5994936.0199999996</v>
      </c>
      <c r="BK122" s="100">
        <v>-5994936.0199999996</v>
      </c>
      <c r="BL122" s="100">
        <v>-5994936.0199999996</v>
      </c>
      <c r="BM122" s="100">
        <v>-5994936.0199999996</v>
      </c>
      <c r="BN122" s="100">
        <v>-5994936.0199999996</v>
      </c>
      <c r="BO122" s="100">
        <v>-5994936.0199999996</v>
      </c>
      <c r="BP122" s="100">
        <v>-5994936.0199999996</v>
      </c>
      <c r="BQ122" s="100">
        <v>-5994936.0199999996</v>
      </c>
      <c r="BR122" s="100">
        <v>-5994936.0199999996</v>
      </c>
      <c r="BS122" s="100">
        <v>-5994936.0199999996</v>
      </c>
      <c r="BT122" s="100">
        <v>-5994936.0199999996</v>
      </c>
      <c r="BU122" s="100">
        <v>-5994936.0199999996</v>
      </c>
      <c r="BV122" s="100">
        <v>-5994936.0199999996</v>
      </c>
      <c r="BW122" s="100">
        <v>-5994936.0199999996</v>
      </c>
      <c r="BX122" s="100">
        <v>-5994936.0199999996</v>
      </c>
      <c r="BY122" s="100">
        <v>-5994936.0199999996</v>
      </c>
      <c r="BZ122" s="100">
        <v>-5994936.0199999996</v>
      </c>
      <c r="CA122" s="100">
        <v>-5994936.0199999996</v>
      </c>
      <c r="CB122" s="100">
        <v>-5994936.0199999996</v>
      </c>
      <c r="CC122" s="100">
        <v>-5994936.0199999996</v>
      </c>
      <c r="CD122" s="100">
        <v>-5994936.0199999996</v>
      </c>
      <c r="CE122" s="100">
        <v>-5994936.0199999996</v>
      </c>
      <c r="CF122" s="100">
        <v>-5994936.0199999996</v>
      </c>
      <c r="CG122" s="100">
        <v>-5994936.0199999996</v>
      </c>
      <c r="CH122" s="100">
        <v>-5994936.0199999996</v>
      </c>
      <c r="CI122" s="100">
        <v>-5994936.0199999996</v>
      </c>
      <c r="CJ122" s="100">
        <v>-5994936.0199999996</v>
      </c>
      <c r="CK122" s="100">
        <v>-5994936.0199999996</v>
      </c>
      <c r="CL122" s="100">
        <v>-5994936.0199999996</v>
      </c>
      <c r="CM122" s="100">
        <v>-5994936.0199999996</v>
      </c>
      <c r="CN122" s="100">
        <v>-5994936.0199999996</v>
      </c>
      <c r="CO122" s="100">
        <v>-5994936.0199999996</v>
      </c>
    </row>
    <row r="123" spans="1:93" x14ac:dyDescent="0.2">
      <c r="A123" s="101" t="s">
        <v>1719</v>
      </c>
      <c r="B123" s="100">
        <v>0</v>
      </c>
      <c r="C123" s="100">
        <v>0</v>
      </c>
      <c r="D123" s="100">
        <v>0</v>
      </c>
      <c r="E123" s="100">
        <v>0</v>
      </c>
      <c r="F123" s="100">
        <v>0</v>
      </c>
      <c r="G123" s="100">
        <v>0</v>
      </c>
      <c r="H123" s="100">
        <v>0</v>
      </c>
      <c r="I123" s="100">
        <v>0</v>
      </c>
      <c r="J123" s="100">
        <v>0</v>
      </c>
      <c r="K123" s="100">
        <v>0</v>
      </c>
      <c r="L123" s="100">
        <v>0</v>
      </c>
      <c r="M123" s="100">
        <v>0</v>
      </c>
      <c r="N123" s="100">
        <v>0</v>
      </c>
      <c r="O123" s="100">
        <v>0</v>
      </c>
      <c r="P123" s="100">
        <v>0</v>
      </c>
      <c r="Q123" s="100">
        <v>0</v>
      </c>
      <c r="R123" s="100">
        <v>0</v>
      </c>
      <c r="S123" s="100">
        <v>0</v>
      </c>
      <c r="T123" s="100">
        <v>0</v>
      </c>
      <c r="U123" s="100">
        <v>0</v>
      </c>
      <c r="V123" s="100">
        <v>0</v>
      </c>
      <c r="W123" s="100">
        <v>0</v>
      </c>
      <c r="X123" s="100">
        <v>0</v>
      </c>
      <c r="Y123" s="100">
        <v>0</v>
      </c>
      <c r="Z123" s="100">
        <v>0</v>
      </c>
      <c r="AB123" s="100">
        <v>0</v>
      </c>
      <c r="AC123" s="100">
        <v>0</v>
      </c>
      <c r="AD123" s="100">
        <v>0</v>
      </c>
      <c r="AE123" s="100">
        <v>0</v>
      </c>
      <c r="AF123" s="100">
        <v>0</v>
      </c>
      <c r="AG123" s="100">
        <v>0</v>
      </c>
      <c r="AH123" s="100">
        <v>0</v>
      </c>
      <c r="AI123" s="100">
        <v>0</v>
      </c>
      <c r="AJ123" s="100">
        <v>0</v>
      </c>
      <c r="AK123" s="100">
        <v>0</v>
      </c>
      <c r="AL123" s="100">
        <v>0</v>
      </c>
      <c r="AM123" s="100">
        <v>0</v>
      </c>
      <c r="AN123" s="100">
        <v>0</v>
      </c>
      <c r="AO123" s="100">
        <v>0</v>
      </c>
      <c r="AP123" s="100">
        <v>0</v>
      </c>
      <c r="AQ123" s="100">
        <v>0</v>
      </c>
      <c r="AR123" s="100">
        <v>0</v>
      </c>
      <c r="AS123" s="100">
        <v>0</v>
      </c>
      <c r="AT123" s="100">
        <v>0</v>
      </c>
      <c r="AU123" s="100">
        <v>0</v>
      </c>
      <c r="AV123" s="100">
        <v>0</v>
      </c>
      <c r="AW123" s="100">
        <v>0</v>
      </c>
      <c r="AX123" s="100">
        <v>0</v>
      </c>
      <c r="AY123" s="100">
        <v>0</v>
      </c>
      <c r="AZ123" s="100">
        <v>0</v>
      </c>
      <c r="BA123" s="100">
        <v>0</v>
      </c>
      <c r="BB123" s="100">
        <v>0</v>
      </c>
      <c r="BC123" s="100">
        <v>0</v>
      </c>
      <c r="BD123" s="100">
        <v>0</v>
      </c>
      <c r="BE123" s="100">
        <v>0</v>
      </c>
      <c r="BF123" s="100">
        <v>0</v>
      </c>
      <c r="BG123" s="100">
        <v>0</v>
      </c>
      <c r="BH123" s="100">
        <v>0</v>
      </c>
      <c r="BI123" s="100">
        <v>0</v>
      </c>
      <c r="BJ123" s="100">
        <v>0</v>
      </c>
      <c r="BK123" s="100">
        <v>0</v>
      </c>
      <c r="BL123" s="100">
        <v>0</v>
      </c>
      <c r="BM123" s="100">
        <v>0</v>
      </c>
      <c r="BN123" s="100">
        <v>0</v>
      </c>
      <c r="BO123" s="100">
        <v>0</v>
      </c>
      <c r="BP123" s="100">
        <v>0</v>
      </c>
      <c r="BQ123" s="100">
        <v>0</v>
      </c>
      <c r="BR123" s="100">
        <v>0</v>
      </c>
      <c r="BS123" s="100">
        <v>0</v>
      </c>
      <c r="BT123" s="100">
        <v>0</v>
      </c>
      <c r="BU123" s="100">
        <v>0</v>
      </c>
      <c r="BV123" s="100">
        <v>0</v>
      </c>
      <c r="BW123" s="100">
        <v>0</v>
      </c>
      <c r="BX123" s="100">
        <v>0</v>
      </c>
      <c r="BY123" s="100">
        <v>0</v>
      </c>
      <c r="BZ123" s="100">
        <v>0</v>
      </c>
      <c r="CA123" s="100">
        <v>0</v>
      </c>
      <c r="CB123" s="100">
        <v>0</v>
      </c>
      <c r="CC123" s="100">
        <v>0</v>
      </c>
      <c r="CD123" s="100">
        <v>0</v>
      </c>
      <c r="CE123" s="100">
        <v>0</v>
      </c>
      <c r="CF123" s="100">
        <v>0</v>
      </c>
      <c r="CG123" s="100">
        <v>0</v>
      </c>
      <c r="CH123" s="100">
        <v>0</v>
      </c>
      <c r="CI123" s="100">
        <v>0</v>
      </c>
      <c r="CJ123" s="100">
        <v>0</v>
      </c>
      <c r="CK123" s="100">
        <v>0</v>
      </c>
      <c r="CL123" s="100">
        <v>0</v>
      </c>
      <c r="CM123" s="100">
        <v>0</v>
      </c>
      <c r="CN123" s="100">
        <v>0</v>
      </c>
      <c r="CO123" s="100">
        <v>0</v>
      </c>
    </row>
    <row r="124" spans="1:93" x14ac:dyDescent="0.2">
      <c r="A124" s="101" t="s">
        <v>1720</v>
      </c>
      <c r="B124" s="100">
        <v>-49105701.100000001</v>
      </c>
      <c r="C124" s="100">
        <v>-49184058.850000001</v>
      </c>
      <c r="D124" s="100">
        <v>-56743132.880000003</v>
      </c>
      <c r="E124" s="100">
        <v>-55034523.090000004</v>
      </c>
      <c r="F124" s="100">
        <v>-121956864.08</v>
      </c>
      <c r="G124" s="100">
        <v>-125291218.73</v>
      </c>
      <c r="H124" s="100">
        <v>-137990105.049999</v>
      </c>
      <c r="I124" s="100">
        <v>-125549515.45</v>
      </c>
      <c r="J124" s="100">
        <v>-123044192.8</v>
      </c>
      <c r="K124" s="100">
        <v>-175745618.52000001</v>
      </c>
      <c r="L124" s="100">
        <v>-178244082.69999999</v>
      </c>
      <c r="M124" s="100">
        <v>-171490625.63999999</v>
      </c>
      <c r="N124" s="100">
        <v>-171490625.63999999</v>
      </c>
      <c r="O124" s="100">
        <v>-109579847.81</v>
      </c>
      <c r="P124" s="100">
        <v>-109956970.31999899</v>
      </c>
      <c r="Q124" s="100">
        <v>-110638465.94</v>
      </c>
      <c r="R124" s="100">
        <v>-114796215.739999</v>
      </c>
      <c r="S124" s="100">
        <v>-111622859.31999899</v>
      </c>
      <c r="T124" s="100">
        <v>-112168795.09999999</v>
      </c>
      <c r="U124" s="100">
        <v>-136007314.16999999</v>
      </c>
      <c r="V124" s="100">
        <v>-134168028.68000001</v>
      </c>
      <c r="W124" s="100">
        <v>-129958373.83</v>
      </c>
      <c r="X124" s="100">
        <v>-131119678.45</v>
      </c>
      <c r="Y124" s="100">
        <v>-131911419.809999</v>
      </c>
      <c r="Z124" s="100">
        <v>-139968218.41</v>
      </c>
      <c r="AB124" s="100">
        <v>-139968218.41</v>
      </c>
      <c r="AC124" s="100">
        <v>-139968218.41</v>
      </c>
      <c r="AD124" s="100">
        <v>-139968218.41</v>
      </c>
      <c r="AE124" s="100">
        <v>-139968218.41</v>
      </c>
      <c r="AF124" s="100">
        <v>-139968218.41</v>
      </c>
      <c r="AG124" s="100">
        <v>-139968218.41</v>
      </c>
      <c r="AH124" s="100">
        <v>-139968218.41</v>
      </c>
      <c r="AI124" s="100">
        <v>-139968218.41</v>
      </c>
      <c r="AJ124" s="100">
        <v>-139968218.41</v>
      </c>
      <c r="AK124" s="100">
        <v>-139968218.41</v>
      </c>
      <c r="AL124" s="100">
        <v>-139968218.41</v>
      </c>
      <c r="AM124" s="100">
        <v>-139968218.41</v>
      </c>
      <c r="AN124" s="100">
        <v>-139968218.41</v>
      </c>
      <c r="AO124" s="100">
        <v>-139968218.41</v>
      </c>
      <c r="AP124" s="100">
        <v>-139968218.41</v>
      </c>
      <c r="AQ124" s="100">
        <v>-139968218.41</v>
      </c>
      <c r="AR124" s="100">
        <v>-139968218.41</v>
      </c>
      <c r="AS124" s="100">
        <v>-139968218.41</v>
      </c>
      <c r="AT124" s="100">
        <v>-139968218.41</v>
      </c>
      <c r="AU124" s="100">
        <v>-139968218.41</v>
      </c>
      <c r="AV124" s="100">
        <v>-139968218.41</v>
      </c>
      <c r="AW124" s="100">
        <v>-139968218.41</v>
      </c>
      <c r="AX124" s="100">
        <v>-139968218.41</v>
      </c>
      <c r="AY124" s="100">
        <v>-139968218.41</v>
      </c>
      <c r="AZ124" s="100">
        <v>-139968218.41</v>
      </c>
      <c r="BA124" s="100">
        <v>-139968218.41</v>
      </c>
      <c r="BB124" s="100">
        <v>-139968218.41</v>
      </c>
      <c r="BC124" s="100">
        <v>-139968218.41</v>
      </c>
      <c r="BD124" s="100">
        <v>-139968218.41</v>
      </c>
      <c r="BE124" s="100">
        <v>-139968218.41</v>
      </c>
      <c r="BF124" s="100">
        <v>-139968218.41</v>
      </c>
      <c r="BG124" s="100">
        <v>-139968218.41</v>
      </c>
      <c r="BH124" s="100">
        <v>-139968218.41</v>
      </c>
      <c r="BI124" s="100">
        <v>-139968218.41</v>
      </c>
      <c r="BJ124" s="100">
        <v>-139968218.41</v>
      </c>
      <c r="BK124" s="100">
        <v>-139968218.41</v>
      </c>
      <c r="BL124" s="100">
        <v>-139968218.41</v>
      </c>
      <c r="BM124" s="100">
        <v>-139968218.41</v>
      </c>
      <c r="BN124" s="100">
        <v>-139968218.41</v>
      </c>
      <c r="BO124" s="100">
        <v>-139968218.41</v>
      </c>
      <c r="BP124" s="100">
        <v>-139968218.41</v>
      </c>
      <c r="BQ124" s="100">
        <v>-139968218.41</v>
      </c>
      <c r="BR124" s="100">
        <v>-139968218.41</v>
      </c>
      <c r="BS124" s="100">
        <v>-139968218.41</v>
      </c>
      <c r="BT124" s="100">
        <v>-139968218.41</v>
      </c>
      <c r="BU124" s="100">
        <v>-139968218.41</v>
      </c>
      <c r="BV124" s="100">
        <v>-139968218.41</v>
      </c>
      <c r="BW124" s="100">
        <v>-139968218.41</v>
      </c>
      <c r="BX124" s="100">
        <v>-139968218.41</v>
      </c>
      <c r="BY124" s="100">
        <v>-139968218.41</v>
      </c>
      <c r="BZ124" s="100">
        <v>-139968218.41</v>
      </c>
      <c r="CA124" s="100">
        <v>-139968218.41</v>
      </c>
      <c r="CB124" s="100">
        <v>-139968218.41</v>
      </c>
      <c r="CC124" s="100">
        <v>-139968218.41</v>
      </c>
      <c r="CD124" s="100">
        <v>-139968218.41</v>
      </c>
      <c r="CE124" s="100">
        <v>-139968218.41</v>
      </c>
      <c r="CF124" s="100">
        <v>-139968218.41</v>
      </c>
      <c r="CG124" s="100">
        <v>-139968218.41</v>
      </c>
      <c r="CH124" s="100">
        <v>-139968218.41</v>
      </c>
      <c r="CI124" s="100">
        <v>-139968218.41</v>
      </c>
      <c r="CJ124" s="100">
        <v>-139968218.41</v>
      </c>
      <c r="CK124" s="100">
        <v>-139968218.41</v>
      </c>
      <c r="CL124" s="100">
        <v>-139968218.41</v>
      </c>
      <c r="CM124" s="100">
        <v>-139968218.41</v>
      </c>
      <c r="CN124" s="100">
        <v>-139968218.41</v>
      </c>
      <c r="CO124" s="100">
        <v>-139968218.41</v>
      </c>
    </row>
    <row r="125" spans="1:93" x14ac:dyDescent="0.2">
      <c r="A125" s="101" t="s">
        <v>1721</v>
      </c>
      <c r="B125" s="100">
        <v>439122662.67000002</v>
      </c>
      <c r="C125" s="100">
        <v>422241929.49000001</v>
      </c>
      <c r="D125" s="100">
        <v>424836209.26999998</v>
      </c>
      <c r="E125" s="100">
        <v>426441495.57999998</v>
      </c>
      <c r="F125" s="100">
        <v>416685419.87</v>
      </c>
      <c r="G125" s="100">
        <v>419315354.06</v>
      </c>
      <c r="H125" s="100">
        <v>435763498.23000002</v>
      </c>
      <c r="I125" s="100">
        <v>393236552.38999999</v>
      </c>
      <c r="J125" s="100">
        <v>393178337.77999997</v>
      </c>
      <c r="K125" s="100">
        <v>390528955.36000001</v>
      </c>
      <c r="L125" s="100">
        <v>370773463.76999998</v>
      </c>
      <c r="M125" s="100">
        <v>369709788.27999997</v>
      </c>
      <c r="N125" s="100">
        <v>369709788.27999997</v>
      </c>
      <c r="O125" s="100">
        <v>360110391.12</v>
      </c>
      <c r="P125" s="100">
        <v>361736792.05000001</v>
      </c>
      <c r="Q125" s="100">
        <v>376404646.44999999</v>
      </c>
      <c r="R125" s="100">
        <v>394497358.42000002</v>
      </c>
      <c r="S125" s="100">
        <v>404014290.70999998</v>
      </c>
      <c r="T125" s="100">
        <v>406210482.33999997</v>
      </c>
      <c r="U125" s="100">
        <v>424979918.64999998</v>
      </c>
      <c r="V125" s="100">
        <v>434136088.5</v>
      </c>
      <c r="W125" s="100">
        <v>453107084.75</v>
      </c>
      <c r="X125" s="100">
        <v>453878352.14999998</v>
      </c>
      <c r="Y125" s="100">
        <v>468382682.56</v>
      </c>
      <c r="Z125" s="100">
        <v>499420279.52999997</v>
      </c>
      <c r="AB125" s="100">
        <v>499420279.52999997</v>
      </c>
      <c r="AC125" s="100">
        <v>499420279.52999997</v>
      </c>
      <c r="AD125" s="100">
        <v>499420279.52999997</v>
      </c>
      <c r="AE125" s="100">
        <v>499420279.52999997</v>
      </c>
      <c r="AF125" s="100">
        <v>499420279.52999997</v>
      </c>
      <c r="AG125" s="100">
        <v>499420279.52999997</v>
      </c>
      <c r="AH125" s="100">
        <v>499420279.52999997</v>
      </c>
      <c r="AI125" s="100">
        <v>499420279.52999997</v>
      </c>
      <c r="AJ125" s="100">
        <v>499420279.52999997</v>
      </c>
      <c r="AK125" s="100">
        <v>499420279.52999997</v>
      </c>
      <c r="AL125" s="100">
        <v>499420279.52999997</v>
      </c>
      <c r="AM125" s="100">
        <v>499420279.52999997</v>
      </c>
      <c r="AN125" s="100">
        <v>499420279.52999997</v>
      </c>
      <c r="AO125" s="100">
        <v>499420279.52999997</v>
      </c>
      <c r="AP125" s="100">
        <v>499420279.52999997</v>
      </c>
      <c r="AQ125" s="100">
        <v>499420279.52999997</v>
      </c>
      <c r="AR125" s="100">
        <v>499420279.52999997</v>
      </c>
      <c r="AS125" s="100">
        <v>499420279.52999997</v>
      </c>
      <c r="AT125" s="100">
        <v>499420279.52999997</v>
      </c>
      <c r="AU125" s="100">
        <v>499420279.52999997</v>
      </c>
      <c r="AV125" s="100">
        <v>499420279.52999997</v>
      </c>
      <c r="AW125" s="100">
        <v>499420279.52999997</v>
      </c>
      <c r="AX125" s="100">
        <v>499420279.52999997</v>
      </c>
      <c r="AY125" s="100">
        <v>499420279.52999997</v>
      </c>
      <c r="AZ125" s="100">
        <v>499420279.52999997</v>
      </c>
      <c r="BA125" s="100">
        <v>499420279.52999997</v>
      </c>
      <c r="BB125" s="100">
        <v>499420279.52999997</v>
      </c>
      <c r="BC125" s="100">
        <v>499420279.52999997</v>
      </c>
      <c r="BD125" s="100">
        <v>499420279.52999997</v>
      </c>
      <c r="BE125" s="100">
        <v>499420279.52999997</v>
      </c>
      <c r="BF125" s="100">
        <v>499420279.52999997</v>
      </c>
      <c r="BG125" s="100">
        <v>499420279.52999997</v>
      </c>
      <c r="BH125" s="100">
        <v>499420279.52999997</v>
      </c>
      <c r="BI125" s="100">
        <v>499420279.52999997</v>
      </c>
      <c r="BJ125" s="100">
        <v>499420279.52999997</v>
      </c>
      <c r="BK125" s="100">
        <v>499420279.52999997</v>
      </c>
      <c r="BL125" s="100">
        <v>499420279.52999997</v>
      </c>
      <c r="BM125" s="100">
        <v>499420279.52999997</v>
      </c>
      <c r="BN125" s="100">
        <v>499420279.52999997</v>
      </c>
      <c r="BO125" s="100">
        <v>499420279.52999997</v>
      </c>
      <c r="BP125" s="100">
        <v>499420279.52999997</v>
      </c>
      <c r="BQ125" s="100">
        <v>499420279.52999997</v>
      </c>
      <c r="BR125" s="100">
        <v>499420279.52999997</v>
      </c>
      <c r="BS125" s="100">
        <v>499420279.52999997</v>
      </c>
      <c r="BT125" s="100">
        <v>499420279.52999997</v>
      </c>
      <c r="BU125" s="100">
        <v>499420279.52999997</v>
      </c>
      <c r="BV125" s="100">
        <v>499420279.52999997</v>
      </c>
      <c r="BW125" s="100">
        <v>499420279.52999997</v>
      </c>
      <c r="BX125" s="100">
        <v>499420279.52999997</v>
      </c>
      <c r="BY125" s="100">
        <v>499420279.52999997</v>
      </c>
      <c r="BZ125" s="100">
        <v>499420279.52999997</v>
      </c>
      <c r="CA125" s="100">
        <v>499420279.52999997</v>
      </c>
      <c r="CB125" s="100">
        <v>499420279.52999997</v>
      </c>
      <c r="CC125" s="100">
        <v>499420279.52999997</v>
      </c>
      <c r="CD125" s="100">
        <v>499420279.52999997</v>
      </c>
      <c r="CE125" s="100">
        <v>499420279.52999997</v>
      </c>
      <c r="CF125" s="100">
        <v>499420279.52999997</v>
      </c>
      <c r="CG125" s="100">
        <v>499420279.52999997</v>
      </c>
      <c r="CH125" s="100">
        <v>499420279.52999997</v>
      </c>
      <c r="CI125" s="100">
        <v>499420279.52999997</v>
      </c>
      <c r="CJ125" s="100">
        <v>499420279.52999997</v>
      </c>
      <c r="CK125" s="100">
        <v>499420279.52999997</v>
      </c>
      <c r="CL125" s="100">
        <v>499420279.52999997</v>
      </c>
      <c r="CM125" s="100">
        <v>499420279.52999997</v>
      </c>
      <c r="CN125" s="100">
        <v>499420279.52999997</v>
      </c>
      <c r="CO125" s="100">
        <v>499420279.52999997</v>
      </c>
    </row>
    <row r="126" spans="1:93" x14ac:dyDescent="0.2">
      <c r="A126" s="101" t="s">
        <v>1722</v>
      </c>
      <c r="B126" s="100">
        <v>0</v>
      </c>
      <c r="C126" s="100">
        <v>50</v>
      </c>
      <c r="D126" s="100">
        <v>-145993.79999999999</v>
      </c>
      <c r="E126" s="100">
        <v>-145993.79999999999</v>
      </c>
      <c r="F126" s="100">
        <v>-145993.79999999999</v>
      </c>
      <c r="G126" s="100">
        <v>0</v>
      </c>
      <c r="H126" s="100">
        <v>0</v>
      </c>
      <c r="I126" s="100">
        <v>3450.23</v>
      </c>
      <c r="J126" s="100">
        <v>12628.23</v>
      </c>
      <c r="K126" s="100">
        <v>0</v>
      </c>
      <c r="L126" s="100">
        <v>0</v>
      </c>
      <c r="M126" s="100">
        <v>0</v>
      </c>
      <c r="N126" s="100">
        <v>0</v>
      </c>
      <c r="O126" s="100">
        <v>0</v>
      </c>
      <c r="P126" s="100">
        <v>0</v>
      </c>
      <c r="Q126" s="100">
        <v>0</v>
      </c>
      <c r="R126" s="100">
        <v>0</v>
      </c>
      <c r="S126" s="100">
        <v>0</v>
      </c>
      <c r="T126" s="100">
        <v>0</v>
      </c>
      <c r="U126" s="100">
        <v>0</v>
      </c>
      <c r="V126" s="100">
        <v>0</v>
      </c>
      <c r="W126" s="100">
        <v>0</v>
      </c>
      <c r="X126" s="100">
        <v>0</v>
      </c>
      <c r="Y126" s="100">
        <v>0</v>
      </c>
      <c r="Z126" s="100">
        <v>0</v>
      </c>
      <c r="AB126" s="100">
        <v>0</v>
      </c>
      <c r="AC126" s="100">
        <v>0</v>
      </c>
      <c r="AD126" s="100">
        <v>0</v>
      </c>
      <c r="AE126" s="100">
        <v>0</v>
      </c>
      <c r="AF126" s="100">
        <v>0</v>
      </c>
      <c r="AG126" s="100">
        <v>0</v>
      </c>
      <c r="AH126" s="100">
        <v>0</v>
      </c>
      <c r="AI126" s="100">
        <v>0</v>
      </c>
      <c r="AJ126" s="100">
        <v>0</v>
      </c>
      <c r="AK126" s="100">
        <v>0</v>
      </c>
      <c r="AL126" s="100">
        <v>0</v>
      </c>
      <c r="AM126" s="100">
        <v>0</v>
      </c>
      <c r="AN126" s="100">
        <v>0</v>
      </c>
      <c r="AO126" s="100">
        <v>0</v>
      </c>
      <c r="AP126" s="100">
        <v>0</v>
      </c>
      <c r="AQ126" s="100">
        <v>0</v>
      </c>
      <c r="AR126" s="100">
        <v>0</v>
      </c>
      <c r="AS126" s="100">
        <v>0</v>
      </c>
      <c r="AT126" s="100">
        <v>0</v>
      </c>
      <c r="AU126" s="100">
        <v>0</v>
      </c>
      <c r="AV126" s="100">
        <v>0</v>
      </c>
      <c r="AW126" s="100">
        <v>0</v>
      </c>
      <c r="AX126" s="100">
        <v>0</v>
      </c>
      <c r="AY126" s="100">
        <v>0</v>
      </c>
      <c r="AZ126" s="100">
        <v>0</v>
      </c>
      <c r="BA126" s="100">
        <v>0</v>
      </c>
      <c r="BB126" s="100">
        <v>0</v>
      </c>
      <c r="BC126" s="100">
        <v>0</v>
      </c>
      <c r="BD126" s="100">
        <v>0</v>
      </c>
      <c r="BE126" s="100">
        <v>0</v>
      </c>
      <c r="BF126" s="100">
        <v>0</v>
      </c>
      <c r="BG126" s="100">
        <v>0</v>
      </c>
      <c r="BH126" s="100">
        <v>0</v>
      </c>
      <c r="BI126" s="100">
        <v>0</v>
      </c>
      <c r="BJ126" s="100">
        <v>0</v>
      </c>
      <c r="BK126" s="100">
        <v>0</v>
      </c>
      <c r="BL126" s="100">
        <v>0</v>
      </c>
      <c r="BM126" s="100">
        <v>0</v>
      </c>
      <c r="BN126" s="100">
        <v>0</v>
      </c>
      <c r="BO126" s="100">
        <v>0</v>
      </c>
      <c r="BP126" s="100">
        <v>0</v>
      </c>
      <c r="BQ126" s="100">
        <v>0</v>
      </c>
      <c r="BR126" s="100">
        <v>0</v>
      </c>
      <c r="BS126" s="100">
        <v>0</v>
      </c>
      <c r="BT126" s="100">
        <v>0</v>
      </c>
      <c r="BU126" s="100">
        <v>0</v>
      </c>
      <c r="BV126" s="100">
        <v>0</v>
      </c>
      <c r="BW126" s="100">
        <v>0</v>
      </c>
      <c r="BX126" s="100">
        <v>0</v>
      </c>
      <c r="BY126" s="100">
        <v>0</v>
      </c>
      <c r="BZ126" s="100">
        <v>0</v>
      </c>
      <c r="CA126" s="100">
        <v>0</v>
      </c>
      <c r="CB126" s="100">
        <v>0</v>
      </c>
      <c r="CC126" s="100">
        <v>0</v>
      </c>
      <c r="CD126" s="100">
        <v>0</v>
      </c>
      <c r="CE126" s="100">
        <v>0</v>
      </c>
      <c r="CF126" s="100">
        <v>0</v>
      </c>
      <c r="CG126" s="100">
        <v>0</v>
      </c>
      <c r="CH126" s="100">
        <v>0</v>
      </c>
      <c r="CI126" s="100">
        <v>0</v>
      </c>
      <c r="CJ126" s="100">
        <v>0</v>
      </c>
      <c r="CK126" s="100">
        <v>0</v>
      </c>
      <c r="CL126" s="100">
        <v>0</v>
      </c>
      <c r="CM126" s="100">
        <v>0</v>
      </c>
      <c r="CN126" s="100">
        <v>0</v>
      </c>
      <c r="CO126" s="100">
        <v>0</v>
      </c>
    </row>
    <row r="127" spans="1:93" x14ac:dyDescent="0.2">
      <c r="A127" s="101" t="s">
        <v>1723</v>
      </c>
      <c r="B127" s="100">
        <v>0</v>
      </c>
      <c r="C127" s="100">
        <v>0</v>
      </c>
      <c r="D127" s="100">
        <v>0</v>
      </c>
      <c r="E127" s="100">
        <v>0</v>
      </c>
      <c r="F127" s="100">
        <v>0</v>
      </c>
      <c r="G127" s="100">
        <v>0</v>
      </c>
      <c r="H127" s="100">
        <v>0</v>
      </c>
      <c r="I127" s="100">
        <v>0</v>
      </c>
      <c r="J127" s="100">
        <v>0</v>
      </c>
      <c r="K127" s="100">
        <v>0</v>
      </c>
      <c r="L127" s="100">
        <v>0</v>
      </c>
      <c r="M127" s="100">
        <v>991.98</v>
      </c>
      <c r="N127" s="100">
        <v>991.98</v>
      </c>
      <c r="O127" s="100">
        <v>0</v>
      </c>
      <c r="P127" s="100">
        <v>0</v>
      </c>
      <c r="Q127" s="100">
        <v>0</v>
      </c>
      <c r="R127" s="100">
        <v>0</v>
      </c>
      <c r="S127" s="100">
        <v>0</v>
      </c>
      <c r="T127" s="100">
        <v>59106</v>
      </c>
      <c r="U127" s="100">
        <v>68596.600000000006</v>
      </c>
      <c r="V127" s="100">
        <v>77060.929999999993</v>
      </c>
      <c r="W127" s="100">
        <v>84988.23</v>
      </c>
      <c r="X127" s="100">
        <v>90526.92</v>
      </c>
      <c r="Y127" s="100">
        <v>102262.9</v>
      </c>
      <c r="Z127" s="100">
        <v>115755.55</v>
      </c>
      <c r="AB127" s="100">
        <v>115755.55</v>
      </c>
      <c r="AC127" s="100">
        <v>115755.55</v>
      </c>
      <c r="AD127" s="100">
        <v>115755.55</v>
      </c>
      <c r="AE127" s="100">
        <v>115755.55</v>
      </c>
      <c r="AF127" s="100">
        <v>115755.55</v>
      </c>
      <c r="AG127" s="100">
        <v>115755.55</v>
      </c>
      <c r="AH127" s="100">
        <v>115755.55</v>
      </c>
      <c r="AI127" s="100">
        <v>115755.55</v>
      </c>
      <c r="AJ127" s="100">
        <v>115755.55</v>
      </c>
      <c r="AK127" s="100">
        <v>115755.55</v>
      </c>
      <c r="AL127" s="100">
        <v>115755.55</v>
      </c>
      <c r="AM127" s="100">
        <v>115755.55</v>
      </c>
      <c r="AN127" s="100">
        <v>115755.55</v>
      </c>
      <c r="AO127" s="100">
        <v>115755.55</v>
      </c>
      <c r="AP127" s="100">
        <v>115755.55</v>
      </c>
      <c r="AQ127" s="100">
        <v>115755.55</v>
      </c>
      <c r="AR127" s="100">
        <v>115755.55</v>
      </c>
      <c r="AS127" s="100">
        <v>115755.55</v>
      </c>
      <c r="AT127" s="100">
        <v>115755.55</v>
      </c>
      <c r="AU127" s="100">
        <v>115755.55</v>
      </c>
      <c r="AV127" s="100">
        <v>115755.55</v>
      </c>
      <c r="AW127" s="100">
        <v>115755.55</v>
      </c>
      <c r="AX127" s="100">
        <v>115755.55</v>
      </c>
      <c r="AY127" s="100">
        <v>115755.55</v>
      </c>
      <c r="AZ127" s="100">
        <v>115755.55</v>
      </c>
      <c r="BA127" s="100">
        <v>115755.55</v>
      </c>
      <c r="BB127" s="100">
        <v>115755.55</v>
      </c>
      <c r="BC127" s="100">
        <v>115755.55</v>
      </c>
      <c r="BD127" s="100">
        <v>115755.55</v>
      </c>
      <c r="BE127" s="100">
        <v>115755.55</v>
      </c>
      <c r="BF127" s="100">
        <v>115755.55</v>
      </c>
      <c r="BG127" s="100">
        <v>115755.55</v>
      </c>
      <c r="BH127" s="100">
        <v>115755.55</v>
      </c>
      <c r="BI127" s="100">
        <v>115755.55</v>
      </c>
      <c r="BJ127" s="100">
        <v>115755.55</v>
      </c>
      <c r="BK127" s="100">
        <v>115755.55</v>
      </c>
      <c r="BL127" s="100">
        <v>115755.55</v>
      </c>
      <c r="BM127" s="100">
        <v>115755.55</v>
      </c>
      <c r="BN127" s="100">
        <v>115755.55</v>
      </c>
      <c r="BO127" s="100">
        <v>115755.55</v>
      </c>
      <c r="BP127" s="100">
        <v>115755.55</v>
      </c>
      <c r="BQ127" s="100">
        <v>115755.55</v>
      </c>
      <c r="BR127" s="100">
        <v>115755.55</v>
      </c>
      <c r="BS127" s="100">
        <v>115755.55</v>
      </c>
      <c r="BT127" s="100">
        <v>115755.55</v>
      </c>
      <c r="BU127" s="100">
        <v>115755.55</v>
      </c>
      <c r="BV127" s="100">
        <v>115755.55</v>
      </c>
      <c r="BW127" s="100">
        <v>115755.55</v>
      </c>
      <c r="BX127" s="100">
        <v>115755.55</v>
      </c>
      <c r="BY127" s="100">
        <v>115755.55</v>
      </c>
      <c r="BZ127" s="100">
        <v>115755.55</v>
      </c>
      <c r="CA127" s="100">
        <v>115755.55</v>
      </c>
      <c r="CB127" s="100">
        <v>115755.55</v>
      </c>
      <c r="CC127" s="100">
        <v>115755.55</v>
      </c>
      <c r="CD127" s="100">
        <v>115755.55</v>
      </c>
      <c r="CE127" s="100">
        <v>115755.55</v>
      </c>
      <c r="CF127" s="100">
        <v>115755.55</v>
      </c>
      <c r="CG127" s="100">
        <v>115755.55</v>
      </c>
      <c r="CH127" s="100">
        <v>115755.55</v>
      </c>
      <c r="CI127" s="100">
        <v>115755.55</v>
      </c>
      <c r="CJ127" s="100">
        <v>115755.55</v>
      </c>
      <c r="CK127" s="100">
        <v>115755.55</v>
      </c>
      <c r="CL127" s="100">
        <v>115755.55</v>
      </c>
      <c r="CM127" s="100">
        <v>115755.55</v>
      </c>
      <c r="CN127" s="100">
        <v>115755.55</v>
      </c>
      <c r="CO127" s="100">
        <v>115755.55</v>
      </c>
    </row>
    <row r="128" spans="1:93" x14ac:dyDescent="0.2">
      <c r="A128" s="102" t="s">
        <v>1724</v>
      </c>
      <c r="B128" s="103">
        <v>-6001856582.3800001</v>
      </c>
      <c r="C128" s="103">
        <v>-6043539967.2399998</v>
      </c>
      <c r="D128" s="103">
        <v>-6093485371.4999905</v>
      </c>
      <c r="E128" s="103">
        <v>-6120775686.4799995</v>
      </c>
      <c r="F128" s="103">
        <v>-6226810075.4899902</v>
      </c>
      <c r="G128" s="103">
        <v>-6178696623.7399998</v>
      </c>
      <c r="H128" s="103">
        <v>-6224679539.9799995</v>
      </c>
      <c r="I128" s="103">
        <v>-6284441140.5799999</v>
      </c>
      <c r="J128" s="103">
        <v>-6315510714.7299995</v>
      </c>
      <c r="K128" s="103">
        <v>-6411655111.4599895</v>
      </c>
      <c r="L128" s="103">
        <v>-6390874388.25</v>
      </c>
      <c r="M128" s="103">
        <v>-6435306464.4099998</v>
      </c>
      <c r="N128" s="103">
        <v>-6435306464.4099998</v>
      </c>
      <c r="O128" s="103">
        <v>-6492852398.1700001</v>
      </c>
      <c r="P128" s="103">
        <v>-6550711097.4899998</v>
      </c>
      <c r="Q128" s="103">
        <v>-6594819529.7999897</v>
      </c>
      <c r="R128" s="103">
        <v>-6671953307.5100002</v>
      </c>
      <c r="S128" s="103">
        <v>-6714085905.8799896</v>
      </c>
      <c r="T128" s="103">
        <v>-6810098990.8000002</v>
      </c>
      <c r="U128" s="103">
        <v>-6853469462.1499996</v>
      </c>
      <c r="V128" s="103">
        <v>-6892256547.6599998</v>
      </c>
      <c r="W128" s="103">
        <v>-6886535691.0599899</v>
      </c>
      <c r="X128" s="103">
        <v>-6970642618.3500004</v>
      </c>
      <c r="Y128" s="103">
        <v>-7002553018.46</v>
      </c>
      <c r="Z128" s="103">
        <v>-7022828257.9700003</v>
      </c>
      <c r="AA128" s="103"/>
      <c r="AB128" s="103">
        <v>-7022828257.9700003</v>
      </c>
      <c r="AC128" s="103">
        <v>-7079142125.7317896</v>
      </c>
      <c r="AD128" s="103">
        <v>-7111243414.3953104</v>
      </c>
      <c r="AE128" s="103">
        <v>-7153933609.5340204</v>
      </c>
      <c r="AF128" s="103">
        <v>-7206644151.7519503</v>
      </c>
      <c r="AG128" s="103">
        <v>-7259110526.3440104</v>
      </c>
      <c r="AH128" s="103">
        <v>-7300994716.7411098</v>
      </c>
      <c r="AI128" s="103">
        <v>-7324331119.1017199</v>
      </c>
      <c r="AJ128" s="103">
        <v>-7381774745.71348</v>
      </c>
      <c r="AK128" s="103">
        <v>-7430775327.2207499</v>
      </c>
      <c r="AL128" s="103">
        <v>-7486787479.4738798</v>
      </c>
      <c r="AM128" s="103">
        <v>-7522801477.0518503</v>
      </c>
      <c r="AN128" s="103">
        <v>-7491070524.6230497</v>
      </c>
      <c r="AO128" s="103">
        <v>-7491070524.6230497</v>
      </c>
      <c r="AP128" s="103">
        <v>-7546377339.4515896</v>
      </c>
      <c r="AQ128" s="103">
        <v>-7603895692.7014198</v>
      </c>
      <c r="AR128" s="103">
        <v>-7643444281.0339804</v>
      </c>
      <c r="AS128" s="103">
        <v>-7700928573.7983599</v>
      </c>
      <c r="AT128" s="103">
        <v>-7759530068.9762201</v>
      </c>
      <c r="AU128" s="103">
        <v>-7810722659.4822598</v>
      </c>
      <c r="AV128" s="103">
        <v>-7873804057.2178001</v>
      </c>
      <c r="AW128" s="103">
        <v>-7938910762.3860502</v>
      </c>
      <c r="AX128" s="103">
        <v>-7980196336.6986799</v>
      </c>
      <c r="AY128" s="103">
        <v>-8042722521.8006897</v>
      </c>
      <c r="AZ128" s="103">
        <v>-8086205016.2947197</v>
      </c>
      <c r="BA128" s="103">
        <v>-7989779601.7152901</v>
      </c>
      <c r="BB128" s="103">
        <v>-7989779601.7152901</v>
      </c>
      <c r="BC128" s="103">
        <v>-8053203104.9131298</v>
      </c>
      <c r="BD128" s="103">
        <v>-8116822521.9605503</v>
      </c>
      <c r="BE128" s="103">
        <v>-8174320081.3956299</v>
      </c>
      <c r="BF128" s="103">
        <v>-8240735843.9697599</v>
      </c>
      <c r="BG128" s="103">
        <v>-8299865731.2874804</v>
      </c>
      <c r="BH128" s="103">
        <v>-8357378632.7113504</v>
      </c>
      <c r="BI128" s="103">
        <v>-8421488634.0733299</v>
      </c>
      <c r="BJ128" s="103">
        <v>-8489904948.8923903</v>
      </c>
      <c r="BK128" s="103">
        <v>-8552664857.1682396</v>
      </c>
      <c r="BL128" s="103">
        <v>-8621129098.0120697</v>
      </c>
      <c r="BM128" s="103">
        <v>-8681241640.5565891</v>
      </c>
      <c r="BN128" s="103">
        <v>-8657036505.2700291</v>
      </c>
      <c r="BO128" s="103">
        <v>-8657036505.2700291</v>
      </c>
      <c r="BP128" s="103">
        <v>-8727614151.1110497</v>
      </c>
      <c r="BQ128" s="103">
        <v>-8795132657.8630199</v>
      </c>
      <c r="BR128" s="103">
        <v>-8857462406.8141098</v>
      </c>
      <c r="BS128" s="103">
        <v>-8927960516.0891495</v>
      </c>
      <c r="BT128" s="103">
        <v>-8988367666.7386703</v>
      </c>
      <c r="BU128" s="103">
        <v>-9046096446.2478905</v>
      </c>
      <c r="BV128" s="103">
        <v>-9102353318.2353897</v>
      </c>
      <c r="BW128" s="103">
        <v>-9175928528.0263996</v>
      </c>
      <c r="BX128" s="103">
        <v>-9232668771.8281002</v>
      </c>
      <c r="BY128" s="103">
        <v>-9299260363.4214802</v>
      </c>
      <c r="BZ128" s="103">
        <v>-9362292942.6230106</v>
      </c>
      <c r="CA128" s="103">
        <v>-9417916477.9333191</v>
      </c>
      <c r="CB128" s="103">
        <v>-9417916477.9333191</v>
      </c>
      <c r="CC128" s="103">
        <v>-9494241534.9809608</v>
      </c>
      <c r="CD128" s="103">
        <v>-9568176794.9128094</v>
      </c>
      <c r="CE128" s="103">
        <v>-9641343217.8253803</v>
      </c>
      <c r="CF128" s="103">
        <v>-9715465950.0693607</v>
      </c>
      <c r="CG128" s="103">
        <v>-9789554047.0363998</v>
      </c>
      <c r="CH128" s="103">
        <v>-9864628078.8448391</v>
      </c>
      <c r="CI128" s="103">
        <v>-9941650566.8750801</v>
      </c>
      <c r="CJ128" s="103">
        <v>-10020102647.792801</v>
      </c>
      <c r="CK128" s="103">
        <v>-10095813865.161699</v>
      </c>
      <c r="CL128" s="103">
        <v>-10170767102.436399</v>
      </c>
      <c r="CM128" s="103">
        <v>-10238574743.615499</v>
      </c>
      <c r="CN128" s="103">
        <v>-10317557047.576599</v>
      </c>
      <c r="CO128" s="103">
        <v>-10317557047.576599</v>
      </c>
    </row>
    <row r="129" spans="1:93" x14ac:dyDescent="0.2">
      <c r="A129" s="101" t="s">
        <v>341</v>
      </c>
    </row>
    <row r="130" spans="1:93" x14ac:dyDescent="0.2">
      <c r="A130" s="99" t="s">
        <v>1725</v>
      </c>
    </row>
    <row r="131" spans="1:93" x14ac:dyDescent="0.2">
      <c r="A131" s="101" t="s">
        <v>1726</v>
      </c>
      <c r="B131" s="100">
        <v>-177094456.68000001</v>
      </c>
      <c r="C131" s="100">
        <v>-180219065.68000001</v>
      </c>
      <c r="D131" s="100">
        <v>-183404428.38999999</v>
      </c>
      <c r="E131" s="100">
        <v>-186537828.91999999</v>
      </c>
      <c r="F131" s="100">
        <v>-189543170.72</v>
      </c>
      <c r="G131" s="100">
        <v>-192587758.299999</v>
      </c>
      <c r="H131" s="100">
        <v>-195912128.61000001</v>
      </c>
      <c r="I131" s="100">
        <v>-198883124.5</v>
      </c>
      <c r="J131" s="100">
        <v>-201586582.09999901</v>
      </c>
      <c r="K131" s="100">
        <v>-204624024.63999999</v>
      </c>
      <c r="L131" s="100">
        <v>-207766485.019999</v>
      </c>
      <c r="M131" s="100">
        <v>-210915237.47</v>
      </c>
      <c r="N131" s="100">
        <v>-210915237.47</v>
      </c>
      <c r="O131" s="100">
        <v>-214013425.41</v>
      </c>
      <c r="P131" s="100">
        <v>-217095963.77000001</v>
      </c>
      <c r="Q131" s="100">
        <v>-220216488.03999999</v>
      </c>
      <c r="R131" s="100">
        <v>-223852008.5</v>
      </c>
      <c r="S131" s="100">
        <v>-226800613.72999999</v>
      </c>
      <c r="T131" s="100">
        <v>-230122137.84999999</v>
      </c>
      <c r="U131" s="100">
        <v>-233584889.81999999</v>
      </c>
      <c r="V131" s="100">
        <v>-236697187.41999999</v>
      </c>
      <c r="W131" s="100">
        <v>-240204837.84999999</v>
      </c>
      <c r="X131" s="100">
        <v>-228821474</v>
      </c>
      <c r="Y131" s="100">
        <v>-232522667.959999</v>
      </c>
      <c r="Z131" s="100">
        <v>-236359383.66999999</v>
      </c>
      <c r="AB131" s="100">
        <v>-236359383.66999999</v>
      </c>
      <c r="AC131" s="100">
        <v>-236359383.66999999</v>
      </c>
      <c r="AD131" s="100">
        <v>-236359383.66999999</v>
      </c>
      <c r="AE131" s="100">
        <v>-236359383.66999999</v>
      </c>
      <c r="AF131" s="100">
        <v>-236359383.66999999</v>
      </c>
      <c r="AG131" s="100">
        <v>-236359383.66999999</v>
      </c>
      <c r="AH131" s="100">
        <v>-236359383.66999999</v>
      </c>
      <c r="AI131" s="100">
        <v>-236359383.66999999</v>
      </c>
      <c r="AJ131" s="100">
        <v>-236359383.66999999</v>
      </c>
      <c r="AK131" s="100">
        <v>-236359383.66999999</v>
      </c>
      <c r="AL131" s="100">
        <v>-236359383.66999999</v>
      </c>
      <c r="AM131" s="100">
        <v>-236359383.66999999</v>
      </c>
      <c r="AN131" s="100">
        <v>-236359383.66999999</v>
      </c>
      <c r="AO131" s="100">
        <v>-236359383.66999999</v>
      </c>
      <c r="AP131" s="100">
        <v>-236359383.66999999</v>
      </c>
      <c r="AQ131" s="100">
        <v>-236359383.66999999</v>
      </c>
      <c r="AR131" s="100">
        <v>-236359383.66999999</v>
      </c>
      <c r="AS131" s="100">
        <v>-236359383.66999999</v>
      </c>
      <c r="AT131" s="100">
        <v>-236359383.66999999</v>
      </c>
      <c r="AU131" s="100">
        <v>-236359383.66999999</v>
      </c>
      <c r="AV131" s="100">
        <v>-236359383.66999999</v>
      </c>
      <c r="AW131" s="100">
        <v>-236359383.66999999</v>
      </c>
      <c r="AX131" s="100">
        <v>-236359383.66999999</v>
      </c>
      <c r="AY131" s="100">
        <v>-236359383.66999999</v>
      </c>
      <c r="AZ131" s="100">
        <v>-236359383.66999999</v>
      </c>
      <c r="BA131" s="100">
        <v>-236359383.66999999</v>
      </c>
      <c r="BB131" s="100">
        <v>-236359383.66999999</v>
      </c>
      <c r="BC131" s="100">
        <v>-236359383.66999999</v>
      </c>
      <c r="BD131" s="100">
        <v>-236359383.66999999</v>
      </c>
      <c r="BE131" s="100">
        <v>-236359383.66999999</v>
      </c>
      <c r="BF131" s="100">
        <v>-236359383.66999999</v>
      </c>
      <c r="BG131" s="100">
        <v>-236359383.66999999</v>
      </c>
      <c r="BH131" s="100">
        <v>-236359383.66999999</v>
      </c>
      <c r="BI131" s="100">
        <v>-236359383.66999999</v>
      </c>
      <c r="BJ131" s="100">
        <v>-236359383.66999999</v>
      </c>
      <c r="BK131" s="100">
        <v>-236359383.66999999</v>
      </c>
      <c r="BL131" s="100">
        <v>-236359383.66999999</v>
      </c>
      <c r="BM131" s="100">
        <v>-236359383.66999999</v>
      </c>
      <c r="BN131" s="100">
        <v>-236359383.66999999</v>
      </c>
      <c r="BO131" s="100">
        <v>-236359383.66999999</v>
      </c>
      <c r="BP131" s="100">
        <v>-236359383.66999999</v>
      </c>
      <c r="BQ131" s="100">
        <v>-236359383.66999999</v>
      </c>
      <c r="BR131" s="100">
        <v>-236359383.66999999</v>
      </c>
      <c r="BS131" s="100">
        <v>-236359383.66999999</v>
      </c>
      <c r="BT131" s="100">
        <v>-236359383.66999999</v>
      </c>
      <c r="BU131" s="100">
        <v>-236359383.66999999</v>
      </c>
      <c r="BV131" s="100">
        <v>-236359383.66999999</v>
      </c>
      <c r="BW131" s="100">
        <v>-236359383.66999999</v>
      </c>
      <c r="BX131" s="100">
        <v>-236359383.66999999</v>
      </c>
      <c r="BY131" s="100">
        <v>-236359383.66999999</v>
      </c>
      <c r="BZ131" s="100">
        <v>-236359383.66999999</v>
      </c>
      <c r="CA131" s="100">
        <v>-236359383.66999999</v>
      </c>
      <c r="CB131" s="100">
        <v>-236359383.66999999</v>
      </c>
      <c r="CC131" s="100">
        <v>-236359383.66999999</v>
      </c>
      <c r="CD131" s="100">
        <v>-236359383.66999999</v>
      </c>
      <c r="CE131" s="100">
        <v>-236359383.66999999</v>
      </c>
      <c r="CF131" s="100">
        <v>-236359383.66999999</v>
      </c>
      <c r="CG131" s="100">
        <v>-236359383.66999999</v>
      </c>
      <c r="CH131" s="100">
        <v>-236359383.66999999</v>
      </c>
      <c r="CI131" s="100">
        <v>-236359383.66999999</v>
      </c>
      <c r="CJ131" s="100">
        <v>-236359383.66999999</v>
      </c>
      <c r="CK131" s="100">
        <v>-236359383.66999999</v>
      </c>
      <c r="CL131" s="100">
        <v>-236359383.66999999</v>
      </c>
      <c r="CM131" s="100">
        <v>-236359383.66999999</v>
      </c>
      <c r="CN131" s="100">
        <v>-236359383.66999999</v>
      </c>
      <c r="CO131" s="100">
        <v>-236359383.66999999</v>
      </c>
    </row>
    <row r="132" spans="1:93" x14ac:dyDescent="0.2">
      <c r="A132" s="102" t="s">
        <v>1727</v>
      </c>
      <c r="B132" s="103">
        <v>-177094456.68000001</v>
      </c>
      <c r="C132" s="103">
        <v>-180219065.68000001</v>
      </c>
      <c r="D132" s="103">
        <v>-183404428.38999999</v>
      </c>
      <c r="E132" s="103">
        <v>-186537828.91999999</v>
      </c>
      <c r="F132" s="103">
        <v>-189543170.72</v>
      </c>
      <c r="G132" s="103">
        <v>-192587758.299999</v>
      </c>
      <c r="H132" s="103">
        <v>-195912128.61000001</v>
      </c>
      <c r="I132" s="103">
        <v>-198883124.5</v>
      </c>
      <c r="J132" s="103">
        <v>-201586582.09999901</v>
      </c>
      <c r="K132" s="103">
        <v>-204624024.63999999</v>
      </c>
      <c r="L132" s="103">
        <v>-207766485.019999</v>
      </c>
      <c r="M132" s="103">
        <v>-210915237.47</v>
      </c>
      <c r="N132" s="103">
        <v>-210915237.47</v>
      </c>
      <c r="O132" s="103">
        <v>-214013425.41</v>
      </c>
      <c r="P132" s="103">
        <v>-217095963.77000001</v>
      </c>
      <c r="Q132" s="103">
        <v>-220216488.03999999</v>
      </c>
      <c r="R132" s="103">
        <v>-223852008.5</v>
      </c>
      <c r="S132" s="103">
        <v>-226800613.72999999</v>
      </c>
      <c r="T132" s="103">
        <v>-230122137.84999999</v>
      </c>
      <c r="U132" s="103">
        <v>-233584889.81999999</v>
      </c>
      <c r="V132" s="103">
        <v>-236697187.41999999</v>
      </c>
      <c r="W132" s="103">
        <v>-240204837.84999999</v>
      </c>
      <c r="X132" s="103">
        <v>-228821474</v>
      </c>
      <c r="Y132" s="103">
        <v>-232522667.959999</v>
      </c>
      <c r="Z132" s="103">
        <v>-236359383.66999999</v>
      </c>
      <c r="AA132" s="103"/>
      <c r="AB132" s="103">
        <v>-236359383.66999999</v>
      </c>
      <c r="AC132" s="103">
        <v>-236359383.66999999</v>
      </c>
      <c r="AD132" s="103">
        <v>-236359383.66999999</v>
      </c>
      <c r="AE132" s="103">
        <v>-236359383.66999999</v>
      </c>
      <c r="AF132" s="103">
        <v>-236359383.66999999</v>
      </c>
      <c r="AG132" s="103">
        <v>-236359383.66999999</v>
      </c>
      <c r="AH132" s="103">
        <v>-236359383.66999999</v>
      </c>
      <c r="AI132" s="103">
        <v>-236359383.66999999</v>
      </c>
      <c r="AJ132" s="103">
        <v>-236359383.66999999</v>
      </c>
      <c r="AK132" s="103">
        <v>-236359383.66999999</v>
      </c>
      <c r="AL132" s="103">
        <v>-236359383.66999999</v>
      </c>
      <c r="AM132" s="103">
        <v>-236359383.66999999</v>
      </c>
      <c r="AN132" s="103">
        <v>-236359383.66999999</v>
      </c>
      <c r="AO132" s="103">
        <v>-236359383.66999999</v>
      </c>
      <c r="AP132" s="103">
        <v>-236359383.66999999</v>
      </c>
      <c r="AQ132" s="103">
        <v>-236359383.66999999</v>
      </c>
      <c r="AR132" s="103">
        <v>-236359383.66999999</v>
      </c>
      <c r="AS132" s="103">
        <v>-236359383.66999999</v>
      </c>
      <c r="AT132" s="103">
        <v>-236359383.66999999</v>
      </c>
      <c r="AU132" s="103">
        <v>-236359383.66999999</v>
      </c>
      <c r="AV132" s="103">
        <v>-236359383.66999999</v>
      </c>
      <c r="AW132" s="103">
        <v>-236359383.66999999</v>
      </c>
      <c r="AX132" s="103">
        <v>-236359383.66999999</v>
      </c>
      <c r="AY132" s="103">
        <v>-236359383.66999999</v>
      </c>
      <c r="AZ132" s="103">
        <v>-236359383.66999999</v>
      </c>
      <c r="BA132" s="103">
        <v>-236359383.66999999</v>
      </c>
      <c r="BB132" s="103">
        <v>-236359383.66999999</v>
      </c>
      <c r="BC132" s="103">
        <v>-236359383.66999999</v>
      </c>
      <c r="BD132" s="103">
        <v>-236359383.66999999</v>
      </c>
      <c r="BE132" s="103">
        <v>-236359383.66999999</v>
      </c>
      <c r="BF132" s="103">
        <v>-236359383.66999999</v>
      </c>
      <c r="BG132" s="103">
        <v>-236359383.66999999</v>
      </c>
      <c r="BH132" s="103">
        <v>-236359383.66999999</v>
      </c>
      <c r="BI132" s="103">
        <v>-236359383.66999999</v>
      </c>
      <c r="BJ132" s="103">
        <v>-236359383.66999999</v>
      </c>
      <c r="BK132" s="103">
        <v>-236359383.66999999</v>
      </c>
      <c r="BL132" s="103">
        <v>-236359383.66999999</v>
      </c>
      <c r="BM132" s="103">
        <v>-236359383.66999999</v>
      </c>
      <c r="BN132" s="103">
        <v>-236359383.66999999</v>
      </c>
      <c r="BO132" s="103">
        <v>-236359383.66999999</v>
      </c>
      <c r="BP132" s="103">
        <v>-236359383.66999999</v>
      </c>
      <c r="BQ132" s="103">
        <v>-236359383.66999999</v>
      </c>
      <c r="BR132" s="103">
        <v>-236359383.66999999</v>
      </c>
      <c r="BS132" s="103">
        <v>-236359383.66999999</v>
      </c>
      <c r="BT132" s="103">
        <v>-236359383.66999999</v>
      </c>
      <c r="BU132" s="103">
        <v>-236359383.66999999</v>
      </c>
      <c r="BV132" s="103">
        <v>-236359383.66999999</v>
      </c>
      <c r="BW132" s="103">
        <v>-236359383.66999999</v>
      </c>
      <c r="BX132" s="103">
        <v>-236359383.66999999</v>
      </c>
      <c r="BY132" s="103">
        <v>-236359383.66999999</v>
      </c>
      <c r="BZ132" s="103">
        <v>-236359383.66999999</v>
      </c>
      <c r="CA132" s="103">
        <v>-236359383.66999999</v>
      </c>
      <c r="CB132" s="103">
        <v>-236359383.66999999</v>
      </c>
      <c r="CC132" s="103">
        <v>-236359383.66999999</v>
      </c>
      <c r="CD132" s="103">
        <v>-236359383.66999999</v>
      </c>
      <c r="CE132" s="103">
        <v>-236359383.66999999</v>
      </c>
      <c r="CF132" s="103">
        <v>-236359383.66999999</v>
      </c>
      <c r="CG132" s="103">
        <v>-236359383.66999999</v>
      </c>
      <c r="CH132" s="103">
        <v>-236359383.66999999</v>
      </c>
      <c r="CI132" s="103">
        <v>-236359383.66999999</v>
      </c>
      <c r="CJ132" s="103">
        <v>-236359383.66999999</v>
      </c>
      <c r="CK132" s="103">
        <v>-236359383.66999999</v>
      </c>
      <c r="CL132" s="103">
        <v>-236359383.66999999</v>
      </c>
      <c r="CM132" s="103">
        <v>-236359383.66999999</v>
      </c>
      <c r="CN132" s="103">
        <v>-236359383.66999999</v>
      </c>
      <c r="CO132" s="103">
        <v>-236359383.66999999</v>
      </c>
    </row>
    <row r="133" spans="1:93" x14ac:dyDescent="0.2">
      <c r="A133" s="101" t="s">
        <v>1728</v>
      </c>
    </row>
    <row r="134" spans="1:93" x14ac:dyDescent="0.2">
      <c r="A134" s="99" t="s">
        <v>1729</v>
      </c>
    </row>
    <row r="135" spans="1:93" x14ac:dyDescent="0.2">
      <c r="A135" s="101" t="s">
        <v>1730</v>
      </c>
      <c r="B135" s="100">
        <v>20325435.300000001</v>
      </c>
      <c r="C135" s="100">
        <v>20325435.300000001</v>
      </c>
      <c r="D135" s="100">
        <v>20325435.300000001</v>
      </c>
      <c r="E135" s="100">
        <v>20325435.300000001</v>
      </c>
      <c r="F135" s="100">
        <v>20325435.300000001</v>
      </c>
      <c r="G135" s="100">
        <v>20325435.300000001</v>
      </c>
      <c r="H135" s="100">
        <v>20325435.300000001</v>
      </c>
      <c r="I135" s="100">
        <v>20325435.300000001</v>
      </c>
      <c r="J135" s="100">
        <v>20325435.300000001</v>
      </c>
      <c r="K135" s="100">
        <v>20325435.300000001</v>
      </c>
      <c r="L135" s="100">
        <v>20325435.300000001</v>
      </c>
      <c r="M135" s="100">
        <v>20325435.300000001</v>
      </c>
      <c r="N135" s="100">
        <v>20325435.300000001</v>
      </c>
      <c r="O135" s="100">
        <v>20325435.300000001</v>
      </c>
      <c r="P135" s="100">
        <v>20325435.300000001</v>
      </c>
      <c r="Q135" s="100">
        <v>20325435.300000001</v>
      </c>
      <c r="R135" s="100">
        <v>20325435.300000001</v>
      </c>
      <c r="S135" s="100">
        <v>20325435.300000001</v>
      </c>
      <c r="T135" s="100">
        <v>20325435.300000001</v>
      </c>
      <c r="U135" s="100">
        <v>20325435.300000001</v>
      </c>
      <c r="V135" s="100">
        <v>20325435.300000001</v>
      </c>
      <c r="W135" s="100">
        <v>20325435.300000001</v>
      </c>
      <c r="X135" s="100">
        <v>20325435.300000001</v>
      </c>
      <c r="Y135" s="100">
        <v>20325435.300000001</v>
      </c>
      <c r="Z135" s="100">
        <v>20325435.300000001</v>
      </c>
      <c r="AB135" s="100">
        <v>20325435.300000001</v>
      </c>
      <c r="AC135" s="100">
        <v>20325435.300000001</v>
      </c>
      <c r="AD135" s="100">
        <v>20325435.300000001</v>
      </c>
      <c r="AE135" s="100">
        <v>20325435.300000001</v>
      </c>
      <c r="AF135" s="100">
        <v>20325435.300000001</v>
      </c>
      <c r="AG135" s="100">
        <v>20325435.300000001</v>
      </c>
      <c r="AH135" s="100">
        <v>20325435.300000001</v>
      </c>
      <c r="AI135" s="100">
        <v>20325435.300000001</v>
      </c>
      <c r="AJ135" s="100">
        <v>20325435.300000001</v>
      </c>
      <c r="AK135" s="100">
        <v>20325435.300000001</v>
      </c>
      <c r="AL135" s="100">
        <v>20325435.300000001</v>
      </c>
      <c r="AM135" s="100">
        <v>20325435.300000001</v>
      </c>
      <c r="AN135" s="100">
        <v>20325435.300000001</v>
      </c>
      <c r="AO135" s="100">
        <v>20325435.300000001</v>
      </c>
      <c r="AP135" s="100">
        <v>20325435.300000001</v>
      </c>
      <c r="AQ135" s="100">
        <v>20325435.300000001</v>
      </c>
      <c r="AR135" s="100">
        <v>20325435.300000001</v>
      </c>
      <c r="AS135" s="100">
        <v>20325435.300000001</v>
      </c>
      <c r="AT135" s="100">
        <v>20325435.300000001</v>
      </c>
      <c r="AU135" s="100">
        <v>20325435.300000001</v>
      </c>
      <c r="AV135" s="100">
        <v>20325435.300000001</v>
      </c>
      <c r="AW135" s="100">
        <v>20325435.300000001</v>
      </c>
      <c r="AX135" s="100">
        <v>20325435.300000001</v>
      </c>
      <c r="AY135" s="100">
        <v>20325435.300000001</v>
      </c>
      <c r="AZ135" s="100">
        <v>20325435.300000001</v>
      </c>
      <c r="BA135" s="100">
        <v>20325435.300000001</v>
      </c>
      <c r="BB135" s="100">
        <v>20325435.300000001</v>
      </c>
      <c r="BC135" s="100">
        <v>20325435.300000001</v>
      </c>
      <c r="BD135" s="100">
        <v>20325435.300000001</v>
      </c>
      <c r="BE135" s="100">
        <v>20325435.300000001</v>
      </c>
      <c r="BF135" s="100">
        <v>20325435.300000001</v>
      </c>
      <c r="BG135" s="100">
        <v>20325435.300000001</v>
      </c>
      <c r="BH135" s="100">
        <v>20325435.300000001</v>
      </c>
      <c r="BI135" s="100">
        <v>20325435.300000001</v>
      </c>
      <c r="BJ135" s="100">
        <v>20325435.300000001</v>
      </c>
      <c r="BK135" s="100">
        <v>20325435.300000001</v>
      </c>
      <c r="BL135" s="100">
        <v>20325435.300000001</v>
      </c>
      <c r="BM135" s="100">
        <v>20325435.300000001</v>
      </c>
      <c r="BN135" s="100">
        <v>20325435.300000001</v>
      </c>
      <c r="BO135" s="100">
        <v>20325435.300000001</v>
      </c>
      <c r="BP135" s="100">
        <v>20325435.300000001</v>
      </c>
      <c r="BQ135" s="100">
        <v>20325435.300000001</v>
      </c>
      <c r="BR135" s="100">
        <v>20325435.300000001</v>
      </c>
      <c r="BS135" s="100">
        <v>20325435.300000001</v>
      </c>
      <c r="BT135" s="100">
        <v>20325435.300000001</v>
      </c>
      <c r="BU135" s="100">
        <v>20325435.300000001</v>
      </c>
      <c r="BV135" s="100">
        <v>20325435.300000001</v>
      </c>
      <c r="BW135" s="100">
        <v>20325435.300000001</v>
      </c>
      <c r="BX135" s="100">
        <v>20325435.300000001</v>
      </c>
      <c r="BY135" s="100">
        <v>20325435.300000001</v>
      </c>
      <c r="BZ135" s="100">
        <v>20325435.300000001</v>
      </c>
      <c r="CA135" s="100">
        <v>20325435.300000001</v>
      </c>
      <c r="CB135" s="100">
        <v>20325435.300000001</v>
      </c>
      <c r="CC135" s="100">
        <v>20325435.300000001</v>
      </c>
      <c r="CD135" s="100">
        <v>20325435.300000001</v>
      </c>
      <c r="CE135" s="100">
        <v>20325435.300000001</v>
      </c>
      <c r="CF135" s="100">
        <v>20325435.300000001</v>
      </c>
      <c r="CG135" s="100">
        <v>20325435.300000001</v>
      </c>
      <c r="CH135" s="100">
        <v>20325435.300000001</v>
      </c>
      <c r="CI135" s="100">
        <v>20325435.300000001</v>
      </c>
      <c r="CJ135" s="100">
        <v>20325435.300000001</v>
      </c>
      <c r="CK135" s="100">
        <v>20325435.300000001</v>
      </c>
      <c r="CL135" s="100">
        <v>20325435.300000001</v>
      </c>
      <c r="CM135" s="100">
        <v>20325435.300000001</v>
      </c>
      <c r="CN135" s="100">
        <v>20325435.300000001</v>
      </c>
      <c r="CO135" s="100">
        <v>20325435.300000001</v>
      </c>
    </row>
    <row r="136" spans="1:93" x14ac:dyDescent="0.2">
      <c r="A136" s="102" t="s">
        <v>1731</v>
      </c>
      <c r="B136" s="103">
        <v>20325435.300000001</v>
      </c>
      <c r="C136" s="103">
        <v>20325435.300000001</v>
      </c>
      <c r="D136" s="103">
        <v>20325435.300000001</v>
      </c>
      <c r="E136" s="103">
        <v>20325435.300000001</v>
      </c>
      <c r="F136" s="103">
        <v>20325435.300000001</v>
      </c>
      <c r="G136" s="103">
        <v>20325435.300000001</v>
      </c>
      <c r="H136" s="103">
        <v>20325435.300000001</v>
      </c>
      <c r="I136" s="103">
        <v>20325435.300000001</v>
      </c>
      <c r="J136" s="103">
        <v>20325435.300000001</v>
      </c>
      <c r="K136" s="103">
        <v>20325435.300000001</v>
      </c>
      <c r="L136" s="103">
        <v>20325435.300000001</v>
      </c>
      <c r="M136" s="103">
        <v>20325435.300000001</v>
      </c>
      <c r="N136" s="103">
        <v>20325435.300000001</v>
      </c>
      <c r="O136" s="103">
        <v>20325435.300000001</v>
      </c>
      <c r="P136" s="103">
        <v>20325435.300000001</v>
      </c>
      <c r="Q136" s="103">
        <v>20325435.300000001</v>
      </c>
      <c r="R136" s="103">
        <v>20325435.300000001</v>
      </c>
      <c r="S136" s="103">
        <v>20325435.300000001</v>
      </c>
      <c r="T136" s="103">
        <v>20325435.300000001</v>
      </c>
      <c r="U136" s="103">
        <v>20325435.300000001</v>
      </c>
      <c r="V136" s="103">
        <v>20325435.300000001</v>
      </c>
      <c r="W136" s="103">
        <v>20325435.300000001</v>
      </c>
      <c r="X136" s="103">
        <v>20325435.300000001</v>
      </c>
      <c r="Y136" s="103">
        <v>20325435.300000001</v>
      </c>
      <c r="Z136" s="103">
        <v>20325435.300000001</v>
      </c>
      <c r="AA136" s="103"/>
      <c r="AB136" s="103">
        <v>20325435.300000001</v>
      </c>
      <c r="AC136" s="103">
        <v>20325435.300000001</v>
      </c>
      <c r="AD136" s="103">
        <v>20325435.300000001</v>
      </c>
      <c r="AE136" s="103">
        <v>20325435.300000001</v>
      </c>
      <c r="AF136" s="103">
        <v>20325435.300000001</v>
      </c>
      <c r="AG136" s="103">
        <v>20325435.300000001</v>
      </c>
      <c r="AH136" s="103">
        <v>20325435.300000001</v>
      </c>
      <c r="AI136" s="103">
        <v>20325435.300000001</v>
      </c>
      <c r="AJ136" s="103">
        <v>20325435.300000001</v>
      </c>
      <c r="AK136" s="103">
        <v>20325435.300000001</v>
      </c>
      <c r="AL136" s="103">
        <v>20325435.300000001</v>
      </c>
      <c r="AM136" s="103">
        <v>20325435.300000001</v>
      </c>
      <c r="AN136" s="103">
        <v>20325435.300000001</v>
      </c>
      <c r="AO136" s="103">
        <v>20325435.300000001</v>
      </c>
      <c r="AP136" s="103">
        <v>20325435.300000001</v>
      </c>
      <c r="AQ136" s="103">
        <v>20325435.300000001</v>
      </c>
      <c r="AR136" s="103">
        <v>20325435.300000001</v>
      </c>
      <c r="AS136" s="103">
        <v>20325435.300000001</v>
      </c>
      <c r="AT136" s="103">
        <v>20325435.300000001</v>
      </c>
      <c r="AU136" s="103">
        <v>20325435.300000001</v>
      </c>
      <c r="AV136" s="103">
        <v>20325435.300000001</v>
      </c>
      <c r="AW136" s="103">
        <v>20325435.300000001</v>
      </c>
      <c r="AX136" s="103">
        <v>20325435.300000001</v>
      </c>
      <c r="AY136" s="103">
        <v>20325435.300000001</v>
      </c>
      <c r="AZ136" s="103">
        <v>20325435.300000001</v>
      </c>
      <c r="BA136" s="103">
        <v>20325435.300000001</v>
      </c>
      <c r="BB136" s="103">
        <v>20325435.300000001</v>
      </c>
      <c r="BC136" s="103">
        <v>20325435.300000001</v>
      </c>
      <c r="BD136" s="103">
        <v>20325435.300000001</v>
      </c>
      <c r="BE136" s="103">
        <v>20325435.300000001</v>
      </c>
      <c r="BF136" s="103">
        <v>20325435.300000001</v>
      </c>
      <c r="BG136" s="103">
        <v>20325435.300000001</v>
      </c>
      <c r="BH136" s="103">
        <v>20325435.300000001</v>
      </c>
      <c r="BI136" s="103">
        <v>20325435.300000001</v>
      </c>
      <c r="BJ136" s="103">
        <v>20325435.300000001</v>
      </c>
      <c r="BK136" s="103">
        <v>20325435.300000001</v>
      </c>
      <c r="BL136" s="103">
        <v>20325435.300000001</v>
      </c>
      <c r="BM136" s="103">
        <v>20325435.300000001</v>
      </c>
      <c r="BN136" s="103">
        <v>20325435.300000001</v>
      </c>
      <c r="BO136" s="103">
        <v>20325435.300000001</v>
      </c>
      <c r="BP136" s="103">
        <v>20325435.300000001</v>
      </c>
      <c r="BQ136" s="103">
        <v>20325435.300000001</v>
      </c>
      <c r="BR136" s="103">
        <v>20325435.300000001</v>
      </c>
      <c r="BS136" s="103">
        <v>20325435.300000001</v>
      </c>
      <c r="BT136" s="103">
        <v>20325435.300000001</v>
      </c>
      <c r="BU136" s="103">
        <v>20325435.300000001</v>
      </c>
      <c r="BV136" s="103">
        <v>20325435.300000001</v>
      </c>
      <c r="BW136" s="103">
        <v>20325435.300000001</v>
      </c>
      <c r="BX136" s="103">
        <v>20325435.300000001</v>
      </c>
      <c r="BY136" s="103">
        <v>20325435.300000001</v>
      </c>
      <c r="BZ136" s="103">
        <v>20325435.300000001</v>
      </c>
      <c r="CA136" s="103">
        <v>20325435.300000001</v>
      </c>
      <c r="CB136" s="103">
        <v>20325435.300000001</v>
      </c>
      <c r="CC136" s="103">
        <v>20325435.300000001</v>
      </c>
      <c r="CD136" s="103">
        <v>20325435.300000001</v>
      </c>
      <c r="CE136" s="103">
        <v>20325435.300000001</v>
      </c>
      <c r="CF136" s="103">
        <v>20325435.300000001</v>
      </c>
      <c r="CG136" s="103">
        <v>20325435.300000001</v>
      </c>
      <c r="CH136" s="103">
        <v>20325435.300000001</v>
      </c>
      <c r="CI136" s="103">
        <v>20325435.300000001</v>
      </c>
      <c r="CJ136" s="103">
        <v>20325435.300000001</v>
      </c>
      <c r="CK136" s="103">
        <v>20325435.300000001</v>
      </c>
      <c r="CL136" s="103">
        <v>20325435.300000001</v>
      </c>
      <c r="CM136" s="103">
        <v>20325435.300000001</v>
      </c>
      <c r="CN136" s="103">
        <v>20325435.300000001</v>
      </c>
      <c r="CO136" s="103">
        <v>20325435.300000001</v>
      </c>
    </row>
    <row r="137" spans="1:93" x14ac:dyDescent="0.2">
      <c r="A137" s="101" t="s">
        <v>1732</v>
      </c>
    </row>
    <row r="138" spans="1:93" x14ac:dyDescent="0.2">
      <c r="A138" s="99" t="s">
        <v>1733</v>
      </c>
    </row>
    <row r="139" spans="1:93" x14ac:dyDescent="0.2">
      <c r="A139" s="101" t="s">
        <v>1734</v>
      </c>
      <c r="B139" s="100">
        <v>-6444637.3799999896</v>
      </c>
      <c r="C139" s="100">
        <v>-6517998.8499999996</v>
      </c>
      <c r="D139" s="100">
        <v>-6591360.3200000003</v>
      </c>
      <c r="E139" s="100">
        <v>-6664721.79</v>
      </c>
      <c r="F139" s="100">
        <v>-6738083.2599999998</v>
      </c>
      <c r="G139" s="100">
        <v>-6811444.7299999902</v>
      </c>
      <c r="H139" s="100">
        <v>-6884806.2000000002</v>
      </c>
      <c r="I139" s="100">
        <v>-6958167.6699999999</v>
      </c>
      <c r="J139" s="100">
        <v>-7031529.1399999997</v>
      </c>
      <c r="K139" s="100">
        <v>-7104890.6099999901</v>
      </c>
      <c r="L139" s="100">
        <v>-7178252.0799999898</v>
      </c>
      <c r="M139" s="100">
        <v>-7251613.5499999998</v>
      </c>
      <c r="N139" s="100">
        <v>-7251613.5499999998</v>
      </c>
      <c r="O139" s="100">
        <v>-7324975.0199999996</v>
      </c>
      <c r="P139" s="100">
        <v>-7398336.48999999</v>
      </c>
      <c r="Q139" s="100">
        <v>-7471697.96</v>
      </c>
      <c r="R139" s="100">
        <v>-7545059.4299999997</v>
      </c>
      <c r="S139" s="100">
        <v>-7618420.9000000004</v>
      </c>
      <c r="T139" s="100">
        <v>-7691782.3700000001</v>
      </c>
      <c r="U139" s="100">
        <v>-7765143.8399999999</v>
      </c>
      <c r="V139" s="100">
        <v>-7838505.3099999996</v>
      </c>
      <c r="W139" s="100">
        <v>-7911866.7800000003</v>
      </c>
      <c r="X139" s="100">
        <v>-7985228.25</v>
      </c>
      <c r="Y139" s="100">
        <v>-8058589.7199999997</v>
      </c>
      <c r="Z139" s="100">
        <v>-8131951.1899999902</v>
      </c>
      <c r="AB139" s="100">
        <v>-8131951.1899999902</v>
      </c>
      <c r="AC139" s="100">
        <v>-8131951.1899999902</v>
      </c>
      <c r="AD139" s="100">
        <v>-8131951.1899999902</v>
      </c>
      <c r="AE139" s="100">
        <v>-8131951.1899999902</v>
      </c>
      <c r="AF139" s="100">
        <v>-8131951.1899999902</v>
      </c>
      <c r="AG139" s="100">
        <v>-8131951.1899999902</v>
      </c>
      <c r="AH139" s="100">
        <v>-8131951.1899999902</v>
      </c>
      <c r="AI139" s="100">
        <v>-8131951.1899999902</v>
      </c>
      <c r="AJ139" s="100">
        <v>-8131951.1899999902</v>
      </c>
      <c r="AK139" s="100">
        <v>-8131951.1899999902</v>
      </c>
      <c r="AL139" s="100">
        <v>-8131951.1899999902</v>
      </c>
      <c r="AM139" s="100">
        <v>-8131951.1899999902</v>
      </c>
      <c r="AN139" s="100">
        <v>-8131951.1899999902</v>
      </c>
      <c r="AO139" s="100">
        <v>-8131951.1899999902</v>
      </c>
      <c r="AP139" s="100">
        <v>-8131951.1899999902</v>
      </c>
      <c r="AQ139" s="100">
        <v>-8131951.1899999902</v>
      </c>
      <c r="AR139" s="100">
        <v>-8131951.1899999902</v>
      </c>
      <c r="AS139" s="100">
        <v>-8131951.1899999902</v>
      </c>
      <c r="AT139" s="100">
        <v>-8131951.1899999902</v>
      </c>
      <c r="AU139" s="100">
        <v>-8131951.1899999902</v>
      </c>
      <c r="AV139" s="100">
        <v>-8131951.1899999902</v>
      </c>
      <c r="AW139" s="100">
        <v>-8131951.1899999902</v>
      </c>
      <c r="AX139" s="100">
        <v>-8131951.1899999902</v>
      </c>
      <c r="AY139" s="100">
        <v>-8131951.1899999902</v>
      </c>
      <c r="AZ139" s="100">
        <v>-8131951.1899999902</v>
      </c>
      <c r="BA139" s="100">
        <v>-8131951.1899999902</v>
      </c>
      <c r="BB139" s="100">
        <v>-8131951.1899999902</v>
      </c>
      <c r="BC139" s="100">
        <v>-8131951.1899999902</v>
      </c>
      <c r="BD139" s="100">
        <v>-8131951.1899999902</v>
      </c>
      <c r="BE139" s="100">
        <v>-8131951.1899999902</v>
      </c>
      <c r="BF139" s="100">
        <v>-8131951.1899999902</v>
      </c>
      <c r="BG139" s="100">
        <v>-8131951.1899999902</v>
      </c>
      <c r="BH139" s="100">
        <v>-8131951.1899999902</v>
      </c>
      <c r="BI139" s="100">
        <v>-8131951.1899999902</v>
      </c>
      <c r="BJ139" s="100">
        <v>-8131951.1899999902</v>
      </c>
      <c r="BK139" s="100">
        <v>-8131951.1899999902</v>
      </c>
      <c r="BL139" s="100">
        <v>-8131951.1899999902</v>
      </c>
      <c r="BM139" s="100">
        <v>-8131951.1899999902</v>
      </c>
      <c r="BN139" s="100">
        <v>-8131951.1899999902</v>
      </c>
      <c r="BO139" s="100">
        <v>-8131951.1899999902</v>
      </c>
      <c r="BP139" s="100">
        <v>-8131951.1899999902</v>
      </c>
      <c r="BQ139" s="100">
        <v>-8131951.1899999902</v>
      </c>
      <c r="BR139" s="100">
        <v>-8131951.1899999902</v>
      </c>
      <c r="BS139" s="100">
        <v>-8131951.1899999902</v>
      </c>
      <c r="BT139" s="100">
        <v>-8131951.1899999902</v>
      </c>
      <c r="BU139" s="100">
        <v>-8131951.1899999902</v>
      </c>
      <c r="BV139" s="100">
        <v>-8131951.1899999902</v>
      </c>
      <c r="BW139" s="100">
        <v>-8131951.1899999902</v>
      </c>
      <c r="BX139" s="100">
        <v>-8131951.1899999902</v>
      </c>
      <c r="BY139" s="100">
        <v>-8131951.1899999902</v>
      </c>
      <c r="BZ139" s="100">
        <v>-8131951.1899999902</v>
      </c>
      <c r="CA139" s="100">
        <v>-8131951.1899999902</v>
      </c>
      <c r="CB139" s="100">
        <v>-8131951.1899999902</v>
      </c>
      <c r="CC139" s="100">
        <v>-8131951.1899999902</v>
      </c>
      <c r="CD139" s="100">
        <v>-8131951.1899999902</v>
      </c>
      <c r="CE139" s="100">
        <v>-8131951.1899999902</v>
      </c>
      <c r="CF139" s="100">
        <v>-8131951.1899999902</v>
      </c>
      <c r="CG139" s="100">
        <v>-8131951.1899999902</v>
      </c>
      <c r="CH139" s="100">
        <v>-8131951.1899999902</v>
      </c>
      <c r="CI139" s="100">
        <v>-8131951.1899999902</v>
      </c>
      <c r="CJ139" s="100">
        <v>-8131951.1899999902</v>
      </c>
      <c r="CK139" s="100">
        <v>-8131951.1899999902</v>
      </c>
      <c r="CL139" s="100">
        <v>-8131951.1899999902</v>
      </c>
      <c r="CM139" s="100">
        <v>-8131951.1899999902</v>
      </c>
      <c r="CN139" s="100">
        <v>-8131951.1899999902</v>
      </c>
      <c r="CO139" s="100">
        <v>-8131951.1899999902</v>
      </c>
    </row>
    <row r="140" spans="1:93" x14ac:dyDescent="0.2">
      <c r="A140" s="102" t="s">
        <v>1735</v>
      </c>
      <c r="B140" s="103">
        <v>-6444637.3799999896</v>
      </c>
      <c r="C140" s="103">
        <v>-6517998.8499999996</v>
      </c>
      <c r="D140" s="103">
        <v>-6591360.3200000003</v>
      </c>
      <c r="E140" s="103">
        <v>-6664721.79</v>
      </c>
      <c r="F140" s="103">
        <v>-6738083.2599999998</v>
      </c>
      <c r="G140" s="103">
        <v>-6811444.7299999902</v>
      </c>
      <c r="H140" s="103">
        <v>-6884806.2000000002</v>
      </c>
      <c r="I140" s="103">
        <v>-6958167.6699999999</v>
      </c>
      <c r="J140" s="103">
        <v>-7031529.1399999997</v>
      </c>
      <c r="K140" s="103">
        <v>-7104890.6099999901</v>
      </c>
      <c r="L140" s="103">
        <v>-7178252.0799999898</v>
      </c>
      <c r="M140" s="103">
        <v>-7251613.5499999998</v>
      </c>
      <c r="N140" s="103">
        <v>-7251613.5499999998</v>
      </c>
      <c r="O140" s="103">
        <v>-7324975.0199999996</v>
      </c>
      <c r="P140" s="103">
        <v>-7398336.48999999</v>
      </c>
      <c r="Q140" s="103">
        <v>-7471697.96</v>
      </c>
      <c r="R140" s="103">
        <v>-7545059.4299999997</v>
      </c>
      <c r="S140" s="103">
        <v>-7618420.9000000004</v>
      </c>
      <c r="T140" s="103">
        <v>-7691782.3700000001</v>
      </c>
      <c r="U140" s="103">
        <v>-7765143.8399999999</v>
      </c>
      <c r="V140" s="103">
        <v>-7838505.3099999996</v>
      </c>
      <c r="W140" s="103">
        <v>-7911866.7800000003</v>
      </c>
      <c r="X140" s="103">
        <v>-7985228.25</v>
      </c>
      <c r="Y140" s="103">
        <v>-8058589.7199999997</v>
      </c>
      <c r="Z140" s="103">
        <v>-8131951.1899999902</v>
      </c>
      <c r="AA140" s="103"/>
      <c r="AB140" s="103">
        <v>-8131951.1899999902</v>
      </c>
      <c r="AC140" s="103">
        <v>-8131951.1899999902</v>
      </c>
      <c r="AD140" s="103">
        <v>-8131951.1899999902</v>
      </c>
      <c r="AE140" s="103">
        <v>-8131951.1899999902</v>
      </c>
      <c r="AF140" s="103">
        <v>-8131951.1899999902</v>
      </c>
      <c r="AG140" s="103">
        <v>-8131951.1899999902</v>
      </c>
      <c r="AH140" s="103">
        <v>-8131951.1899999902</v>
      </c>
      <c r="AI140" s="103">
        <v>-8131951.1899999902</v>
      </c>
      <c r="AJ140" s="103">
        <v>-8131951.1899999902</v>
      </c>
      <c r="AK140" s="103">
        <v>-8131951.1899999902</v>
      </c>
      <c r="AL140" s="103">
        <v>-8131951.1899999902</v>
      </c>
      <c r="AM140" s="103">
        <v>-8131951.1899999902</v>
      </c>
      <c r="AN140" s="103">
        <v>-8131951.1899999902</v>
      </c>
      <c r="AO140" s="103">
        <v>-8131951.1899999902</v>
      </c>
      <c r="AP140" s="103">
        <v>-8131951.1899999902</v>
      </c>
      <c r="AQ140" s="103">
        <v>-8131951.1899999902</v>
      </c>
      <c r="AR140" s="103">
        <v>-8131951.1899999902</v>
      </c>
      <c r="AS140" s="103">
        <v>-8131951.1899999902</v>
      </c>
      <c r="AT140" s="103">
        <v>-8131951.1899999902</v>
      </c>
      <c r="AU140" s="103">
        <v>-8131951.1899999902</v>
      </c>
      <c r="AV140" s="103">
        <v>-8131951.1899999902</v>
      </c>
      <c r="AW140" s="103">
        <v>-8131951.1899999902</v>
      </c>
      <c r="AX140" s="103">
        <v>-8131951.1899999902</v>
      </c>
      <c r="AY140" s="103">
        <v>-8131951.1899999902</v>
      </c>
      <c r="AZ140" s="103">
        <v>-8131951.1899999902</v>
      </c>
      <c r="BA140" s="103">
        <v>-8131951.1899999902</v>
      </c>
      <c r="BB140" s="103">
        <v>-8131951.1899999902</v>
      </c>
      <c r="BC140" s="103">
        <v>-8131951.1899999902</v>
      </c>
      <c r="BD140" s="103">
        <v>-8131951.1899999902</v>
      </c>
      <c r="BE140" s="103">
        <v>-8131951.1899999902</v>
      </c>
      <c r="BF140" s="103">
        <v>-8131951.1899999902</v>
      </c>
      <c r="BG140" s="103">
        <v>-8131951.1899999902</v>
      </c>
      <c r="BH140" s="103">
        <v>-8131951.1899999902</v>
      </c>
      <c r="BI140" s="103">
        <v>-8131951.1899999902</v>
      </c>
      <c r="BJ140" s="103">
        <v>-8131951.1899999902</v>
      </c>
      <c r="BK140" s="103">
        <v>-8131951.1899999902</v>
      </c>
      <c r="BL140" s="103">
        <v>-8131951.1899999902</v>
      </c>
      <c r="BM140" s="103">
        <v>-8131951.1899999902</v>
      </c>
      <c r="BN140" s="103">
        <v>-8131951.1899999902</v>
      </c>
      <c r="BO140" s="103">
        <v>-8131951.1899999902</v>
      </c>
      <c r="BP140" s="103">
        <v>-8131951.1899999902</v>
      </c>
      <c r="BQ140" s="103">
        <v>-8131951.1899999902</v>
      </c>
      <c r="BR140" s="103">
        <v>-8131951.1899999902</v>
      </c>
      <c r="BS140" s="103">
        <v>-8131951.1899999902</v>
      </c>
      <c r="BT140" s="103">
        <v>-8131951.1899999902</v>
      </c>
      <c r="BU140" s="103">
        <v>-8131951.1899999902</v>
      </c>
      <c r="BV140" s="103">
        <v>-8131951.1899999902</v>
      </c>
      <c r="BW140" s="103">
        <v>-8131951.1899999902</v>
      </c>
      <c r="BX140" s="103">
        <v>-8131951.1899999902</v>
      </c>
      <c r="BY140" s="103">
        <v>-8131951.1899999902</v>
      </c>
      <c r="BZ140" s="103">
        <v>-8131951.1899999902</v>
      </c>
      <c r="CA140" s="103">
        <v>-8131951.1899999902</v>
      </c>
      <c r="CB140" s="103">
        <v>-8131951.1899999902</v>
      </c>
      <c r="CC140" s="103">
        <v>-8131951.1899999902</v>
      </c>
      <c r="CD140" s="103">
        <v>-8131951.1899999902</v>
      </c>
      <c r="CE140" s="103">
        <v>-8131951.1899999902</v>
      </c>
      <c r="CF140" s="103">
        <v>-8131951.1899999902</v>
      </c>
      <c r="CG140" s="103">
        <v>-8131951.1899999902</v>
      </c>
      <c r="CH140" s="103">
        <v>-8131951.1899999902</v>
      </c>
      <c r="CI140" s="103">
        <v>-8131951.1899999902</v>
      </c>
      <c r="CJ140" s="103">
        <v>-8131951.1899999902</v>
      </c>
      <c r="CK140" s="103">
        <v>-8131951.1899999902</v>
      </c>
      <c r="CL140" s="103">
        <v>-8131951.1899999902</v>
      </c>
      <c r="CM140" s="103">
        <v>-8131951.1899999902</v>
      </c>
      <c r="CN140" s="103">
        <v>-8131951.1899999902</v>
      </c>
      <c r="CO140" s="103">
        <v>-8131951.1899999902</v>
      </c>
    </row>
    <row r="141" spans="1:93" x14ac:dyDescent="0.2">
      <c r="A141" s="101" t="s">
        <v>398</v>
      </c>
    </row>
    <row r="142" spans="1:93" x14ac:dyDescent="0.2">
      <c r="A142" s="99" t="s">
        <v>1736</v>
      </c>
    </row>
    <row r="143" spans="1:93" x14ac:dyDescent="0.2">
      <c r="A143" s="101" t="s">
        <v>1737</v>
      </c>
      <c r="B143" s="100">
        <v>2531240</v>
      </c>
      <c r="C143" s="100">
        <v>2531240</v>
      </c>
      <c r="D143" s="100">
        <v>2531240</v>
      </c>
      <c r="E143" s="100">
        <v>2531240</v>
      </c>
      <c r="F143" s="100">
        <v>2531240</v>
      </c>
      <c r="G143" s="100">
        <v>2531240</v>
      </c>
      <c r="H143" s="100">
        <v>2531240</v>
      </c>
      <c r="I143" s="100">
        <v>2531240</v>
      </c>
      <c r="J143" s="100">
        <v>2531240</v>
      </c>
      <c r="K143" s="100">
        <v>2531240</v>
      </c>
      <c r="L143" s="100">
        <v>2531240</v>
      </c>
      <c r="M143" s="100">
        <v>2531240</v>
      </c>
      <c r="N143" s="100">
        <v>2531240</v>
      </c>
      <c r="O143" s="100">
        <v>2531240</v>
      </c>
      <c r="P143" s="100">
        <v>2531240</v>
      </c>
      <c r="Q143" s="100">
        <v>2531240</v>
      </c>
      <c r="R143" s="100">
        <v>2531240</v>
      </c>
      <c r="S143" s="100">
        <v>2531240</v>
      </c>
      <c r="T143" s="100">
        <v>2531240</v>
      </c>
      <c r="U143" s="100">
        <v>2531240</v>
      </c>
      <c r="V143" s="100">
        <v>2531240</v>
      </c>
      <c r="W143" s="100">
        <v>2531240</v>
      </c>
      <c r="X143" s="100">
        <v>2531240</v>
      </c>
      <c r="Y143" s="100">
        <v>2531240</v>
      </c>
      <c r="Z143" s="100">
        <v>2531240</v>
      </c>
      <c r="AB143" s="100">
        <v>2531240</v>
      </c>
      <c r="AC143" s="100">
        <v>2531240</v>
      </c>
      <c r="AD143" s="100">
        <v>2531240</v>
      </c>
      <c r="AE143" s="100">
        <v>2531240</v>
      </c>
      <c r="AF143" s="100">
        <v>2531240</v>
      </c>
      <c r="AG143" s="100">
        <v>2531240</v>
      </c>
      <c r="AH143" s="100">
        <v>2531240</v>
      </c>
      <c r="AI143" s="100">
        <v>2531240</v>
      </c>
      <c r="AJ143" s="100">
        <v>2531240</v>
      </c>
      <c r="AK143" s="100">
        <v>2531240</v>
      </c>
      <c r="AL143" s="100">
        <v>2531240</v>
      </c>
      <c r="AM143" s="100">
        <v>2531240</v>
      </c>
      <c r="AN143" s="100">
        <v>2531240</v>
      </c>
      <c r="AO143" s="100">
        <v>2531240</v>
      </c>
      <c r="AP143" s="100">
        <v>2531240</v>
      </c>
      <c r="AQ143" s="100">
        <v>2531240</v>
      </c>
      <c r="AR143" s="100">
        <v>2531240</v>
      </c>
      <c r="AS143" s="100">
        <v>2531240</v>
      </c>
      <c r="AT143" s="100">
        <v>2531240</v>
      </c>
      <c r="AU143" s="100">
        <v>2531240</v>
      </c>
      <c r="AV143" s="100">
        <v>2531240</v>
      </c>
      <c r="AW143" s="100">
        <v>2531240</v>
      </c>
      <c r="AX143" s="100">
        <v>2531240</v>
      </c>
      <c r="AY143" s="100">
        <v>2531240</v>
      </c>
      <c r="AZ143" s="100">
        <v>2531240</v>
      </c>
      <c r="BA143" s="100">
        <v>2531240</v>
      </c>
      <c r="BB143" s="100">
        <v>2531240</v>
      </c>
      <c r="BC143" s="100">
        <v>2531240</v>
      </c>
      <c r="BD143" s="100">
        <v>2531240</v>
      </c>
      <c r="BE143" s="100">
        <v>2531240</v>
      </c>
      <c r="BF143" s="100">
        <v>2531240</v>
      </c>
      <c r="BG143" s="100">
        <v>2531240</v>
      </c>
      <c r="BH143" s="100">
        <v>2531240</v>
      </c>
      <c r="BI143" s="100">
        <v>2531240</v>
      </c>
      <c r="BJ143" s="100">
        <v>2531240</v>
      </c>
      <c r="BK143" s="100">
        <v>2531240</v>
      </c>
      <c r="BL143" s="100">
        <v>2531240</v>
      </c>
      <c r="BM143" s="100">
        <v>2531240</v>
      </c>
      <c r="BN143" s="100">
        <v>2531240</v>
      </c>
      <c r="BO143" s="100">
        <v>2531240</v>
      </c>
      <c r="BP143" s="100">
        <v>2531240</v>
      </c>
      <c r="BQ143" s="100">
        <v>2531240</v>
      </c>
      <c r="BR143" s="100">
        <v>2531240</v>
      </c>
      <c r="BS143" s="100">
        <v>2531240</v>
      </c>
      <c r="BT143" s="100">
        <v>2531240</v>
      </c>
      <c r="BU143" s="100">
        <v>2531240</v>
      </c>
      <c r="BV143" s="100">
        <v>2531240</v>
      </c>
      <c r="BW143" s="100">
        <v>2531240</v>
      </c>
      <c r="BX143" s="100">
        <v>2531240</v>
      </c>
      <c r="BY143" s="100">
        <v>2531240</v>
      </c>
      <c r="BZ143" s="100">
        <v>2531240</v>
      </c>
      <c r="CA143" s="100">
        <v>2531240</v>
      </c>
      <c r="CB143" s="100">
        <v>2531240</v>
      </c>
      <c r="CC143" s="100">
        <v>2531240</v>
      </c>
      <c r="CD143" s="100">
        <v>2531240</v>
      </c>
      <c r="CE143" s="100">
        <v>2531240</v>
      </c>
      <c r="CF143" s="100">
        <v>2531240</v>
      </c>
      <c r="CG143" s="100">
        <v>2531240</v>
      </c>
      <c r="CH143" s="100">
        <v>2531240</v>
      </c>
      <c r="CI143" s="100">
        <v>2531240</v>
      </c>
      <c r="CJ143" s="100">
        <v>2531240</v>
      </c>
      <c r="CK143" s="100">
        <v>2531240</v>
      </c>
      <c r="CL143" s="100">
        <v>2531240</v>
      </c>
      <c r="CM143" s="100">
        <v>2531240</v>
      </c>
      <c r="CN143" s="100">
        <v>2531240</v>
      </c>
      <c r="CO143" s="100">
        <v>2531240</v>
      </c>
    </row>
    <row r="144" spans="1:93" x14ac:dyDescent="0.2">
      <c r="A144" s="102" t="s">
        <v>1738</v>
      </c>
      <c r="B144" s="103">
        <v>2531240</v>
      </c>
      <c r="C144" s="103">
        <v>2531240</v>
      </c>
      <c r="D144" s="103">
        <v>2531240</v>
      </c>
      <c r="E144" s="103">
        <v>2531240</v>
      </c>
      <c r="F144" s="103">
        <v>2531240</v>
      </c>
      <c r="G144" s="103">
        <v>2531240</v>
      </c>
      <c r="H144" s="103">
        <v>2531240</v>
      </c>
      <c r="I144" s="103">
        <v>2531240</v>
      </c>
      <c r="J144" s="103">
        <v>2531240</v>
      </c>
      <c r="K144" s="103">
        <v>2531240</v>
      </c>
      <c r="L144" s="103">
        <v>2531240</v>
      </c>
      <c r="M144" s="103">
        <v>2531240</v>
      </c>
      <c r="N144" s="103">
        <v>2531240</v>
      </c>
      <c r="O144" s="103">
        <v>2531240</v>
      </c>
      <c r="P144" s="103">
        <v>2531240</v>
      </c>
      <c r="Q144" s="103">
        <v>2531240</v>
      </c>
      <c r="R144" s="103">
        <v>2531240</v>
      </c>
      <c r="S144" s="103">
        <v>2531240</v>
      </c>
      <c r="T144" s="103">
        <v>2531240</v>
      </c>
      <c r="U144" s="103">
        <v>2531240</v>
      </c>
      <c r="V144" s="103">
        <v>2531240</v>
      </c>
      <c r="W144" s="103">
        <v>2531240</v>
      </c>
      <c r="X144" s="103">
        <v>2531240</v>
      </c>
      <c r="Y144" s="103">
        <v>2531240</v>
      </c>
      <c r="Z144" s="103">
        <v>2531240</v>
      </c>
      <c r="AA144" s="103"/>
      <c r="AB144" s="103">
        <v>2531240</v>
      </c>
      <c r="AC144" s="103">
        <v>2531240</v>
      </c>
      <c r="AD144" s="103">
        <v>2531240</v>
      </c>
      <c r="AE144" s="103">
        <v>2531240</v>
      </c>
      <c r="AF144" s="103">
        <v>2531240</v>
      </c>
      <c r="AG144" s="103">
        <v>2531240</v>
      </c>
      <c r="AH144" s="103">
        <v>2531240</v>
      </c>
      <c r="AI144" s="103">
        <v>2531240</v>
      </c>
      <c r="AJ144" s="103">
        <v>2531240</v>
      </c>
      <c r="AK144" s="103">
        <v>2531240</v>
      </c>
      <c r="AL144" s="103">
        <v>2531240</v>
      </c>
      <c r="AM144" s="103">
        <v>2531240</v>
      </c>
      <c r="AN144" s="103">
        <v>2531240</v>
      </c>
      <c r="AO144" s="103">
        <v>2531240</v>
      </c>
      <c r="AP144" s="103">
        <v>2531240</v>
      </c>
      <c r="AQ144" s="103">
        <v>2531240</v>
      </c>
      <c r="AR144" s="103">
        <v>2531240</v>
      </c>
      <c r="AS144" s="103">
        <v>2531240</v>
      </c>
      <c r="AT144" s="103">
        <v>2531240</v>
      </c>
      <c r="AU144" s="103">
        <v>2531240</v>
      </c>
      <c r="AV144" s="103">
        <v>2531240</v>
      </c>
      <c r="AW144" s="103">
        <v>2531240</v>
      </c>
      <c r="AX144" s="103">
        <v>2531240</v>
      </c>
      <c r="AY144" s="103">
        <v>2531240</v>
      </c>
      <c r="AZ144" s="103">
        <v>2531240</v>
      </c>
      <c r="BA144" s="103">
        <v>2531240</v>
      </c>
      <c r="BB144" s="103">
        <v>2531240</v>
      </c>
      <c r="BC144" s="103">
        <v>2531240</v>
      </c>
      <c r="BD144" s="103">
        <v>2531240</v>
      </c>
      <c r="BE144" s="103">
        <v>2531240</v>
      </c>
      <c r="BF144" s="103">
        <v>2531240</v>
      </c>
      <c r="BG144" s="103">
        <v>2531240</v>
      </c>
      <c r="BH144" s="103">
        <v>2531240</v>
      </c>
      <c r="BI144" s="103">
        <v>2531240</v>
      </c>
      <c r="BJ144" s="103">
        <v>2531240</v>
      </c>
      <c r="BK144" s="103">
        <v>2531240</v>
      </c>
      <c r="BL144" s="103">
        <v>2531240</v>
      </c>
      <c r="BM144" s="103">
        <v>2531240</v>
      </c>
      <c r="BN144" s="103">
        <v>2531240</v>
      </c>
      <c r="BO144" s="103">
        <v>2531240</v>
      </c>
      <c r="BP144" s="103">
        <v>2531240</v>
      </c>
      <c r="BQ144" s="103">
        <v>2531240</v>
      </c>
      <c r="BR144" s="103">
        <v>2531240</v>
      </c>
      <c r="BS144" s="103">
        <v>2531240</v>
      </c>
      <c r="BT144" s="103">
        <v>2531240</v>
      </c>
      <c r="BU144" s="103">
        <v>2531240</v>
      </c>
      <c r="BV144" s="103">
        <v>2531240</v>
      </c>
      <c r="BW144" s="103">
        <v>2531240</v>
      </c>
      <c r="BX144" s="103">
        <v>2531240</v>
      </c>
      <c r="BY144" s="103">
        <v>2531240</v>
      </c>
      <c r="BZ144" s="103">
        <v>2531240</v>
      </c>
      <c r="CA144" s="103">
        <v>2531240</v>
      </c>
      <c r="CB144" s="103">
        <v>2531240</v>
      </c>
      <c r="CC144" s="103">
        <v>2531240</v>
      </c>
      <c r="CD144" s="103">
        <v>2531240</v>
      </c>
      <c r="CE144" s="103">
        <v>2531240</v>
      </c>
      <c r="CF144" s="103">
        <v>2531240</v>
      </c>
      <c r="CG144" s="103">
        <v>2531240</v>
      </c>
      <c r="CH144" s="103">
        <v>2531240</v>
      </c>
      <c r="CI144" s="103">
        <v>2531240</v>
      </c>
      <c r="CJ144" s="103">
        <v>2531240</v>
      </c>
      <c r="CK144" s="103">
        <v>2531240</v>
      </c>
      <c r="CL144" s="103">
        <v>2531240</v>
      </c>
      <c r="CM144" s="103">
        <v>2531240</v>
      </c>
      <c r="CN144" s="103">
        <v>2531240</v>
      </c>
      <c r="CO144" s="103">
        <v>2531240</v>
      </c>
    </row>
    <row r="145" spans="1:93" x14ac:dyDescent="0.2">
      <c r="A145" s="101" t="s">
        <v>1739</v>
      </c>
    </row>
    <row r="146" spans="1:93" x14ac:dyDescent="0.2">
      <c r="A146" s="99" t="s">
        <v>1740</v>
      </c>
    </row>
    <row r="147" spans="1:93" x14ac:dyDescent="0.2">
      <c r="A147" s="101" t="s">
        <v>1741</v>
      </c>
      <c r="B147" s="100">
        <v>-2451736.36</v>
      </c>
      <c r="C147" s="100">
        <v>-2457085.5</v>
      </c>
      <c r="D147" s="100">
        <v>-2462434.64</v>
      </c>
      <c r="E147" s="100">
        <v>-2467783.7799999998</v>
      </c>
      <c r="F147" s="100">
        <v>-2473132.92</v>
      </c>
      <c r="G147" s="100">
        <v>-2478482.06</v>
      </c>
      <c r="H147" s="100">
        <v>-2483831.2000000002</v>
      </c>
      <c r="I147" s="100">
        <v>-2489180.34</v>
      </c>
      <c r="J147" s="100">
        <v>-2494529.48</v>
      </c>
      <c r="K147" s="100">
        <v>-2499878.62</v>
      </c>
      <c r="L147" s="100">
        <v>-2505227.7599999998</v>
      </c>
      <c r="M147" s="100">
        <v>-2510576.9</v>
      </c>
      <c r="N147" s="100">
        <v>-2510576.9</v>
      </c>
      <c r="O147" s="100">
        <v>-2515926.04</v>
      </c>
      <c r="P147" s="100">
        <v>-2521275.1800000002</v>
      </c>
      <c r="Q147" s="100">
        <v>-2526624.3199999998</v>
      </c>
      <c r="R147" s="100">
        <v>-2531240</v>
      </c>
      <c r="S147" s="100">
        <v>-2531240</v>
      </c>
      <c r="T147" s="100">
        <v>-2531240</v>
      </c>
      <c r="U147" s="100">
        <v>-2531240</v>
      </c>
      <c r="V147" s="100">
        <v>-2531240</v>
      </c>
      <c r="W147" s="100">
        <v>-2531240</v>
      </c>
      <c r="X147" s="100">
        <v>-2531240</v>
      </c>
      <c r="Y147" s="100">
        <v>-2531240</v>
      </c>
      <c r="Z147" s="100">
        <v>-2531240</v>
      </c>
      <c r="AB147" s="100">
        <v>-2531240</v>
      </c>
      <c r="AC147" s="100">
        <v>-2531240</v>
      </c>
      <c r="AD147" s="100">
        <v>-2531240</v>
      </c>
      <c r="AE147" s="100">
        <v>-2531240</v>
      </c>
      <c r="AF147" s="100">
        <v>-2531240</v>
      </c>
      <c r="AG147" s="100">
        <v>-2531240</v>
      </c>
      <c r="AH147" s="100">
        <v>-2531240</v>
      </c>
      <c r="AI147" s="100">
        <v>-2531240</v>
      </c>
      <c r="AJ147" s="100">
        <v>-2531240</v>
      </c>
      <c r="AK147" s="100">
        <v>-2531240</v>
      </c>
      <c r="AL147" s="100">
        <v>-2531240</v>
      </c>
      <c r="AM147" s="100">
        <v>-2531240</v>
      </c>
      <c r="AN147" s="100">
        <v>-2531240</v>
      </c>
      <c r="AO147" s="100">
        <v>-2531240</v>
      </c>
      <c r="AP147" s="100">
        <v>-2531240</v>
      </c>
      <c r="AQ147" s="100">
        <v>-2531240</v>
      </c>
      <c r="AR147" s="100">
        <v>-2531240</v>
      </c>
      <c r="AS147" s="100">
        <v>-2531240</v>
      </c>
      <c r="AT147" s="100">
        <v>-2531240</v>
      </c>
      <c r="AU147" s="100">
        <v>-2531240</v>
      </c>
      <c r="AV147" s="100">
        <v>-2531240</v>
      </c>
      <c r="AW147" s="100">
        <v>-2531240</v>
      </c>
      <c r="AX147" s="100">
        <v>-2531240</v>
      </c>
      <c r="AY147" s="100">
        <v>-2531240</v>
      </c>
      <c r="AZ147" s="100">
        <v>-2531240</v>
      </c>
      <c r="BA147" s="100">
        <v>-2531240</v>
      </c>
      <c r="BB147" s="100">
        <v>-2531240</v>
      </c>
      <c r="BC147" s="100">
        <v>-2531240</v>
      </c>
      <c r="BD147" s="100">
        <v>-2531240</v>
      </c>
      <c r="BE147" s="100">
        <v>-2531240</v>
      </c>
      <c r="BF147" s="100">
        <v>-2531240</v>
      </c>
      <c r="BG147" s="100">
        <v>-2531240</v>
      </c>
      <c r="BH147" s="100">
        <v>-2531240</v>
      </c>
      <c r="BI147" s="100">
        <v>-2531240</v>
      </c>
      <c r="BJ147" s="100">
        <v>-2531240</v>
      </c>
      <c r="BK147" s="100">
        <v>-2531240</v>
      </c>
      <c r="BL147" s="100">
        <v>-2531240</v>
      </c>
      <c r="BM147" s="100">
        <v>-2531240</v>
      </c>
      <c r="BN147" s="100">
        <v>-2531240</v>
      </c>
      <c r="BO147" s="100">
        <v>-2531240</v>
      </c>
      <c r="BP147" s="100">
        <v>-2531240</v>
      </c>
      <c r="BQ147" s="100">
        <v>-2531240</v>
      </c>
      <c r="BR147" s="100">
        <v>-2531240</v>
      </c>
      <c r="BS147" s="100">
        <v>-2531240</v>
      </c>
      <c r="BT147" s="100">
        <v>-2531240</v>
      </c>
      <c r="BU147" s="100">
        <v>-2531240</v>
      </c>
      <c r="BV147" s="100">
        <v>-2531240</v>
      </c>
      <c r="BW147" s="100">
        <v>-2531240</v>
      </c>
      <c r="BX147" s="100">
        <v>-2531240</v>
      </c>
      <c r="BY147" s="100">
        <v>-2531240</v>
      </c>
      <c r="BZ147" s="100">
        <v>-2531240</v>
      </c>
      <c r="CA147" s="100">
        <v>-2531240</v>
      </c>
      <c r="CB147" s="100">
        <v>-2531240</v>
      </c>
      <c r="CC147" s="100">
        <v>-2531240</v>
      </c>
      <c r="CD147" s="100">
        <v>-2531240</v>
      </c>
      <c r="CE147" s="100">
        <v>-2531240</v>
      </c>
      <c r="CF147" s="100">
        <v>-2531240</v>
      </c>
      <c r="CG147" s="100">
        <v>-2531240</v>
      </c>
      <c r="CH147" s="100">
        <v>-2531240</v>
      </c>
      <c r="CI147" s="100">
        <v>-2531240</v>
      </c>
      <c r="CJ147" s="100">
        <v>-2531240</v>
      </c>
      <c r="CK147" s="100">
        <v>-2531240</v>
      </c>
      <c r="CL147" s="100">
        <v>-2531240</v>
      </c>
      <c r="CM147" s="100">
        <v>-2531240</v>
      </c>
      <c r="CN147" s="100">
        <v>-2531240</v>
      </c>
      <c r="CO147" s="100">
        <v>-2531240</v>
      </c>
    </row>
    <row r="148" spans="1:93" x14ac:dyDescent="0.2">
      <c r="A148" s="102" t="s">
        <v>1742</v>
      </c>
      <c r="B148" s="100">
        <v>-2451736.36</v>
      </c>
      <c r="C148" s="100">
        <v>-2457085.5</v>
      </c>
      <c r="D148" s="100">
        <v>-2462434.64</v>
      </c>
      <c r="E148" s="100">
        <v>-2467783.7799999998</v>
      </c>
      <c r="F148" s="100">
        <v>-2473132.92</v>
      </c>
      <c r="G148" s="100">
        <v>-2478482.06</v>
      </c>
      <c r="H148" s="100">
        <v>-2483831.2000000002</v>
      </c>
      <c r="I148" s="100">
        <v>-2489180.34</v>
      </c>
      <c r="J148" s="100">
        <v>-2494529.48</v>
      </c>
      <c r="K148" s="100">
        <v>-2499878.62</v>
      </c>
      <c r="L148" s="100">
        <v>-2505227.7599999998</v>
      </c>
      <c r="M148" s="100">
        <v>-2510576.9</v>
      </c>
      <c r="N148" s="100">
        <v>-2510576.9</v>
      </c>
      <c r="O148" s="100">
        <v>-2515926.04</v>
      </c>
      <c r="P148" s="100">
        <v>-2521275.1800000002</v>
      </c>
      <c r="Q148" s="100">
        <v>-2526624.3199999998</v>
      </c>
      <c r="R148" s="100">
        <v>-2531240</v>
      </c>
      <c r="S148" s="100">
        <v>-2531240</v>
      </c>
      <c r="T148" s="100">
        <v>-2531240</v>
      </c>
      <c r="U148" s="100">
        <v>-2531240</v>
      </c>
      <c r="V148" s="100">
        <v>-2531240</v>
      </c>
      <c r="W148" s="100">
        <v>-2531240</v>
      </c>
      <c r="X148" s="100">
        <v>-2531240</v>
      </c>
      <c r="Y148" s="100">
        <v>-2531240</v>
      </c>
      <c r="Z148" s="100">
        <v>-2531240</v>
      </c>
      <c r="AB148" s="100">
        <v>-2531240</v>
      </c>
      <c r="AC148" s="100">
        <v>-2531240</v>
      </c>
      <c r="AD148" s="100">
        <v>-2531240</v>
      </c>
      <c r="AE148" s="100">
        <v>-2531240</v>
      </c>
      <c r="AF148" s="100">
        <v>-2531240</v>
      </c>
      <c r="AG148" s="100">
        <v>-2531240</v>
      </c>
      <c r="AH148" s="100">
        <v>-2531240</v>
      </c>
      <c r="AI148" s="100">
        <v>-2531240</v>
      </c>
      <c r="AJ148" s="100">
        <v>-2531240</v>
      </c>
      <c r="AK148" s="100">
        <v>-2531240</v>
      </c>
      <c r="AL148" s="100">
        <v>-2531240</v>
      </c>
      <c r="AM148" s="100">
        <v>-2531240</v>
      </c>
      <c r="AN148" s="100">
        <v>-2531240</v>
      </c>
      <c r="AO148" s="100">
        <v>-2531240</v>
      </c>
      <c r="AP148" s="100">
        <v>-2531240</v>
      </c>
      <c r="AQ148" s="100">
        <v>-2531240</v>
      </c>
      <c r="AR148" s="100">
        <v>-2531240</v>
      </c>
      <c r="AS148" s="100">
        <v>-2531240</v>
      </c>
      <c r="AT148" s="100">
        <v>-2531240</v>
      </c>
      <c r="AU148" s="100">
        <v>-2531240</v>
      </c>
      <c r="AV148" s="100">
        <v>-2531240</v>
      </c>
      <c r="AW148" s="100">
        <v>-2531240</v>
      </c>
      <c r="AX148" s="100">
        <v>-2531240</v>
      </c>
      <c r="AY148" s="100">
        <v>-2531240</v>
      </c>
      <c r="AZ148" s="100">
        <v>-2531240</v>
      </c>
      <c r="BA148" s="100">
        <v>-2531240</v>
      </c>
      <c r="BB148" s="100">
        <v>-2531240</v>
      </c>
      <c r="BC148" s="100">
        <v>-2531240</v>
      </c>
      <c r="BD148" s="100">
        <v>-2531240</v>
      </c>
      <c r="BE148" s="100">
        <v>-2531240</v>
      </c>
      <c r="BF148" s="100">
        <v>-2531240</v>
      </c>
      <c r="BG148" s="100">
        <v>-2531240</v>
      </c>
      <c r="BH148" s="100">
        <v>-2531240</v>
      </c>
      <c r="BI148" s="100">
        <v>-2531240</v>
      </c>
      <c r="BJ148" s="100">
        <v>-2531240</v>
      </c>
      <c r="BK148" s="100">
        <v>-2531240</v>
      </c>
      <c r="BL148" s="100">
        <v>-2531240</v>
      </c>
      <c r="BM148" s="100">
        <v>-2531240</v>
      </c>
      <c r="BN148" s="100">
        <v>-2531240</v>
      </c>
      <c r="BO148" s="100">
        <v>-2531240</v>
      </c>
      <c r="BP148" s="100">
        <v>-2531240</v>
      </c>
      <c r="BQ148" s="100">
        <v>-2531240</v>
      </c>
      <c r="BR148" s="100">
        <v>-2531240</v>
      </c>
      <c r="BS148" s="100">
        <v>-2531240</v>
      </c>
      <c r="BT148" s="100">
        <v>-2531240</v>
      </c>
      <c r="BU148" s="100">
        <v>-2531240</v>
      </c>
      <c r="BV148" s="100">
        <v>-2531240</v>
      </c>
      <c r="BW148" s="100">
        <v>-2531240</v>
      </c>
      <c r="BX148" s="100">
        <v>-2531240</v>
      </c>
      <c r="BY148" s="100">
        <v>-2531240</v>
      </c>
      <c r="BZ148" s="100">
        <v>-2531240</v>
      </c>
      <c r="CA148" s="100">
        <v>-2531240</v>
      </c>
      <c r="CB148" s="100">
        <v>-2531240</v>
      </c>
      <c r="CC148" s="100">
        <v>-2531240</v>
      </c>
      <c r="CD148" s="100">
        <v>-2531240</v>
      </c>
      <c r="CE148" s="100">
        <v>-2531240</v>
      </c>
      <c r="CF148" s="100">
        <v>-2531240</v>
      </c>
      <c r="CG148" s="100">
        <v>-2531240</v>
      </c>
      <c r="CH148" s="100">
        <v>-2531240</v>
      </c>
      <c r="CI148" s="100">
        <v>-2531240</v>
      </c>
      <c r="CJ148" s="100">
        <v>-2531240</v>
      </c>
      <c r="CK148" s="100">
        <v>-2531240</v>
      </c>
      <c r="CL148" s="100">
        <v>-2531240</v>
      </c>
      <c r="CM148" s="100">
        <v>-2531240</v>
      </c>
      <c r="CN148" s="100">
        <v>-2531240</v>
      </c>
      <c r="CO148" s="100">
        <v>-2531240</v>
      </c>
    </row>
    <row r="149" spans="1:93" x14ac:dyDescent="0.2">
      <c r="A149" s="101" t="s">
        <v>1743</v>
      </c>
    </row>
    <row r="150" spans="1:93" x14ac:dyDescent="0.2">
      <c r="A150" s="99" t="s">
        <v>1744</v>
      </c>
    </row>
    <row r="151" spans="1:93" x14ac:dyDescent="0.2">
      <c r="A151" s="101" t="s">
        <v>1745</v>
      </c>
      <c r="B151" s="100">
        <v>0</v>
      </c>
      <c r="C151" s="100">
        <v>0</v>
      </c>
      <c r="D151" s="100">
        <v>0</v>
      </c>
      <c r="E151" s="100">
        <v>0</v>
      </c>
      <c r="F151" s="100">
        <v>0</v>
      </c>
      <c r="G151" s="100">
        <v>0</v>
      </c>
      <c r="H151" s="100">
        <v>0</v>
      </c>
      <c r="I151" s="100">
        <v>0</v>
      </c>
      <c r="J151" s="100">
        <v>0</v>
      </c>
      <c r="K151" s="100">
        <v>0</v>
      </c>
      <c r="L151" s="100">
        <v>0</v>
      </c>
      <c r="M151" s="100">
        <v>0</v>
      </c>
      <c r="N151" s="100">
        <v>0</v>
      </c>
      <c r="O151" s="100">
        <v>0</v>
      </c>
      <c r="P151" s="100">
        <v>0</v>
      </c>
      <c r="Q151" s="100">
        <v>0</v>
      </c>
      <c r="R151" s="100">
        <v>0</v>
      </c>
      <c r="S151" s="100">
        <v>0</v>
      </c>
      <c r="T151" s="100">
        <v>0</v>
      </c>
      <c r="U151" s="100">
        <v>0</v>
      </c>
      <c r="V151" s="100">
        <v>0</v>
      </c>
      <c r="W151" s="100">
        <v>0</v>
      </c>
      <c r="X151" s="100">
        <v>0</v>
      </c>
      <c r="Y151" s="100">
        <v>0</v>
      </c>
      <c r="Z151" s="100">
        <v>0</v>
      </c>
      <c r="AB151" s="100">
        <v>0</v>
      </c>
      <c r="AC151" s="100">
        <v>0</v>
      </c>
      <c r="AD151" s="100">
        <v>0</v>
      </c>
      <c r="AE151" s="100">
        <v>0</v>
      </c>
      <c r="AF151" s="100">
        <v>0</v>
      </c>
      <c r="AG151" s="100">
        <v>0</v>
      </c>
      <c r="AH151" s="100">
        <v>0</v>
      </c>
      <c r="AI151" s="100">
        <v>0</v>
      </c>
      <c r="AJ151" s="100">
        <v>0</v>
      </c>
      <c r="AK151" s="100">
        <v>0</v>
      </c>
      <c r="AL151" s="100">
        <v>0</v>
      </c>
      <c r="AM151" s="100">
        <v>0</v>
      </c>
      <c r="AN151" s="100">
        <v>0</v>
      </c>
      <c r="AO151" s="100">
        <v>0</v>
      </c>
      <c r="AP151" s="100">
        <v>0</v>
      </c>
      <c r="AQ151" s="100">
        <v>0</v>
      </c>
      <c r="AR151" s="100">
        <v>0</v>
      </c>
      <c r="AS151" s="100">
        <v>0</v>
      </c>
      <c r="AT151" s="100">
        <v>0</v>
      </c>
      <c r="AU151" s="100">
        <v>0</v>
      </c>
      <c r="AV151" s="100">
        <v>0</v>
      </c>
      <c r="AW151" s="100">
        <v>0</v>
      </c>
      <c r="AX151" s="100">
        <v>0</v>
      </c>
      <c r="AY151" s="100">
        <v>0</v>
      </c>
      <c r="AZ151" s="100">
        <v>0</v>
      </c>
      <c r="BA151" s="100">
        <v>0</v>
      </c>
      <c r="BB151" s="100">
        <v>0</v>
      </c>
      <c r="BC151" s="100">
        <v>0</v>
      </c>
      <c r="BD151" s="100">
        <v>0</v>
      </c>
      <c r="BE151" s="100">
        <v>0</v>
      </c>
      <c r="BF151" s="100">
        <v>0</v>
      </c>
      <c r="BG151" s="100">
        <v>0</v>
      </c>
      <c r="BH151" s="100">
        <v>0</v>
      </c>
      <c r="BI151" s="100">
        <v>0</v>
      </c>
      <c r="BJ151" s="100">
        <v>0</v>
      </c>
      <c r="BK151" s="100">
        <v>0</v>
      </c>
      <c r="BL151" s="100">
        <v>0</v>
      </c>
      <c r="BM151" s="100">
        <v>0</v>
      </c>
      <c r="BN151" s="100">
        <v>0</v>
      </c>
      <c r="BO151" s="100">
        <v>0</v>
      </c>
      <c r="BP151" s="100">
        <v>0</v>
      </c>
      <c r="BQ151" s="100">
        <v>0</v>
      </c>
      <c r="BR151" s="100">
        <v>0</v>
      </c>
      <c r="BS151" s="100">
        <v>0</v>
      </c>
      <c r="BT151" s="100">
        <v>0</v>
      </c>
      <c r="BU151" s="100">
        <v>0</v>
      </c>
      <c r="BV151" s="100">
        <v>0</v>
      </c>
      <c r="BW151" s="100">
        <v>0</v>
      </c>
      <c r="BX151" s="100">
        <v>0</v>
      </c>
      <c r="BY151" s="100">
        <v>0</v>
      </c>
      <c r="BZ151" s="100">
        <v>0</v>
      </c>
      <c r="CA151" s="100">
        <v>0</v>
      </c>
      <c r="CB151" s="100">
        <v>0</v>
      </c>
      <c r="CC151" s="100">
        <v>0</v>
      </c>
      <c r="CD151" s="100">
        <v>0</v>
      </c>
      <c r="CE151" s="100">
        <v>0</v>
      </c>
      <c r="CF151" s="100">
        <v>0</v>
      </c>
      <c r="CG151" s="100">
        <v>0</v>
      </c>
      <c r="CH151" s="100">
        <v>0</v>
      </c>
      <c r="CI151" s="100">
        <v>0</v>
      </c>
      <c r="CJ151" s="100">
        <v>0</v>
      </c>
      <c r="CK151" s="100">
        <v>0</v>
      </c>
      <c r="CL151" s="100">
        <v>0</v>
      </c>
      <c r="CM151" s="100">
        <v>0</v>
      </c>
      <c r="CN151" s="100">
        <v>0</v>
      </c>
      <c r="CO151" s="100">
        <v>0</v>
      </c>
    </row>
    <row r="152" spans="1:93" x14ac:dyDescent="0.2">
      <c r="A152" s="102" t="s">
        <v>1746</v>
      </c>
      <c r="B152" s="103">
        <v>0</v>
      </c>
      <c r="C152" s="103">
        <v>0</v>
      </c>
      <c r="D152" s="103">
        <v>0</v>
      </c>
      <c r="E152" s="103">
        <v>0</v>
      </c>
      <c r="F152" s="103">
        <v>0</v>
      </c>
      <c r="G152" s="103">
        <v>0</v>
      </c>
      <c r="H152" s="103">
        <v>0</v>
      </c>
      <c r="I152" s="103">
        <v>0</v>
      </c>
      <c r="J152" s="103">
        <v>0</v>
      </c>
      <c r="K152" s="103">
        <v>0</v>
      </c>
      <c r="L152" s="103">
        <v>0</v>
      </c>
      <c r="M152" s="103">
        <v>0</v>
      </c>
      <c r="N152" s="103">
        <v>0</v>
      </c>
      <c r="O152" s="103">
        <v>0</v>
      </c>
      <c r="P152" s="103">
        <v>0</v>
      </c>
      <c r="Q152" s="103">
        <v>0</v>
      </c>
      <c r="R152" s="103">
        <v>0</v>
      </c>
      <c r="S152" s="103">
        <v>0</v>
      </c>
      <c r="T152" s="103">
        <v>0</v>
      </c>
      <c r="U152" s="103">
        <v>0</v>
      </c>
      <c r="V152" s="103">
        <v>0</v>
      </c>
      <c r="W152" s="103">
        <v>0</v>
      </c>
      <c r="X152" s="103">
        <v>0</v>
      </c>
      <c r="Y152" s="103">
        <v>0</v>
      </c>
      <c r="Z152" s="103">
        <v>0</v>
      </c>
      <c r="AA152" s="103"/>
      <c r="AB152" s="103">
        <v>0</v>
      </c>
      <c r="AC152" s="103">
        <v>0</v>
      </c>
      <c r="AD152" s="103">
        <v>0</v>
      </c>
      <c r="AE152" s="103">
        <v>0</v>
      </c>
      <c r="AF152" s="103">
        <v>0</v>
      </c>
      <c r="AG152" s="103">
        <v>0</v>
      </c>
      <c r="AH152" s="103">
        <v>0</v>
      </c>
      <c r="AI152" s="103">
        <v>0</v>
      </c>
      <c r="AJ152" s="103">
        <v>0</v>
      </c>
      <c r="AK152" s="103">
        <v>0</v>
      </c>
      <c r="AL152" s="103">
        <v>0</v>
      </c>
      <c r="AM152" s="103">
        <v>0</v>
      </c>
      <c r="AN152" s="103">
        <v>0</v>
      </c>
      <c r="AO152" s="103">
        <v>0</v>
      </c>
      <c r="AP152" s="103">
        <v>0</v>
      </c>
      <c r="AQ152" s="103">
        <v>0</v>
      </c>
      <c r="AR152" s="103">
        <v>0</v>
      </c>
      <c r="AS152" s="103">
        <v>0</v>
      </c>
      <c r="AT152" s="103">
        <v>0</v>
      </c>
      <c r="AU152" s="103">
        <v>0</v>
      </c>
      <c r="AV152" s="103">
        <v>0</v>
      </c>
      <c r="AW152" s="103">
        <v>0</v>
      </c>
      <c r="AX152" s="103">
        <v>0</v>
      </c>
      <c r="AY152" s="103">
        <v>0</v>
      </c>
      <c r="AZ152" s="103">
        <v>0</v>
      </c>
      <c r="BA152" s="103">
        <v>0</v>
      </c>
      <c r="BB152" s="103">
        <v>0</v>
      </c>
      <c r="BC152" s="103">
        <v>0</v>
      </c>
      <c r="BD152" s="103">
        <v>0</v>
      </c>
      <c r="BE152" s="103">
        <v>0</v>
      </c>
      <c r="BF152" s="103">
        <v>0</v>
      </c>
      <c r="BG152" s="103">
        <v>0</v>
      </c>
      <c r="BH152" s="103">
        <v>0</v>
      </c>
      <c r="BI152" s="103">
        <v>0</v>
      </c>
      <c r="BJ152" s="103">
        <v>0</v>
      </c>
      <c r="BK152" s="103">
        <v>0</v>
      </c>
      <c r="BL152" s="103">
        <v>0</v>
      </c>
      <c r="BM152" s="103">
        <v>0</v>
      </c>
      <c r="BN152" s="103">
        <v>0</v>
      </c>
      <c r="BO152" s="103">
        <v>0</v>
      </c>
      <c r="BP152" s="103">
        <v>0</v>
      </c>
      <c r="BQ152" s="103">
        <v>0</v>
      </c>
      <c r="BR152" s="103">
        <v>0</v>
      </c>
      <c r="BS152" s="103">
        <v>0</v>
      </c>
      <c r="BT152" s="103">
        <v>0</v>
      </c>
      <c r="BU152" s="103">
        <v>0</v>
      </c>
      <c r="BV152" s="103">
        <v>0</v>
      </c>
      <c r="BW152" s="103">
        <v>0</v>
      </c>
      <c r="BX152" s="103">
        <v>0</v>
      </c>
      <c r="BY152" s="103">
        <v>0</v>
      </c>
      <c r="BZ152" s="103">
        <v>0</v>
      </c>
      <c r="CA152" s="103">
        <v>0</v>
      </c>
      <c r="CB152" s="103">
        <v>0</v>
      </c>
      <c r="CC152" s="103">
        <v>0</v>
      </c>
      <c r="CD152" s="103">
        <v>0</v>
      </c>
      <c r="CE152" s="103">
        <v>0</v>
      </c>
      <c r="CF152" s="103">
        <v>0</v>
      </c>
      <c r="CG152" s="103">
        <v>0</v>
      </c>
      <c r="CH152" s="103">
        <v>0</v>
      </c>
      <c r="CI152" s="103">
        <v>0</v>
      </c>
      <c r="CJ152" s="103">
        <v>0</v>
      </c>
      <c r="CK152" s="103">
        <v>0</v>
      </c>
      <c r="CL152" s="103">
        <v>0</v>
      </c>
      <c r="CM152" s="103">
        <v>0</v>
      </c>
      <c r="CN152" s="103">
        <v>0</v>
      </c>
      <c r="CO152" s="103">
        <v>0</v>
      </c>
    </row>
    <row r="153" spans="1:93" x14ac:dyDescent="0.2">
      <c r="A153" s="101" t="s">
        <v>1747</v>
      </c>
    </row>
    <row r="154" spans="1:93" x14ac:dyDescent="0.2">
      <c r="A154" s="99" t="s">
        <v>1748</v>
      </c>
    </row>
    <row r="155" spans="1:93" x14ac:dyDescent="0.2">
      <c r="A155" s="101" t="s">
        <v>1749</v>
      </c>
      <c r="B155" s="100">
        <v>22280965.949999999</v>
      </c>
      <c r="C155" s="100">
        <v>22280965.949999999</v>
      </c>
      <c r="D155" s="100">
        <v>22280965.949999999</v>
      </c>
      <c r="E155" s="100">
        <v>22280965.949999999</v>
      </c>
      <c r="F155" s="100">
        <v>22280965.949999999</v>
      </c>
      <c r="G155" s="100">
        <v>22280965.949999999</v>
      </c>
      <c r="H155" s="100">
        <v>22280965.949999999</v>
      </c>
      <c r="I155" s="100">
        <v>22280965.949999999</v>
      </c>
      <c r="J155" s="100">
        <v>22280965.949999999</v>
      </c>
      <c r="K155" s="100">
        <v>22215715.949999999</v>
      </c>
      <c r="L155" s="100">
        <v>22215015.949999899</v>
      </c>
      <c r="M155" s="100">
        <v>22215015.949999899</v>
      </c>
      <c r="N155" s="100">
        <v>22215015.949999899</v>
      </c>
      <c r="O155" s="100">
        <v>22425578.019999899</v>
      </c>
      <c r="P155" s="100">
        <v>22425578.019999899</v>
      </c>
      <c r="Q155" s="100">
        <v>22425578.019999899</v>
      </c>
      <c r="R155" s="100">
        <v>22425578.019999899</v>
      </c>
      <c r="S155" s="100">
        <v>22425578.019999899</v>
      </c>
      <c r="T155" s="100">
        <v>22425578.019999899</v>
      </c>
      <c r="U155" s="100">
        <v>22425578.019999899</v>
      </c>
      <c r="V155" s="100">
        <v>22425578.019999899</v>
      </c>
      <c r="W155" s="100">
        <v>22425578.019999899</v>
      </c>
      <c r="X155" s="100">
        <v>22425578.019999899</v>
      </c>
      <c r="Y155" s="100">
        <v>22425578.019999899</v>
      </c>
      <c r="Z155" s="100">
        <v>90314771.469999999</v>
      </c>
      <c r="AB155" s="100">
        <v>90314771.469999999</v>
      </c>
      <c r="AC155" s="100">
        <v>90314771.469999999</v>
      </c>
      <c r="AD155" s="100">
        <v>90314771.469999999</v>
      </c>
      <c r="AE155" s="100">
        <v>90314771.469999999</v>
      </c>
      <c r="AF155" s="100">
        <v>90314771.469999999</v>
      </c>
      <c r="AG155" s="100">
        <v>90314771.469999999</v>
      </c>
      <c r="AH155" s="100">
        <v>90314771.469999999</v>
      </c>
      <c r="AI155" s="100">
        <v>90314771.469999999</v>
      </c>
      <c r="AJ155" s="100">
        <v>90314771.469999999</v>
      </c>
      <c r="AK155" s="100">
        <v>90314771.469999999</v>
      </c>
      <c r="AL155" s="100">
        <v>90314771.469999999</v>
      </c>
      <c r="AM155" s="100">
        <v>90314771.469999999</v>
      </c>
      <c r="AN155" s="100">
        <v>90314771.469999999</v>
      </c>
      <c r="AO155" s="100">
        <v>90314771.469999999</v>
      </c>
      <c r="AP155" s="100">
        <v>90314771.469999999</v>
      </c>
      <c r="AQ155" s="100">
        <v>90314771.469999999</v>
      </c>
      <c r="AR155" s="100">
        <v>90314771.469999999</v>
      </c>
      <c r="AS155" s="100">
        <v>90314771.469999999</v>
      </c>
      <c r="AT155" s="100">
        <v>90314771.469999999</v>
      </c>
      <c r="AU155" s="100">
        <v>90314771.469999999</v>
      </c>
      <c r="AV155" s="100">
        <v>90314771.469999999</v>
      </c>
      <c r="AW155" s="100">
        <v>90314771.469999999</v>
      </c>
      <c r="AX155" s="100">
        <v>90314771.469999999</v>
      </c>
      <c r="AY155" s="100">
        <v>90314771.469999999</v>
      </c>
      <c r="AZ155" s="100">
        <v>90314771.469999999</v>
      </c>
      <c r="BA155" s="100">
        <v>90314771.469999999</v>
      </c>
      <c r="BB155" s="100">
        <v>90314771.469999999</v>
      </c>
      <c r="BC155" s="100">
        <v>90314771.469999999</v>
      </c>
      <c r="BD155" s="100">
        <v>90314771.469999999</v>
      </c>
      <c r="BE155" s="100">
        <v>90314771.469999999</v>
      </c>
      <c r="BF155" s="100">
        <v>90314771.469999999</v>
      </c>
      <c r="BG155" s="100">
        <v>90314771.469999999</v>
      </c>
      <c r="BH155" s="100">
        <v>90314771.469999999</v>
      </c>
      <c r="BI155" s="100">
        <v>90314771.469999999</v>
      </c>
      <c r="BJ155" s="100">
        <v>90314771.469999999</v>
      </c>
      <c r="BK155" s="100">
        <v>90314771.469999999</v>
      </c>
      <c r="BL155" s="100">
        <v>90314771.469999999</v>
      </c>
      <c r="BM155" s="100">
        <v>90314771.469999999</v>
      </c>
      <c r="BN155" s="100">
        <v>90314771.469999999</v>
      </c>
      <c r="BO155" s="100">
        <v>90314771.469999999</v>
      </c>
      <c r="BP155" s="100">
        <v>90314771.469999999</v>
      </c>
      <c r="BQ155" s="100">
        <v>90314771.469999999</v>
      </c>
      <c r="BR155" s="100">
        <v>90314771.469999999</v>
      </c>
      <c r="BS155" s="100">
        <v>90314771.469999999</v>
      </c>
      <c r="BT155" s="100">
        <v>90314771.469999999</v>
      </c>
      <c r="BU155" s="100">
        <v>90314771.469999999</v>
      </c>
      <c r="BV155" s="100">
        <v>90314771.469999999</v>
      </c>
      <c r="BW155" s="100">
        <v>90314771.469999999</v>
      </c>
      <c r="BX155" s="100">
        <v>90314771.469999999</v>
      </c>
      <c r="BY155" s="100">
        <v>90314771.469999999</v>
      </c>
      <c r="BZ155" s="100">
        <v>90314771.469999999</v>
      </c>
      <c r="CA155" s="100">
        <v>90314771.469999999</v>
      </c>
      <c r="CB155" s="100">
        <v>90314771.469999999</v>
      </c>
      <c r="CC155" s="100">
        <v>90314771.469999999</v>
      </c>
      <c r="CD155" s="100">
        <v>90314771.469999999</v>
      </c>
      <c r="CE155" s="100">
        <v>90314771.469999999</v>
      </c>
      <c r="CF155" s="100">
        <v>90314771.469999999</v>
      </c>
      <c r="CG155" s="100">
        <v>90314771.469999999</v>
      </c>
      <c r="CH155" s="100">
        <v>90314771.469999999</v>
      </c>
      <c r="CI155" s="100">
        <v>90314771.469999999</v>
      </c>
      <c r="CJ155" s="100">
        <v>90314771.469999999</v>
      </c>
      <c r="CK155" s="100">
        <v>90314771.469999999</v>
      </c>
      <c r="CL155" s="100">
        <v>90314771.469999999</v>
      </c>
      <c r="CM155" s="100">
        <v>90314771.469999999</v>
      </c>
      <c r="CN155" s="100">
        <v>90314771.469999999</v>
      </c>
      <c r="CO155" s="100">
        <v>90314771.469999999</v>
      </c>
    </row>
    <row r="156" spans="1:93" x14ac:dyDescent="0.2">
      <c r="A156" s="101" t="s">
        <v>1750</v>
      </c>
      <c r="B156" s="100">
        <v>207852.27</v>
      </c>
      <c r="C156" s="100">
        <v>207852.27</v>
      </c>
      <c r="D156" s="100">
        <v>207852.27</v>
      </c>
      <c r="E156" s="100">
        <v>207852.27</v>
      </c>
      <c r="F156" s="100">
        <v>210562.07</v>
      </c>
      <c r="G156" s="100">
        <v>210562.07</v>
      </c>
      <c r="H156" s="100">
        <v>210562.07</v>
      </c>
      <c r="I156" s="100">
        <v>210562.07</v>
      </c>
      <c r="J156" s="100">
        <v>210562.07</v>
      </c>
      <c r="K156" s="100">
        <v>0</v>
      </c>
      <c r="L156" s="100">
        <v>210562.07</v>
      </c>
      <c r="M156" s="100">
        <v>459776.89</v>
      </c>
      <c r="N156" s="100">
        <v>459776.89</v>
      </c>
      <c r="O156" s="100">
        <v>253307.63</v>
      </c>
      <c r="P156" s="100">
        <v>260001.69</v>
      </c>
      <c r="Q156" s="100">
        <v>389214.34</v>
      </c>
      <c r="R156" s="100">
        <v>391205.49</v>
      </c>
      <c r="S156" s="100">
        <v>395098.03</v>
      </c>
      <c r="T156" s="100">
        <v>398308.03</v>
      </c>
      <c r="U156" s="100">
        <v>400979.09</v>
      </c>
      <c r="V156" s="100">
        <v>493228.26</v>
      </c>
      <c r="W156" s="100">
        <v>493253.64</v>
      </c>
      <c r="X156" s="100">
        <v>718407.85</v>
      </c>
      <c r="Y156" s="100">
        <v>720495.75</v>
      </c>
      <c r="Z156" s="100">
        <v>720681.18</v>
      </c>
      <c r="AB156" s="100">
        <v>720681.18</v>
      </c>
      <c r="AC156" s="100">
        <v>720681.18</v>
      </c>
      <c r="AD156" s="100">
        <v>720681.18</v>
      </c>
      <c r="AE156" s="100">
        <v>720681.18</v>
      </c>
      <c r="AF156" s="100">
        <v>720681.18</v>
      </c>
      <c r="AG156" s="100">
        <v>720681.18</v>
      </c>
      <c r="AH156" s="100">
        <v>720681.18</v>
      </c>
      <c r="AI156" s="100">
        <v>720681.18</v>
      </c>
      <c r="AJ156" s="100">
        <v>720681.18</v>
      </c>
      <c r="AK156" s="100">
        <v>720681.18</v>
      </c>
      <c r="AL156" s="100">
        <v>720681.18</v>
      </c>
      <c r="AM156" s="100">
        <v>720681.18</v>
      </c>
      <c r="AN156" s="100">
        <v>720681.18</v>
      </c>
      <c r="AO156" s="100">
        <v>720681.18</v>
      </c>
      <c r="AP156" s="100">
        <v>720681.18</v>
      </c>
      <c r="AQ156" s="100">
        <v>720681.18</v>
      </c>
      <c r="AR156" s="100">
        <v>720681.18</v>
      </c>
      <c r="AS156" s="100">
        <v>720681.18</v>
      </c>
      <c r="AT156" s="100">
        <v>720681.18</v>
      </c>
      <c r="AU156" s="100">
        <v>720681.18</v>
      </c>
      <c r="AV156" s="100">
        <v>720681.18</v>
      </c>
      <c r="AW156" s="100">
        <v>720681.18</v>
      </c>
      <c r="AX156" s="100">
        <v>720681.18</v>
      </c>
      <c r="AY156" s="100">
        <v>720681.18</v>
      </c>
      <c r="AZ156" s="100">
        <v>720681.18</v>
      </c>
      <c r="BA156" s="100">
        <v>720681.18</v>
      </c>
      <c r="BB156" s="100">
        <v>720681.18</v>
      </c>
      <c r="BC156" s="100">
        <v>720681.18</v>
      </c>
      <c r="BD156" s="100">
        <v>720681.18</v>
      </c>
      <c r="BE156" s="100">
        <v>720681.18</v>
      </c>
      <c r="BF156" s="100">
        <v>720681.18</v>
      </c>
      <c r="BG156" s="100">
        <v>720681.18</v>
      </c>
      <c r="BH156" s="100">
        <v>720681.18</v>
      </c>
      <c r="BI156" s="100">
        <v>720681.18</v>
      </c>
      <c r="BJ156" s="100">
        <v>720681.18</v>
      </c>
      <c r="BK156" s="100">
        <v>720681.18</v>
      </c>
      <c r="BL156" s="100">
        <v>720681.18</v>
      </c>
      <c r="BM156" s="100">
        <v>720681.18</v>
      </c>
      <c r="BN156" s="100">
        <v>720681.18</v>
      </c>
      <c r="BO156" s="100">
        <v>720681.18</v>
      </c>
      <c r="BP156" s="100">
        <v>720681.18</v>
      </c>
      <c r="BQ156" s="100">
        <v>720681.18</v>
      </c>
      <c r="BR156" s="100">
        <v>720681.18</v>
      </c>
      <c r="BS156" s="100">
        <v>720681.18</v>
      </c>
      <c r="BT156" s="100">
        <v>720681.18</v>
      </c>
      <c r="BU156" s="100">
        <v>720681.18</v>
      </c>
      <c r="BV156" s="100">
        <v>720681.18</v>
      </c>
      <c r="BW156" s="100">
        <v>720681.18</v>
      </c>
      <c r="BX156" s="100">
        <v>720681.18</v>
      </c>
      <c r="BY156" s="100">
        <v>720681.18</v>
      </c>
      <c r="BZ156" s="100">
        <v>720681.18</v>
      </c>
      <c r="CA156" s="100">
        <v>720681.18</v>
      </c>
      <c r="CB156" s="100">
        <v>720681.18</v>
      </c>
      <c r="CC156" s="100">
        <v>720681.18</v>
      </c>
      <c r="CD156" s="100">
        <v>720681.18</v>
      </c>
      <c r="CE156" s="100">
        <v>720681.18</v>
      </c>
      <c r="CF156" s="100">
        <v>720681.18</v>
      </c>
      <c r="CG156" s="100">
        <v>720681.18</v>
      </c>
      <c r="CH156" s="100">
        <v>720681.18</v>
      </c>
      <c r="CI156" s="100">
        <v>720681.18</v>
      </c>
      <c r="CJ156" s="100">
        <v>720681.18</v>
      </c>
      <c r="CK156" s="100">
        <v>720681.18</v>
      </c>
      <c r="CL156" s="100">
        <v>720681.18</v>
      </c>
      <c r="CM156" s="100">
        <v>720681.18</v>
      </c>
      <c r="CN156" s="100">
        <v>720681.18</v>
      </c>
      <c r="CO156" s="100">
        <v>720681.18</v>
      </c>
    </row>
    <row r="157" spans="1:93" x14ac:dyDescent="0.2">
      <c r="A157" s="101" t="s">
        <v>1751</v>
      </c>
      <c r="B157" s="100">
        <v>278986.53000000003</v>
      </c>
      <c r="C157" s="100">
        <v>278986.53000000003</v>
      </c>
      <c r="D157" s="100">
        <v>278986.53000000003</v>
      </c>
      <c r="E157" s="100">
        <v>278986.53000000003</v>
      </c>
      <c r="F157" s="100">
        <v>278986.53000000003</v>
      </c>
      <c r="G157" s="100">
        <v>278986.53000000003</v>
      </c>
      <c r="H157" s="100">
        <v>278986.53000000003</v>
      </c>
      <c r="I157" s="100">
        <v>278986.53000000003</v>
      </c>
      <c r="J157" s="100">
        <v>278986.53000000003</v>
      </c>
      <c r="K157" s="100">
        <v>489548.6</v>
      </c>
      <c r="L157" s="100">
        <v>278986.53000000003</v>
      </c>
      <c r="M157" s="100">
        <v>278986.53000000003</v>
      </c>
      <c r="N157" s="100">
        <v>278986.53000000003</v>
      </c>
      <c r="O157" s="100">
        <v>278986.53000000003</v>
      </c>
      <c r="P157" s="100">
        <v>278986.53000000003</v>
      </c>
      <c r="Q157" s="100">
        <v>278986.53000000003</v>
      </c>
      <c r="R157" s="100">
        <v>278986.53000000003</v>
      </c>
      <c r="S157" s="100">
        <v>278986.53000000003</v>
      </c>
      <c r="T157" s="100">
        <v>278986.53000000003</v>
      </c>
      <c r="U157" s="100">
        <v>278986.53000000003</v>
      </c>
      <c r="V157" s="100">
        <v>278986.53000000003</v>
      </c>
      <c r="W157" s="100">
        <v>278986.53000000003</v>
      </c>
      <c r="X157" s="100">
        <v>278986.53000000003</v>
      </c>
      <c r="Y157" s="100">
        <v>278986.53000000003</v>
      </c>
      <c r="Z157" s="100">
        <v>14780.2</v>
      </c>
      <c r="AB157" s="100">
        <v>14780.2</v>
      </c>
      <c r="AC157" s="100">
        <v>14780.2</v>
      </c>
      <c r="AD157" s="100">
        <v>14780.2</v>
      </c>
      <c r="AE157" s="100">
        <v>14780.2</v>
      </c>
      <c r="AF157" s="100">
        <v>14780.2</v>
      </c>
      <c r="AG157" s="100">
        <v>14780.2</v>
      </c>
      <c r="AH157" s="100">
        <v>14780.2</v>
      </c>
      <c r="AI157" s="100">
        <v>14780.2</v>
      </c>
      <c r="AJ157" s="100">
        <v>14780.2</v>
      </c>
      <c r="AK157" s="100">
        <v>14780.2</v>
      </c>
      <c r="AL157" s="100">
        <v>14780.2</v>
      </c>
      <c r="AM157" s="100">
        <v>14780.2</v>
      </c>
      <c r="AN157" s="100">
        <v>14780.2</v>
      </c>
      <c r="AO157" s="100">
        <v>14780.2</v>
      </c>
      <c r="AP157" s="100">
        <v>14780.2</v>
      </c>
      <c r="AQ157" s="100">
        <v>14780.2</v>
      </c>
      <c r="AR157" s="100">
        <v>14780.2</v>
      </c>
      <c r="AS157" s="100">
        <v>14780.2</v>
      </c>
      <c r="AT157" s="100">
        <v>14780.2</v>
      </c>
      <c r="AU157" s="100">
        <v>14780.2</v>
      </c>
      <c r="AV157" s="100">
        <v>14780.2</v>
      </c>
      <c r="AW157" s="100">
        <v>14780.2</v>
      </c>
      <c r="AX157" s="100">
        <v>14780.2</v>
      </c>
      <c r="AY157" s="100">
        <v>14780.2</v>
      </c>
      <c r="AZ157" s="100">
        <v>14780.2</v>
      </c>
      <c r="BA157" s="100">
        <v>14780.2</v>
      </c>
      <c r="BB157" s="100">
        <v>14780.2</v>
      </c>
      <c r="BC157" s="100">
        <v>14780.2</v>
      </c>
      <c r="BD157" s="100">
        <v>14780.2</v>
      </c>
      <c r="BE157" s="100">
        <v>14780.2</v>
      </c>
      <c r="BF157" s="100">
        <v>14780.2</v>
      </c>
      <c r="BG157" s="100">
        <v>14780.2</v>
      </c>
      <c r="BH157" s="100">
        <v>14780.2</v>
      </c>
      <c r="BI157" s="100">
        <v>14780.2</v>
      </c>
      <c r="BJ157" s="100">
        <v>14780.2</v>
      </c>
      <c r="BK157" s="100">
        <v>14780.2</v>
      </c>
      <c r="BL157" s="100">
        <v>14780.2</v>
      </c>
      <c r="BM157" s="100">
        <v>14780.2</v>
      </c>
      <c r="BN157" s="100">
        <v>14780.2</v>
      </c>
      <c r="BO157" s="100">
        <v>14780.2</v>
      </c>
      <c r="BP157" s="100">
        <v>14780.2</v>
      </c>
      <c r="BQ157" s="100">
        <v>14780.2</v>
      </c>
      <c r="BR157" s="100">
        <v>14780.2</v>
      </c>
      <c r="BS157" s="100">
        <v>14780.2</v>
      </c>
      <c r="BT157" s="100">
        <v>14780.2</v>
      </c>
      <c r="BU157" s="100">
        <v>14780.2</v>
      </c>
      <c r="BV157" s="100">
        <v>14780.2</v>
      </c>
      <c r="BW157" s="100">
        <v>14780.2</v>
      </c>
      <c r="BX157" s="100">
        <v>14780.2</v>
      </c>
      <c r="BY157" s="100">
        <v>14780.2</v>
      </c>
      <c r="BZ157" s="100">
        <v>14780.2</v>
      </c>
      <c r="CA157" s="100">
        <v>14780.2</v>
      </c>
      <c r="CB157" s="100">
        <v>14780.2</v>
      </c>
      <c r="CC157" s="100">
        <v>14780.2</v>
      </c>
      <c r="CD157" s="100">
        <v>14780.2</v>
      </c>
      <c r="CE157" s="100">
        <v>14780.2</v>
      </c>
      <c r="CF157" s="100">
        <v>14780.2</v>
      </c>
      <c r="CG157" s="100">
        <v>14780.2</v>
      </c>
      <c r="CH157" s="100">
        <v>14780.2</v>
      </c>
      <c r="CI157" s="100">
        <v>14780.2</v>
      </c>
      <c r="CJ157" s="100">
        <v>14780.2</v>
      </c>
      <c r="CK157" s="100">
        <v>14780.2</v>
      </c>
      <c r="CL157" s="100">
        <v>14780.2</v>
      </c>
      <c r="CM157" s="100">
        <v>14780.2</v>
      </c>
      <c r="CN157" s="100">
        <v>14780.2</v>
      </c>
      <c r="CO157" s="100">
        <v>14780.2</v>
      </c>
    </row>
    <row r="158" spans="1:93" x14ac:dyDescent="0.2">
      <c r="A158" s="102" t="s">
        <v>1752</v>
      </c>
      <c r="B158" s="103">
        <v>22767804.749999899</v>
      </c>
      <c r="C158" s="103">
        <v>22767804.749999899</v>
      </c>
      <c r="D158" s="103">
        <v>22767804.749999899</v>
      </c>
      <c r="E158" s="103">
        <v>22767804.749999899</v>
      </c>
      <c r="F158" s="103">
        <v>22770514.5499999</v>
      </c>
      <c r="G158" s="103">
        <v>22770514.5499999</v>
      </c>
      <c r="H158" s="103">
        <v>22770514.5499999</v>
      </c>
      <c r="I158" s="103">
        <v>22770514.5499999</v>
      </c>
      <c r="J158" s="103">
        <v>22770514.5499999</v>
      </c>
      <c r="K158" s="103">
        <v>22705264.5499999</v>
      </c>
      <c r="L158" s="103">
        <v>22704564.5499999</v>
      </c>
      <c r="M158" s="103">
        <v>22953779.3699999</v>
      </c>
      <c r="N158" s="103">
        <v>22953779.3699999</v>
      </c>
      <c r="O158" s="103">
        <v>22957872.179999899</v>
      </c>
      <c r="P158" s="103">
        <v>22964566.239999902</v>
      </c>
      <c r="Q158" s="103">
        <v>23093778.8899999</v>
      </c>
      <c r="R158" s="103">
        <v>23095770.039999899</v>
      </c>
      <c r="S158" s="103">
        <v>23099662.579999998</v>
      </c>
      <c r="T158" s="103">
        <v>23102872.579999901</v>
      </c>
      <c r="U158" s="103">
        <v>23105543.6399999</v>
      </c>
      <c r="V158" s="103">
        <v>23197792.809999902</v>
      </c>
      <c r="W158" s="103">
        <v>23197818.189999901</v>
      </c>
      <c r="X158" s="103">
        <v>23422972.399999902</v>
      </c>
      <c r="Y158" s="103">
        <v>23425060.2999999</v>
      </c>
      <c r="Z158" s="103">
        <v>91050232.849999994</v>
      </c>
      <c r="AA158" s="103"/>
      <c r="AB158" s="103">
        <v>91050232.849999994</v>
      </c>
      <c r="AC158" s="103">
        <v>91050232.849999994</v>
      </c>
      <c r="AD158" s="103">
        <v>91050232.849999994</v>
      </c>
      <c r="AE158" s="103">
        <v>91050232.849999994</v>
      </c>
      <c r="AF158" s="103">
        <v>91050232.849999994</v>
      </c>
      <c r="AG158" s="103">
        <v>91050232.849999994</v>
      </c>
      <c r="AH158" s="103">
        <v>91050232.849999994</v>
      </c>
      <c r="AI158" s="103">
        <v>91050232.849999994</v>
      </c>
      <c r="AJ158" s="103">
        <v>91050232.849999994</v>
      </c>
      <c r="AK158" s="103">
        <v>91050232.849999994</v>
      </c>
      <c r="AL158" s="103">
        <v>91050232.849999994</v>
      </c>
      <c r="AM158" s="103">
        <v>91050232.849999994</v>
      </c>
      <c r="AN158" s="103">
        <v>91050232.849999994</v>
      </c>
      <c r="AO158" s="103">
        <v>91050232.849999994</v>
      </c>
      <c r="AP158" s="103">
        <v>91050232.849999994</v>
      </c>
      <c r="AQ158" s="103">
        <v>91050232.849999994</v>
      </c>
      <c r="AR158" s="103">
        <v>91050232.849999994</v>
      </c>
      <c r="AS158" s="103">
        <v>91050232.849999994</v>
      </c>
      <c r="AT158" s="103">
        <v>91050232.849999994</v>
      </c>
      <c r="AU158" s="103">
        <v>91050232.849999994</v>
      </c>
      <c r="AV158" s="103">
        <v>91050232.849999994</v>
      </c>
      <c r="AW158" s="103">
        <v>91050232.849999994</v>
      </c>
      <c r="AX158" s="103">
        <v>91050232.849999994</v>
      </c>
      <c r="AY158" s="103">
        <v>91050232.849999994</v>
      </c>
      <c r="AZ158" s="103">
        <v>91050232.849999994</v>
      </c>
      <c r="BA158" s="103">
        <v>91050232.849999994</v>
      </c>
      <c r="BB158" s="103">
        <v>91050232.849999994</v>
      </c>
      <c r="BC158" s="103">
        <v>91050232.849999994</v>
      </c>
      <c r="BD158" s="103">
        <v>91050232.849999994</v>
      </c>
      <c r="BE158" s="103">
        <v>91050232.849999994</v>
      </c>
      <c r="BF158" s="103">
        <v>91050232.849999994</v>
      </c>
      <c r="BG158" s="103">
        <v>91050232.849999994</v>
      </c>
      <c r="BH158" s="103">
        <v>91050232.849999994</v>
      </c>
      <c r="BI158" s="103">
        <v>91050232.849999994</v>
      </c>
      <c r="BJ158" s="103">
        <v>91050232.849999994</v>
      </c>
      <c r="BK158" s="103">
        <v>91050232.849999994</v>
      </c>
      <c r="BL158" s="103">
        <v>91050232.849999994</v>
      </c>
      <c r="BM158" s="103">
        <v>91050232.849999994</v>
      </c>
      <c r="BN158" s="103">
        <v>91050232.849999994</v>
      </c>
      <c r="BO158" s="103">
        <v>91050232.849999994</v>
      </c>
      <c r="BP158" s="103">
        <v>91050232.849999994</v>
      </c>
      <c r="BQ158" s="103">
        <v>91050232.849999994</v>
      </c>
      <c r="BR158" s="103">
        <v>91050232.849999994</v>
      </c>
      <c r="BS158" s="103">
        <v>91050232.849999994</v>
      </c>
      <c r="BT158" s="103">
        <v>91050232.849999994</v>
      </c>
      <c r="BU158" s="103">
        <v>91050232.849999994</v>
      </c>
      <c r="BV158" s="103">
        <v>91050232.849999994</v>
      </c>
      <c r="BW158" s="103">
        <v>91050232.849999994</v>
      </c>
      <c r="BX158" s="103">
        <v>91050232.849999994</v>
      </c>
      <c r="BY158" s="103">
        <v>91050232.849999994</v>
      </c>
      <c r="BZ158" s="103">
        <v>91050232.849999994</v>
      </c>
      <c r="CA158" s="103">
        <v>91050232.849999994</v>
      </c>
      <c r="CB158" s="103">
        <v>91050232.849999994</v>
      </c>
      <c r="CC158" s="103">
        <v>91050232.849999994</v>
      </c>
      <c r="CD158" s="103">
        <v>91050232.849999994</v>
      </c>
      <c r="CE158" s="103">
        <v>91050232.849999994</v>
      </c>
      <c r="CF158" s="103">
        <v>91050232.849999994</v>
      </c>
      <c r="CG158" s="103">
        <v>91050232.849999994</v>
      </c>
      <c r="CH158" s="103">
        <v>91050232.849999994</v>
      </c>
      <c r="CI158" s="103">
        <v>91050232.849999994</v>
      </c>
      <c r="CJ158" s="103">
        <v>91050232.849999994</v>
      </c>
      <c r="CK158" s="103">
        <v>91050232.849999994</v>
      </c>
      <c r="CL158" s="103">
        <v>91050232.849999994</v>
      </c>
      <c r="CM158" s="103">
        <v>91050232.849999994</v>
      </c>
      <c r="CN158" s="103">
        <v>91050232.849999994</v>
      </c>
      <c r="CO158" s="103">
        <v>91050232.849999994</v>
      </c>
    </row>
    <row r="159" spans="1:93" x14ac:dyDescent="0.2">
      <c r="A159" s="101" t="s">
        <v>1753</v>
      </c>
    </row>
    <row r="160" spans="1:93" x14ac:dyDescent="0.2">
      <c r="A160" s="99" t="s">
        <v>1754</v>
      </c>
    </row>
    <row r="161" spans="1:93" x14ac:dyDescent="0.2">
      <c r="A161" s="101" t="s">
        <v>1755</v>
      </c>
      <c r="B161" s="100">
        <v>-9837564.0700000003</v>
      </c>
      <c r="C161" s="100">
        <v>-9882969.0099999998</v>
      </c>
      <c r="D161" s="100">
        <v>-9928373.9399999995</v>
      </c>
      <c r="E161" s="100">
        <v>-9973778.8599999994</v>
      </c>
      <c r="F161" s="100">
        <v>-10019183.810000001</v>
      </c>
      <c r="G161" s="100">
        <v>-10064588.73</v>
      </c>
      <c r="H161" s="100">
        <v>-10109993.67</v>
      </c>
      <c r="I161" s="100">
        <v>-10155398.609999999</v>
      </c>
      <c r="J161" s="100">
        <v>-10200824.68</v>
      </c>
      <c r="K161" s="100">
        <v>-10246229.51</v>
      </c>
      <c r="L161" s="100">
        <v>-10298690.640000001</v>
      </c>
      <c r="M161" s="100">
        <v>-10337117.050000001</v>
      </c>
      <c r="N161" s="100">
        <v>-10337117.050000001</v>
      </c>
      <c r="O161" s="100">
        <v>-10393049.970000001</v>
      </c>
      <c r="P161" s="100">
        <v>-10439624.58</v>
      </c>
      <c r="Q161" s="100">
        <v>-10433484.289999999</v>
      </c>
      <c r="R161" s="100">
        <v>-10480058.9</v>
      </c>
      <c r="S161" s="100">
        <v>-10526633.51</v>
      </c>
      <c r="T161" s="100">
        <v>-10573208.119999999</v>
      </c>
      <c r="U161" s="100">
        <v>-10619782.7199999</v>
      </c>
      <c r="V161" s="100">
        <v>-10666357.32</v>
      </c>
      <c r="W161" s="100">
        <v>-10712931.93</v>
      </c>
      <c r="X161" s="100">
        <v>-10759506.539999999</v>
      </c>
      <c r="Y161" s="100">
        <v>-10806081.1499999</v>
      </c>
      <c r="Z161" s="100">
        <v>-10852655.619999999</v>
      </c>
      <c r="AB161" s="100">
        <v>-10852655.619999999</v>
      </c>
      <c r="AC161" s="100">
        <v>-10964468.6728411</v>
      </c>
      <c r="AD161" s="100">
        <v>-11076282.0485531</v>
      </c>
      <c r="AE161" s="100">
        <v>-11188095.4242651</v>
      </c>
      <c r="AF161" s="100">
        <v>-11299908.7999771</v>
      </c>
      <c r="AG161" s="100">
        <v>-11411722.175689099</v>
      </c>
      <c r="AH161" s="100">
        <v>-11523535.551401</v>
      </c>
      <c r="AI161" s="100">
        <v>-11635348.927113</v>
      </c>
      <c r="AJ161" s="100">
        <v>-11747162.302825</v>
      </c>
      <c r="AK161" s="100">
        <v>-11846020.491616599</v>
      </c>
      <c r="AL161" s="100">
        <v>-11943332.1643411</v>
      </c>
      <c r="AM161" s="100">
        <v>-12040643.837065499</v>
      </c>
      <c r="AN161" s="100">
        <v>-12137955.509789901</v>
      </c>
      <c r="AO161" s="100">
        <v>-12137955.509789901</v>
      </c>
      <c r="AP161" s="100">
        <v>-12235267.182514399</v>
      </c>
      <c r="AQ161" s="100">
        <v>-12332578.855238801</v>
      </c>
      <c r="AR161" s="100">
        <v>-12429890.527963201</v>
      </c>
      <c r="AS161" s="100">
        <v>-12527202.200687701</v>
      </c>
      <c r="AT161" s="100">
        <v>-12624513.873412101</v>
      </c>
      <c r="AU161" s="100">
        <v>-12721825.546136601</v>
      </c>
      <c r="AV161" s="100">
        <v>-12819137.218861001</v>
      </c>
      <c r="AW161" s="100">
        <v>-12915347.838953899</v>
      </c>
      <c r="AX161" s="100">
        <v>-13011558.459046699</v>
      </c>
      <c r="AY161" s="100">
        <v>-13107769.0791396</v>
      </c>
      <c r="AZ161" s="100">
        <v>-13203979.699232399</v>
      </c>
      <c r="BA161" s="100">
        <v>-13297046.567760101</v>
      </c>
      <c r="BB161" s="100">
        <v>-13297046.567760101</v>
      </c>
      <c r="BC161" s="100">
        <v>-13388179.5315377</v>
      </c>
      <c r="BD161" s="100">
        <v>-13479312.495315401</v>
      </c>
      <c r="BE161" s="100">
        <v>-13570445.459093001</v>
      </c>
      <c r="BF161" s="100">
        <v>-13661578.422870601</v>
      </c>
      <c r="BG161" s="100">
        <v>-13752711.386648299</v>
      </c>
      <c r="BH161" s="100">
        <v>-13843844.350425901</v>
      </c>
      <c r="BI161" s="100">
        <v>-13934977.314203599</v>
      </c>
      <c r="BJ161" s="100">
        <v>-14026110.277981199</v>
      </c>
      <c r="BK161" s="100">
        <v>-14117243.241758799</v>
      </c>
      <c r="BL161" s="100">
        <v>-14208376.2055365</v>
      </c>
      <c r="BM161" s="100">
        <v>-14299509.169314099</v>
      </c>
      <c r="BN161" s="100">
        <v>-14390642.1330918</v>
      </c>
      <c r="BO161" s="100">
        <v>-14390642.1330918</v>
      </c>
      <c r="BP161" s="100">
        <v>-14481775.0968694</v>
      </c>
      <c r="BQ161" s="100">
        <v>-14572908.0606471</v>
      </c>
      <c r="BR161" s="100">
        <v>-14664041.0244247</v>
      </c>
      <c r="BS161" s="100">
        <v>-14755173.9882023</v>
      </c>
      <c r="BT161" s="100">
        <v>-14846306.95198</v>
      </c>
      <c r="BU161" s="100">
        <v>-14937439.9157576</v>
      </c>
      <c r="BV161" s="100">
        <v>-15028572.879535301</v>
      </c>
      <c r="BW161" s="100">
        <v>-15119705.843312901</v>
      </c>
      <c r="BX161" s="100">
        <v>-15210838.8070905</v>
      </c>
      <c r="BY161" s="100">
        <v>-15301971.770868201</v>
      </c>
      <c r="BZ161" s="100">
        <v>-15393104.734645801</v>
      </c>
      <c r="CA161" s="100">
        <v>-15484237.698423499</v>
      </c>
      <c r="CB161" s="100">
        <v>-15484237.698423499</v>
      </c>
      <c r="CC161" s="100">
        <v>-15570180.662201099</v>
      </c>
      <c r="CD161" s="100">
        <v>-15656123.6259788</v>
      </c>
      <c r="CE161" s="100">
        <v>-15742066.589756399</v>
      </c>
      <c r="CF161" s="100">
        <v>-15826522.2986321</v>
      </c>
      <c r="CG161" s="100">
        <v>-15910978.007507799</v>
      </c>
      <c r="CH161" s="100">
        <v>-15995433.716383399</v>
      </c>
      <c r="CI161" s="100">
        <v>-16079889.4252591</v>
      </c>
      <c r="CJ161" s="100">
        <v>-16164345.134134799</v>
      </c>
      <c r="CK161" s="100">
        <v>-16248800.8430105</v>
      </c>
      <c r="CL161" s="100">
        <v>-16333256.551886201</v>
      </c>
      <c r="CM161" s="100">
        <v>-16417712.260761799</v>
      </c>
      <c r="CN161" s="100">
        <v>-16502167.9696375</v>
      </c>
      <c r="CO161" s="100">
        <v>-16502167.9696375</v>
      </c>
    </row>
    <row r="162" spans="1:93" x14ac:dyDescent="0.2">
      <c r="A162" s="101" t="s">
        <v>1756</v>
      </c>
      <c r="B162" s="100">
        <v>0</v>
      </c>
      <c r="C162" s="100">
        <v>0</v>
      </c>
      <c r="D162" s="100">
        <v>0</v>
      </c>
      <c r="E162" s="100">
        <v>0</v>
      </c>
      <c r="F162" s="100">
        <v>0</v>
      </c>
      <c r="G162" s="100">
        <v>0</v>
      </c>
      <c r="H162" s="100">
        <v>0</v>
      </c>
      <c r="I162" s="100">
        <v>0</v>
      </c>
      <c r="J162" s="100">
        <v>-25048.85</v>
      </c>
      <c r="K162" s="100">
        <v>-25048.85</v>
      </c>
      <c r="L162" s="100">
        <v>0</v>
      </c>
      <c r="M162" s="100">
        <v>0</v>
      </c>
      <c r="N162" s="100">
        <v>0</v>
      </c>
      <c r="O162" s="100">
        <v>0</v>
      </c>
      <c r="P162" s="100">
        <v>0</v>
      </c>
      <c r="Q162" s="100">
        <v>0</v>
      </c>
      <c r="R162" s="100">
        <v>0</v>
      </c>
      <c r="S162" s="100">
        <v>0</v>
      </c>
      <c r="T162" s="100">
        <v>0</v>
      </c>
      <c r="U162" s="100">
        <v>0</v>
      </c>
      <c r="V162" s="100">
        <v>0</v>
      </c>
      <c r="W162" s="100">
        <v>0</v>
      </c>
      <c r="X162" s="100">
        <v>0</v>
      </c>
      <c r="Y162" s="100">
        <v>0</v>
      </c>
      <c r="Z162" s="100">
        <v>0</v>
      </c>
      <c r="AB162" s="100">
        <v>0</v>
      </c>
      <c r="AC162" s="100">
        <v>0</v>
      </c>
      <c r="AD162" s="100">
        <v>0</v>
      </c>
      <c r="AE162" s="100">
        <v>0</v>
      </c>
      <c r="AF162" s="100">
        <v>0</v>
      </c>
      <c r="AG162" s="100">
        <v>0</v>
      </c>
      <c r="AH162" s="100">
        <v>0</v>
      </c>
      <c r="AI162" s="100">
        <v>0</v>
      </c>
      <c r="AJ162" s="100">
        <v>0</v>
      </c>
      <c r="AK162" s="100">
        <v>0</v>
      </c>
      <c r="AL162" s="100">
        <v>0</v>
      </c>
      <c r="AM162" s="100">
        <v>0</v>
      </c>
      <c r="AN162" s="100">
        <v>0</v>
      </c>
      <c r="AO162" s="100">
        <v>0</v>
      </c>
      <c r="AP162" s="100">
        <v>0</v>
      </c>
      <c r="AQ162" s="100">
        <v>0</v>
      </c>
      <c r="AR162" s="100">
        <v>0</v>
      </c>
      <c r="AS162" s="100">
        <v>0</v>
      </c>
      <c r="AT162" s="100">
        <v>0</v>
      </c>
      <c r="AU162" s="100">
        <v>0</v>
      </c>
      <c r="AV162" s="100">
        <v>0</v>
      </c>
      <c r="AW162" s="100">
        <v>0</v>
      </c>
      <c r="AX162" s="100">
        <v>0</v>
      </c>
      <c r="AY162" s="100">
        <v>0</v>
      </c>
      <c r="AZ162" s="100">
        <v>0</v>
      </c>
      <c r="BA162" s="100">
        <v>0</v>
      </c>
      <c r="BB162" s="100">
        <v>0</v>
      </c>
      <c r="BC162" s="100">
        <v>0</v>
      </c>
      <c r="BD162" s="100">
        <v>0</v>
      </c>
      <c r="BE162" s="100">
        <v>0</v>
      </c>
      <c r="BF162" s="100">
        <v>0</v>
      </c>
      <c r="BG162" s="100">
        <v>0</v>
      </c>
      <c r="BH162" s="100">
        <v>0</v>
      </c>
      <c r="BI162" s="100">
        <v>0</v>
      </c>
      <c r="BJ162" s="100">
        <v>0</v>
      </c>
      <c r="BK162" s="100">
        <v>0</v>
      </c>
      <c r="BL162" s="100">
        <v>0</v>
      </c>
      <c r="BM162" s="100">
        <v>0</v>
      </c>
      <c r="BN162" s="100">
        <v>0</v>
      </c>
      <c r="BO162" s="100">
        <v>0</v>
      </c>
      <c r="BP162" s="100">
        <v>0</v>
      </c>
      <c r="BQ162" s="100">
        <v>0</v>
      </c>
      <c r="BR162" s="100">
        <v>0</v>
      </c>
      <c r="BS162" s="100">
        <v>0</v>
      </c>
      <c r="BT162" s="100">
        <v>0</v>
      </c>
      <c r="BU162" s="100">
        <v>0</v>
      </c>
      <c r="BV162" s="100">
        <v>0</v>
      </c>
      <c r="BW162" s="100">
        <v>0</v>
      </c>
      <c r="BX162" s="100">
        <v>0</v>
      </c>
      <c r="BY162" s="100">
        <v>0</v>
      </c>
      <c r="BZ162" s="100">
        <v>0</v>
      </c>
      <c r="CA162" s="100">
        <v>0</v>
      </c>
      <c r="CB162" s="100">
        <v>0</v>
      </c>
      <c r="CC162" s="100">
        <v>0</v>
      </c>
      <c r="CD162" s="100">
        <v>0</v>
      </c>
      <c r="CE162" s="100">
        <v>0</v>
      </c>
      <c r="CF162" s="100">
        <v>0</v>
      </c>
      <c r="CG162" s="100">
        <v>0</v>
      </c>
      <c r="CH162" s="100">
        <v>0</v>
      </c>
      <c r="CI162" s="100">
        <v>0</v>
      </c>
      <c r="CJ162" s="100">
        <v>0</v>
      </c>
      <c r="CK162" s="100">
        <v>0</v>
      </c>
      <c r="CL162" s="100">
        <v>0</v>
      </c>
      <c r="CM162" s="100">
        <v>0</v>
      </c>
      <c r="CN162" s="100">
        <v>0</v>
      </c>
      <c r="CO162" s="100">
        <v>0</v>
      </c>
    </row>
    <row r="163" spans="1:93" x14ac:dyDescent="0.2">
      <c r="A163" s="102" t="s">
        <v>1757</v>
      </c>
      <c r="B163" s="103">
        <v>-9837564.0700000003</v>
      </c>
      <c r="C163" s="103">
        <v>-9882969.0099999998</v>
      </c>
      <c r="D163" s="103">
        <v>-9928373.9399999995</v>
      </c>
      <c r="E163" s="103">
        <v>-9973778.8599999994</v>
      </c>
      <c r="F163" s="103">
        <v>-10019183.810000001</v>
      </c>
      <c r="G163" s="103">
        <v>-10064588.73</v>
      </c>
      <c r="H163" s="103">
        <v>-10109993.67</v>
      </c>
      <c r="I163" s="103">
        <v>-10155398.609999999</v>
      </c>
      <c r="J163" s="103">
        <v>-10225873.529999999</v>
      </c>
      <c r="K163" s="103">
        <v>-10271278.359999999</v>
      </c>
      <c r="L163" s="103">
        <v>-10298690.640000001</v>
      </c>
      <c r="M163" s="103">
        <v>-10337117.050000001</v>
      </c>
      <c r="N163" s="103">
        <v>-10337117.050000001</v>
      </c>
      <c r="O163" s="103">
        <v>-10393049.970000001</v>
      </c>
      <c r="P163" s="103">
        <v>-10439624.58</v>
      </c>
      <c r="Q163" s="103">
        <v>-10433484.289999999</v>
      </c>
      <c r="R163" s="103">
        <v>-10480058.9</v>
      </c>
      <c r="S163" s="103">
        <v>-10526633.51</v>
      </c>
      <c r="T163" s="103">
        <v>-10573208.119999999</v>
      </c>
      <c r="U163" s="103">
        <v>-10619782.7199999</v>
      </c>
      <c r="V163" s="103">
        <v>-10666357.32</v>
      </c>
      <c r="W163" s="103">
        <v>-10712931.93</v>
      </c>
      <c r="X163" s="103">
        <v>-10759506.539999999</v>
      </c>
      <c r="Y163" s="103">
        <v>-10806081.1499999</v>
      </c>
      <c r="Z163" s="103">
        <v>-10852655.619999999</v>
      </c>
      <c r="AA163" s="103"/>
      <c r="AB163" s="103">
        <v>-10852655.619999999</v>
      </c>
      <c r="AC163" s="103">
        <v>-10964468.6728411</v>
      </c>
      <c r="AD163" s="103">
        <v>-11076282.0485531</v>
      </c>
      <c r="AE163" s="103">
        <v>-11188095.4242651</v>
      </c>
      <c r="AF163" s="103">
        <v>-11299908.7999771</v>
      </c>
      <c r="AG163" s="103">
        <v>-11411722.175689099</v>
      </c>
      <c r="AH163" s="103">
        <v>-11523535.551401</v>
      </c>
      <c r="AI163" s="103">
        <v>-11635348.927113</v>
      </c>
      <c r="AJ163" s="103">
        <v>-11747162.302825</v>
      </c>
      <c r="AK163" s="103">
        <v>-11846020.491616599</v>
      </c>
      <c r="AL163" s="103">
        <v>-11943332.1643411</v>
      </c>
      <c r="AM163" s="103">
        <v>-12040643.837065499</v>
      </c>
      <c r="AN163" s="103">
        <v>-12137955.509789901</v>
      </c>
      <c r="AO163" s="103">
        <v>-12137955.509789901</v>
      </c>
      <c r="AP163" s="103">
        <v>-12235267.182514399</v>
      </c>
      <c r="AQ163" s="103">
        <v>-12332578.855238801</v>
      </c>
      <c r="AR163" s="103">
        <v>-12429890.527963201</v>
      </c>
      <c r="AS163" s="103">
        <v>-12527202.200687701</v>
      </c>
      <c r="AT163" s="103">
        <v>-12624513.873412101</v>
      </c>
      <c r="AU163" s="103">
        <v>-12721825.546136601</v>
      </c>
      <c r="AV163" s="103">
        <v>-12819137.218861001</v>
      </c>
      <c r="AW163" s="103">
        <v>-12915347.838953899</v>
      </c>
      <c r="AX163" s="103">
        <v>-13011558.459046699</v>
      </c>
      <c r="AY163" s="103">
        <v>-13107769.0791396</v>
      </c>
      <c r="AZ163" s="103">
        <v>-13203979.699232399</v>
      </c>
      <c r="BA163" s="103">
        <v>-13297046.567760101</v>
      </c>
      <c r="BB163" s="103">
        <v>-13297046.567760101</v>
      </c>
      <c r="BC163" s="103">
        <v>-13388179.5315377</v>
      </c>
      <c r="BD163" s="103">
        <v>-13479312.495315401</v>
      </c>
      <c r="BE163" s="103">
        <v>-13570445.459093001</v>
      </c>
      <c r="BF163" s="103">
        <v>-13661578.422870601</v>
      </c>
      <c r="BG163" s="103">
        <v>-13752711.386648299</v>
      </c>
      <c r="BH163" s="103">
        <v>-13843844.350425901</v>
      </c>
      <c r="BI163" s="103">
        <v>-13934977.314203599</v>
      </c>
      <c r="BJ163" s="103">
        <v>-14026110.277981199</v>
      </c>
      <c r="BK163" s="103">
        <v>-14117243.241758799</v>
      </c>
      <c r="BL163" s="103">
        <v>-14208376.2055365</v>
      </c>
      <c r="BM163" s="103">
        <v>-14299509.169314099</v>
      </c>
      <c r="BN163" s="103">
        <v>-14390642.1330918</v>
      </c>
      <c r="BO163" s="103">
        <v>-14390642.1330918</v>
      </c>
      <c r="BP163" s="103">
        <v>-14481775.0968694</v>
      </c>
      <c r="BQ163" s="103">
        <v>-14572908.0606471</v>
      </c>
      <c r="BR163" s="103">
        <v>-14664041.0244247</v>
      </c>
      <c r="BS163" s="103">
        <v>-14755173.9882023</v>
      </c>
      <c r="BT163" s="103">
        <v>-14846306.95198</v>
      </c>
      <c r="BU163" s="103">
        <v>-14937439.9157576</v>
      </c>
      <c r="BV163" s="103">
        <v>-15028572.879535301</v>
      </c>
      <c r="BW163" s="103">
        <v>-15119705.843312901</v>
      </c>
      <c r="BX163" s="103">
        <v>-15210838.8070905</v>
      </c>
      <c r="BY163" s="103">
        <v>-15301971.770868201</v>
      </c>
      <c r="BZ163" s="103">
        <v>-15393104.734645801</v>
      </c>
      <c r="CA163" s="103">
        <v>-15484237.698423499</v>
      </c>
      <c r="CB163" s="103">
        <v>-15484237.698423499</v>
      </c>
      <c r="CC163" s="103">
        <v>-15570180.662201099</v>
      </c>
      <c r="CD163" s="103">
        <v>-15656123.6259788</v>
      </c>
      <c r="CE163" s="103">
        <v>-15742066.589756399</v>
      </c>
      <c r="CF163" s="103">
        <v>-15826522.2986321</v>
      </c>
      <c r="CG163" s="103">
        <v>-15910978.007507799</v>
      </c>
      <c r="CH163" s="103">
        <v>-15995433.716383399</v>
      </c>
      <c r="CI163" s="103">
        <v>-16079889.4252591</v>
      </c>
      <c r="CJ163" s="103">
        <v>-16164345.134134799</v>
      </c>
      <c r="CK163" s="103">
        <v>-16248800.8430105</v>
      </c>
      <c r="CL163" s="103">
        <v>-16333256.551886201</v>
      </c>
      <c r="CM163" s="103">
        <v>-16417712.260761799</v>
      </c>
      <c r="CN163" s="103">
        <v>-16502167.9696375</v>
      </c>
      <c r="CO163" s="103">
        <v>-16502167.9696375</v>
      </c>
    </row>
    <row r="164" spans="1:93" x14ac:dyDescent="0.2">
      <c r="A164" s="101" t="s">
        <v>1758</v>
      </c>
    </row>
    <row r="165" spans="1:93" x14ac:dyDescent="0.2">
      <c r="A165" s="99" t="s">
        <v>1759</v>
      </c>
    </row>
    <row r="166" spans="1:93" x14ac:dyDescent="0.2">
      <c r="A166" s="101" t="s">
        <v>1760</v>
      </c>
      <c r="B166" s="100">
        <v>0</v>
      </c>
      <c r="C166" s="100">
        <v>0</v>
      </c>
      <c r="D166" s="100">
        <v>0</v>
      </c>
      <c r="E166" s="100">
        <v>0</v>
      </c>
      <c r="F166" s="100">
        <v>0</v>
      </c>
      <c r="G166" s="100">
        <v>0</v>
      </c>
      <c r="H166" s="100">
        <v>0</v>
      </c>
      <c r="I166" s="100">
        <v>0</v>
      </c>
      <c r="J166" s="100">
        <v>0</v>
      </c>
      <c r="K166" s="100">
        <v>0</v>
      </c>
      <c r="L166" s="100">
        <v>0</v>
      </c>
      <c r="M166" s="100">
        <v>0</v>
      </c>
      <c r="N166" s="100">
        <v>0</v>
      </c>
      <c r="O166" s="100">
        <v>0</v>
      </c>
      <c r="P166" s="100">
        <v>0</v>
      </c>
      <c r="Q166" s="100">
        <v>0</v>
      </c>
      <c r="R166" s="100">
        <v>0</v>
      </c>
      <c r="S166" s="100">
        <v>0</v>
      </c>
      <c r="T166" s="100">
        <v>0</v>
      </c>
      <c r="U166" s="100">
        <v>0</v>
      </c>
      <c r="V166" s="100">
        <v>0</v>
      </c>
      <c r="W166" s="100">
        <v>0</v>
      </c>
      <c r="X166" s="100">
        <v>0</v>
      </c>
      <c r="Y166" s="100">
        <v>0</v>
      </c>
      <c r="Z166" s="100">
        <v>0</v>
      </c>
      <c r="AB166" s="100">
        <v>0</v>
      </c>
      <c r="AC166" s="100">
        <v>0</v>
      </c>
      <c r="AD166" s="100">
        <v>0</v>
      </c>
      <c r="AE166" s="100">
        <v>0</v>
      </c>
      <c r="AF166" s="100">
        <v>0</v>
      </c>
      <c r="AG166" s="100">
        <v>0</v>
      </c>
      <c r="AH166" s="100">
        <v>0</v>
      </c>
      <c r="AI166" s="100">
        <v>0</v>
      </c>
      <c r="AJ166" s="100">
        <v>0</v>
      </c>
      <c r="AK166" s="100">
        <v>0</v>
      </c>
      <c r="AL166" s="100">
        <v>0</v>
      </c>
      <c r="AM166" s="100">
        <v>0</v>
      </c>
      <c r="AN166" s="100">
        <v>0</v>
      </c>
      <c r="AO166" s="100">
        <v>0</v>
      </c>
      <c r="AP166" s="100">
        <v>0</v>
      </c>
      <c r="AQ166" s="100">
        <v>0</v>
      </c>
      <c r="AR166" s="100">
        <v>0</v>
      </c>
      <c r="AS166" s="100">
        <v>0</v>
      </c>
      <c r="AT166" s="100">
        <v>0</v>
      </c>
      <c r="AU166" s="100">
        <v>0</v>
      </c>
      <c r="AV166" s="100">
        <v>0</v>
      </c>
      <c r="AW166" s="100">
        <v>0</v>
      </c>
      <c r="AX166" s="100">
        <v>0</v>
      </c>
      <c r="AY166" s="100">
        <v>0</v>
      </c>
      <c r="AZ166" s="100">
        <v>0</v>
      </c>
      <c r="BA166" s="100">
        <v>0</v>
      </c>
      <c r="BB166" s="100">
        <v>0</v>
      </c>
      <c r="BC166" s="100">
        <v>0</v>
      </c>
      <c r="BD166" s="100">
        <v>0</v>
      </c>
      <c r="BE166" s="100">
        <v>0</v>
      </c>
      <c r="BF166" s="100">
        <v>0</v>
      </c>
      <c r="BG166" s="100">
        <v>0</v>
      </c>
      <c r="BH166" s="100">
        <v>0</v>
      </c>
      <c r="BI166" s="100">
        <v>0</v>
      </c>
      <c r="BJ166" s="100">
        <v>0</v>
      </c>
      <c r="BK166" s="100">
        <v>0</v>
      </c>
      <c r="BL166" s="100">
        <v>0</v>
      </c>
      <c r="BM166" s="100">
        <v>0</v>
      </c>
      <c r="BN166" s="100">
        <v>0</v>
      </c>
      <c r="BO166" s="100">
        <v>0</v>
      </c>
      <c r="BP166" s="100">
        <v>0</v>
      </c>
      <c r="BQ166" s="100">
        <v>0</v>
      </c>
      <c r="BR166" s="100">
        <v>0</v>
      </c>
      <c r="BS166" s="100">
        <v>0</v>
      </c>
      <c r="BT166" s="100">
        <v>0</v>
      </c>
      <c r="BU166" s="100">
        <v>0</v>
      </c>
      <c r="BV166" s="100">
        <v>0</v>
      </c>
      <c r="BW166" s="100">
        <v>0</v>
      </c>
      <c r="BX166" s="100">
        <v>0</v>
      </c>
      <c r="BY166" s="100">
        <v>0</v>
      </c>
      <c r="BZ166" s="100">
        <v>0</v>
      </c>
      <c r="CA166" s="100">
        <v>0</v>
      </c>
      <c r="CB166" s="100">
        <v>0</v>
      </c>
      <c r="CC166" s="100">
        <v>0</v>
      </c>
      <c r="CD166" s="100">
        <v>0</v>
      </c>
      <c r="CE166" s="100">
        <v>0</v>
      </c>
      <c r="CF166" s="100">
        <v>0</v>
      </c>
      <c r="CG166" s="100">
        <v>0</v>
      </c>
      <c r="CH166" s="100">
        <v>0</v>
      </c>
      <c r="CI166" s="100">
        <v>0</v>
      </c>
      <c r="CJ166" s="100">
        <v>0</v>
      </c>
      <c r="CK166" s="100">
        <v>0</v>
      </c>
      <c r="CL166" s="100">
        <v>0</v>
      </c>
      <c r="CM166" s="100">
        <v>0</v>
      </c>
      <c r="CN166" s="100">
        <v>0</v>
      </c>
      <c r="CO166" s="100">
        <v>0</v>
      </c>
    </row>
    <row r="167" spans="1:93" x14ac:dyDescent="0.2">
      <c r="A167" s="101" t="s">
        <v>1761</v>
      </c>
      <c r="B167" s="100">
        <v>0</v>
      </c>
      <c r="C167" s="100">
        <v>0</v>
      </c>
      <c r="D167" s="100">
        <v>0</v>
      </c>
      <c r="E167" s="100">
        <v>0</v>
      </c>
      <c r="F167" s="100">
        <v>0</v>
      </c>
      <c r="G167" s="100">
        <v>0</v>
      </c>
      <c r="H167" s="100">
        <v>0</v>
      </c>
      <c r="I167" s="100">
        <v>0</v>
      </c>
      <c r="J167" s="100">
        <v>0</v>
      </c>
      <c r="K167" s="100">
        <v>0</v>
      </c>
      <c r="L167" s="100">
        <v>0</v>
      </c>
      <c r="M167" s="100">
        <v>0</v>
      </c>
      <c r="N167" s="100">
        <v>0</v>
      </c>
      <c r="O167" s="100">
        <v>0</v>
      </c>
      <c r="P167" s="100">
        <v>0</v>
      </c>
      <c r="Q167" s="100">
        <v>0</v>
      </c>
      <c r="R167" s="100">
        <v>0</v>
      </c>
      <c r="S167" s="100">
        <v>0</v>
      </c>
      <c r="T167" s="100">
        <v>0</v>
      </c>
      <c r="U167" s="100">
        <v>0</v>
      </c>
      <c r="V167" s="100">
        <v>0</v>
      </c>
      <c r="W167" s="100">
        <v>0</v>
      </c>
      <c r="X167" s="100">
        <v>0</v>
      </c>
      <c r="Y167" s="100">
        <v>0</v>
      </c>
      <c r="Z167" s="100">
        <v>0</v>
      </c>
      <c r="AB167" s="100">
        <v>0</v>
      </c>
      <c r="AC167" s="100">
        <v>0</v>
      </c>
      <c r="AD167" s="100">
        <v>0</v>
      </c>
      <c r="AE167" s="100">
        <v>0</v>
      </c>
      <c r="AF167" s="100">
        <v>0</v>
      </c>
      <c r="AG167" s="100">
        <v>0</v>
      </c>
      <c r="AH167" s="100">
        <v>0</v>
      </c>
      <c r="AI167" s="100">
        <v>0</v>
      </c>
      <c r="AJ167" s="100">
        <v>0</v>
      </c>
      <c r="AK167" s="100">
        <v>0</v>
      </c>
      <c r="AL167" s="100">
        <v>0</v>
      </c>
      <c r="AM167" s="100">
        <v>0</v>
      </c>
      <c r="AN167" s="100">
        <v>0</v>
      </c>
      <c r="AO167" s="100">
        <v>0</v>
      </c>
      <c r="AP167" s="100">
        <v>0</v>
      </c>
      <c r="AQ167" s="100">
        <v>0</v>
      </c>
      <c r="AR167" s="100">
        <v>0</v>
      </c>
      <c r="AS167" s="100">
        <v>0</v>
      </c>
      <c r="AT167" s="100">
        <v>0</v>
      </c>
      <c r="AU167" s="100">
        <v>0</v>
      </c>
      <c r="AV167" s="100">
        <v>0</v>
      </c>
      <c r="AW167" s="100">
        <v>0</v>
      </c>
      <c r="AX167" s="100">
        <v>0</v>
      </c>
      <c r="AY167" s="100">
        <v>0</v>
      </c>
      <c r="AZ167" s="100">
        <v>0</v>
      </c>
      <c r="BA167" s="100">
        <v>0</v>
      </c>
      <c r="BB167" s="100">
        <v>0</v>
      </c>
      <c r="BC167" s="100">
        <v>0</v>
      </c>
      <c r="BD167" s="100">
        <v>0</v>
      </c>
      <c r="BE167" s="100">
        <v>0</v>
      </c>
      <c r="BF167" s="100">
        <v>0</v>
      </c>
      <c r="BG167" s="100">
        <v>0</v>
      </c>
      <c r="BH167" s="100">
        <v>0</v>
      </c>
      <c r="BI167" s="100">
        <v>0</v>
      </c>
      <c r="BJ167" s="100">
        <v>0</v>
      </c>
      <c r="BK167" s="100">
        <v>0</v>
      </c>
      <c r="BL167" s="100">
        <v>0</v>
      </c>
      <c r="BM167" s="100">
        <v>0</v>
      </c>
      <c r="BN167" s="100">
        <v>0</v>
      </c>
      <c r="BO167" s="100">
        <v>0</v>
      </c>
      <c r="BP167" s="100">
        <v>0</v>
      </c>
      <c r="BQ167" s="100">
        <v>0</v>
      </c>
      <c r="BR167" s="100">
        <v>0</v>
      </c>
      <c r="BS167" s="100">
        <v>0</v>
      </c>
      <c r="BT167" s="100">
        <v>0</v>
      </c>
      <c r="BU167" s="100">
        <v>0</v>
      </c>
      <c r="BV167" s="100">
        <v>0</v>
      </c>
      <c r="BW167" s="100">
        <v>0</v>
      </c>
      <c r="BX167" s="100">
        <v>0</v>
      </c>
      <c r="BY167" s="100">
        <v>0</v>
      </c>
      <c r="BZ167" s="100">
        <v>0</v>
      </c>
      <c r="CA167" s="100">
        <v>0</v>
      </c>
      <c r="CB167" s="100">
        <v>0</v>
      </c>
      <c r="CC167" s="100">
        <v>0</v>
      </c>
      <c r="CD167" s="100">
        <v>0</v>
      </c>
      <c r="CE167" s="100">
        <v>0</v>
      </c>
      <c r="CF167" s="100">
        <v>0</v>
      </c>
      <c r="CG167" s="100">
        <v>0</v>
      </c>
      <c r="CH167" s="100">
        <v>0</v>
      </c>
      <c r="CI167" s="100">
        <v>0</v>
      </c>
      <c r="CJ167" s="100">
        <v>0</v>
      </c>
      <c r="CK167" s="100">
        <v>0</v>
      </c>
      <c r="CL167" s="100">
        <v>0</v>
      </c>
      <c r="CM167" s="100">
        <v>0</v>
      </c>
      <c r="CN167" s="100">
        <v>0</v>
      </c>
      <c r="CO167" s="100">
        <v>0</v>
      </c>
    </row>
    <row r="168" spans="1:93" x14ac:dyDescent="0.2">
      <c r="A168" s="101" t="s">
        <v>1762</v>
      </c>
      <c r="B168" s="100">
        <v>6697563.7600002196</v>
      </c>
      <c r="C168" s="100">
        <v>6697563.7600002196</v>
      </c>
      <c r="D168" s="100">
        <v>6697564.1700000698</v>
      </c>
      <c r="E168" s="100">
        <v>6697564.1700000698</v>
      </c>
      <c r="F168" s="100">
        <v>6697564.1700000698</v>
      </c>
      <c r="G168" s="100">
        <v>6697563.7600002196</v>
      </c>
      <c r="H168" s="100">
        <v>6697564.1700000698</v>
      </c>
      <c r="I168" s="100">
        <v>6697564.1700000698</v>
      </c>
      <c r="J168" s="100">
        <v>6697564.1700000698</v>
      </c>
      <c r="K168" s="100">
        <v>6697564.1700000698</v>
      </c>
      <c r="L168" s="100">
        <v>6697564.1700000698</v>
      </c>
      <c r="M168" s="100">
        <v>6697564.1700000698</v>
      </c>
      <c r="N168" s="100">
        <v>6697564.1700000698</v>
      </c>
      <c r="O168" s="100">
        <v>6553117.2899989998</v>
      </c>
      <c r="P168" s="100">
        <v>6553117.3099994604</v>
      </c>
      <c r="Q168" s="100">
        <v>6553117.2899989998</v>
      </c>
      <c r="R168" s="100">
        <v>6553117.2899989998</v>
      </c>
      <c r="S168" s="100">
        <v>6553117.2899989998</v>
      </c>
      <c r="T168" s="100">
        <v>6553117.2899989998</v>
      </c>
      <c r="U168" s="100">
        <v>6553117.2899989998</v>
      </c>
      <c r="V168" s="100">
        <v>6918321.90999984</v>
      </c>
      <c r="W168" s="100">
        <v>6918321.90999984</v>
      </c>
      <c r="X168" s="100">
        <v>6918321.90999984</v>
      </c>
      <c r="Y168" s="100">
        <v>6918321.90999984</v>
      </c>
      <c r="Z168" s="100">
        <v>6918321.90999984</v>
      </c>
      <c r="AB168" s="100">
        <v>6918321.90999984</v>
      </c>
      <c r="AC168" s="100">
        <v>6918321.90999984</v>
      </c>
      <c r="AD168" s="100">
        <v>6918321.90999984</v>
      </c>
      <c r="AE168" s="100">
        <v>6918321.90999984</v>
      </c>
      <c r="AF168" s="100">
        <v>6918321.90999984</v>
      </c>
      <c r="AG168" s="100">
        <v>6918321.90999984</v>
      </c>
      <c r="AH168" s="100">
        <v>6918321.90999984</v>
      </c>
      <c r="AI168" s="100">
        <v>6918321.90999984</v>
      </c>
      <c r="AJ168" s="100">
        <v>6918321.90999984</v>
      </c>
      <c r="AK168" s="100">
        <v>6918321.90999984</v>
      </c>
      <c r="AL168" s="100">
        <v>6918321.90999984</v>
      </c>
      <c r="AM168" s="100">
        <v>6918321.90999984</v>
      </c>
      <c r="AN168" s="100">
        <v>6918321.90999984</v>
      </c>
      <c r="AO168" s="100">
        <v>6918321.90999984</v>
      </c>
      <c r="AP168" s="100">
        <v>6918321.90999984</v>
      </c>
      <c r="AQ168" s="100">
        <v>6918321.90999984</v>
      </c>
      <c r="AR168" s="100">
        <v>6918321.90999984</v>
      </c>
      <c r="AS168" s="100">
        <v>6918321.90999984</v>
      </c>
      <c r="AT168" s="100">
        <v>6918321.90999984</v>
      </c>
      <c r="AU168" s="100">
        <v>6918321.90999984</v>
      </c>
      <c r="AV168" s="100">
        <v>6918321.90999984</v>
      </c>
      <c r="AW168" s="100">
        <v>6918321.90999984</v>
      </c>
      <c r="AX168" s="100">
        <v>6918321.90999984</v>
      </c>
      <c r="AY168" s="100">
        <v>6918321.90999984</v>
      </c>
      <c r="AZ168" s="100">
        <v>6918321.90999984</v>
      </c>
      <c r="BA168" s="100">
        <v>6918321.90999984</v>
      </c>
      <c r="BB168" s="100">
        <v>6918321.90999984</v>
      </c>
      <c r="BC168" s="100">
        <v>6918321.90999984</v>
      </c>
      <c r="BD168" s="100">
        <v>6918321.90999984</v>
      </c>
      <c r="BE168" s="100">
        <v>6918321.90999984</v>
      </c>
      <c r="BF168" s="100">
        <v>6918321.90999984</v>
      </c>
      <c r="BG168" s="100">
        <v>6918321.90999984</v>
      </c>
      <c r="BH168" s="100">
        <v>6918321.90999984</v>
      </c>
      <c r="BI168" s="100">
        <v>6918321.90999984</v>
      </c>
      <c r="BJ168" s="100">
        <v>6918321.90999984</v>
      </c>
      <c r="BK168" s="100">
        <v>6918321.90999984</v>
      </c>
      <c r="BL168" s="100">
        <v>6918321.90999984</v>
      </c>
      <c r="BM168" s="100">
        <v>6918321.90999984</v>
      </c>
      <c r="BN168" s="100">
        <v>6918321.90999984</v>
      </c>
      <c r="BO168" s="100">
        <v>6918321.90999984</v>
      </c>
      <c r="BP168" s="100">
        <v>6918321.90999984</v>
      </c>
      <c r="BQ168" s="100">
        <v>6918321.90999984</v>
      </c>
      <c r="BR168" s="100">
        <v>6918321.90999984</v>
      </c>
      <c r="BS168" s="100">
        <v>6918321.90999984</v>
      </c>
      <c r="BT168" s="100">
        <v>6918321.90999984</v>
      </c>
      <c r="BU168" s="100">
        <v>6918321.90999984</v>
      </c>
      <c r="BV168" s="100">
        <v>6918321.90999984</v>
      </c>
      <c r="BW168" s="100">
        <v>6918321.90999984</v>
      </c>
      <c r="BX168" s="100">
        <v>6918321.90999984</v>
      </c>
      <c r="BY168" s="100">
        <v>6918321.90999984</v>
      </c>
      <c r="BZ168" s="100">
        <v>6918321.90999984</v>
      </c>
      <c r="CA168" s="100">
        <v>6918321.90999984</v>
      </c>
      <c r="CB168" s="100">
        <v>6918321.90999984</v>
      </c>
      <c r="CC168" s="100">
        <v>6918321.90999984</v>
      </c>
      <c r="CD168" s="100">
        <v>6918321.90999984</v>
      </c>
      <c r="CE168" s="100">
        <v>6918321.90999984</v>
      </c>
      <c r="CF168" s="100">
        <v>6918321.90999984</v>
      </c>
      <c r="CG168" s="100">
        <v>6918321.90999984</v>
      </c>
      <c r="CH168" s="100">
        <v>6918321.90999984</v>
      </c>
      <c r="CI168" s="100">
        <v>6918321.90999984</v>
      </c>
      <c r="CJ168" s="100">
        <v>6918321.90999984</v>
      </c>
      <c r="CK168" s="100">
        <v>6918321.90999984</v>
      </c>
      <c r="CL168" s="100">
        <v>6918321.90999984</v>
      </c>
      <c r="CM168" s="100">
        <v>6918321.90999984</v>
      </c>
      <c r="CN168" s="100">
        <v>6918321.90999984</v>
      </c>
      <c r="CO168" s="100">
        <v>6918321.90999984</v>
      </c>
    </row>
    <row r="169" spans="1:93" x14ac:dyDescent="0.2">
      <c r="A169" s="101" t="s">
        <v>1763</v>
      </c>
      <c r="B169" s="100">
        <v>912.54999999701897</v>
      </c>
      <c r="C169" s="100">
        <v>-47239.849999994003</v>
      </c>
      <c r="D169" s="100">
        <v>-78631.490000009493</v>
      </c>
      <c r="E169" s="100">
        <v>3209.4099999964201</v>
      </c>
      <c r="F169" s="100">
        <v>16610.6399999856</v>
      </c>
      <c r="G169" s="100">
        <v>-587.94999998807896</v>
      </c>
      <c r="H169" s="100">
        <v>31584.560000061902</v>
      </c>
      <c r="I169" s="100">
        <v>67885.8999999761</v>
      </c>
      <c r="J169" s="100">
        <v>4988.1699999570801</v>
      </c>
      <c r="K169" s="100">
        <v>12749.4400000572</v>
      </c>
      <c r="L169" s="100">
        <v>-131260.460000038</v>
      </c>
      <c r="M169" s="100">
        <v>-144446.879999995</v>
      </c>
      <c r="N169" s="100">
        <v>-144446.879999995</v>
      </c>
      <c r="O169" s="100">
        <v>-27167.7400000095</v>
      </c>
      <c r="P169" s="100">
        <v>-23192.560000002301</v>
      </c>
      <c r="Q169" s="100">
        <v>-41009.030000001098</v>
      </c>
      <c r="R169" s="100">
        <v>-33762.439999997601</v>
      </c>
      <c r="S169" s="100">
        <v>-24039.289999961798</v>
      </c>
      <c r="T169" s="100">
        <v>-21572.220000028599</v>
      </c>
      <c r="U169" s="100">
        <v>-15337.8400000333</v>
      </c>
      <c r="V169" s="100">
        <v>-5134.5099999904596</v>
      </c>
      <c r="W169" s="100">
        <v>-6012.4800000190698</v>
      </c>
      <c r="X169" s="100">
        <v>-678.67000007629395</v>
      </c>
      <c r="Y169" s="100">
        <v>-132386.74000000901</v>
      </c>
      <c r="Z169" s="100">
        <v>-149082</v>
      </c>
      <c r="AB169" s="100">
        <v>-149082</v>
      </c>
      <c r="AC169" s="100">
        <v>-149082</v>
      </c>
      <c r="AD169" s="100">
        <v>-149082</v>
      </c>
      <c r="AE169" s="100">
        <v>-149082</v>
      </c>
      <c r="AF169" s="100">
        <v>-149082</v>
      </c>
      <c r="AG169" s="100">
        <v>-149082</v>
      </c>
      <c r="AH169" s="100">
        <v>-149082</v>
      </c>
      <c r="AI169" s="100">
        <v>-149082</v>
      </c>
      <c r="AJ169" s="100">
        <v>-149082</v>
      </c>
      <c r="AK169" s="100">
        <v>-149082</v>
      </c>
      <c r="AL169" s="100">
        <v>-149082</v>
      </c>
      <c r="AM169" s="100">
        <v>-149082</v>
      </c>
      <c r="AN169" s="100">
        <v>-149082</v>
      </c>
      <c r="AO169" s="100">
        <v>-149082</v>
      </c>
      <c r="AP169" s="100">
        <v>-149082</v>
      </c>
      <c r="AQ169" s="100">
        <v>-149082</v>
      </c>
      <c r="AR169" s="100">
        <v>-149082</v>
      </c>
      <c r="AS169" s="100">
        <v>-149082</v>
      </c>
      <c r="AT169" s="100">
        <v>-149082</v>
      </c>
      <c r="AU169" s="100">
        <v>-149082</v>
      </c>
      <c r="AV169" s="100">
        <v>-149082</v>
      </c>
      <c r="AW169" s="100">
        <v>-149082</v>
      </c>
      <c r="AX169" s="100">
        <v>-149082</v>
      </c>
      <c r="AY169" s="100">
        <v>-149082</v>
      </c>
      <c r="AZ169" s="100">
        <v>-149082</v>
      </c>
      <c r="BA169" s="100">
        <v>-149082</v>
      </c>
      <c r="BB169" s="100">
        <v>-149082</v>
      </c>
      <c r="BC169" s="100">
        <v>-149082</v>
      </c>
      <c r="BD169" s="100">
        <v>-149082</v>
      </c>
      <c r="BE169" s="100">
        <v>-149082</v>
      </c>
      <c r="BF169" s="100">
        <v>-149082</v>
      </c>
      <c r="BG169" s="100">
        <v>-149082</v>
      </c>
      <c r="BH169" s="100">
        <v>-149082</v>
      </c>
      <c r="BI169" s="100">
        <v>-149082</v>
      </c>
      <c r="BJ169" s="100">
        <v>-149082</v>
      </c>
      <c r="BK169" s="100">
        <v>-149082</v>
      </c>
      <c r="BL169" s="100">
        <v>-149082</v>
      </c>
      <c r="BM169" s="100">
        <v>-149082</v>
      </c>
      <c r="BN169" s="100">
        <v>-149082</v>
      </c>
      <c r="BO169" s="100">
        <v>-149082</v>
      </c>
      <c r="BP169" s="100">
        <v>-149082</v>
      </c>
      <c r="BQ169" s="100">
        <v>-149082</v>
      </c>
      <c r="BR169" s="100">
        <v>-149082</v>
      </c>
      <c r="BS169" s="100">
        <v>-149082</v>
      </c>
      <c r="BT169" s="100">
        <v>-149082</v>
      </c>
      <c r="BU169" s="100">
        <v>-149082</v>
      </c>
      <c r="BV169" s="100">
        <v>-149082</v>
      </c>
      <c r="BW169" s="100">
        <v>-149082</v>
      </c>
      <c r="BX169" s="100">
        <v>-149082</v>
      </c>
      <c r="BY169" s="100">
        <v>-149082</v>
      </c>
      <c r="BZ169" s="100">
        <v>-149082</v>
      </c>
      <c r="CA169" s="100">
        <v>-149082</v>
      </c>
      <c r="CB169" s="100">
        <v>-149082</v>
      </c>
      <c r="CC169" s="100">
        <v>-149082</v>
      </c>
      <c r="CD169" s="100">
        <v>-149082</v>
      </c>
      <c r="CE169" s="100">
        <v>-149082</v>
      </c>
      <c r="CF169" s="100">
        <v>-149082</v>
      </c>
      <c r="CG169" s="100">
        <v>-149082</v>
      </c>
      <c r="CH169" s="100">
        <v>-149082</v>
      </c>
      <c r="CI169" s="100">
        <v>-149082</v>
      </c>
      <c r="CJ169" s="100">
        <v>-149082</v>
      </c>
      <c r="CK169" s="100">
        <v>-149082</v>
      </c>
      <c r="CL169" s="100">
        <v>-149082</v>
      </c>
      <c r="CM169" s="100">
        <v>-149082</v>
      </c>
      <c r="CN169" s="100">
        <v>-149082</v>
      </c>
      <c r="CO169" s="100">
        <v>-149082</v>
      </c>
    </row>
    <row r="170" spans="1:93" x14ac:dyDescent="0.2">
      <c r="A170" s="101" t="s">
        <v>1764</v>
      </c>
      <c r="B170" s="100">
        <v>0</v>
      </c>
      <c r="C170" s="100">
        <v>0</v>
      </c>
      <c r="D170" s="100">
        <v>0</v>
      </c>
      <c r="E170" s="100">
        <v>0</v>
      </c>
      <c r="F170" s="100">
        <v>0</v>
      </c>
      <c r="G170" s="100">
        <v>0</v>
      </c>
      <c r="H170" s="100">
        <v>0</v>
      </c>
      <c r="I170" s="100">
        <v>0</v>
      </c>
      <c r="J170" s="100">
        <v>0</v>
      </c>
      <c r="K170" s="100">
        <v>0</v>
      </c>
      <c r="L170" s="100">
        <v>0</v>
      </c>
      <c r="M170" s="100">
        <v>0</v>
      </c>
      <c r="N170" s="100">
        <v>0</v>
      </c>
      <c r="O170" s="100">
        <v>0</v>
      </c>
      <c r="P170" s="100">
        <v>0</v>
      </c>
      <c r="Q170" s="100">
        <v>0</v>
      </c>
      <c r="R170" s="100">
        <v>0</v>
      </c>
      <c r="S170" s="100">
        <v>0</v>
      </c>
      <c r="T170" s="100">
        <v>0</v>
      </c>
      <c r="U170" s="100">
        <v>0</v>
      </c>
      <c r="V170" s="100">
        <v>0</v>
      </c>
      <c r="W170" s="100">
        <v>0</v>
      </c>
      <c r="X170" s="100">
        <v>0</v>
      </c>
      <c r="Y170" s="100">
        <v>0</v>
      </c>
      <c r="Z170" s="100">
        <v>0</v>
      </c>
      <c r="AB170" s="100">
        <v>0</v>
      </c>
      <c r="AC170" s="100">
        <v>0</v>
      </c>
      <c r="AD170" s="100">
        <v>0</v>
      </c>
      <c r="AE170" s="100">
        <v>0</v>
      </c>
      <c r="AF170" s="100">
        <v>0</v>
      </c>
      <c r="AG170" s="100">
        <v>0</v>
      </c>
      <c r="AH170" s="100">
        <v>0</v>
      </c>
      <c r="AI170" s="100">
        <v>0</v>
      </c>
      <c r="AJ170" s="100">
        <v>0</v>
      </c>
      <c r="AK170" s="100">
        <v>0</v>
      </c>
      <c r="AL170" s="100">
        <v>0</v>
      </c>
      <c r="AM170" s="100">
        <v>0</v>
      </c>
      <c r="AN170" s="100">
        <v>0</v>
      </c>
      <c r="AO170" s="100">
        <v>0</v>
      </c>
      <c r="AP170" s="100">
        <v>0</v>
      </c>
      <c r="AQ170" s="100">
        <v>0</v>
      </c>
      <c r="AR170" s="100">
        <v>0</v>
      </c>
      <c r="AS170" s="100">
        <v>0</v>
      </c>
      <c r="AT170" s="100">
        <v>0</v>
      </c>
      <c r="AU170" s="100">
        <v>0</v>
      </c>
      <c r="AV170" s="100">
        <v>0</v>
      </c>
      <c r="AW170" s="100">
        <v>0</v>
      </c>
      <c r="AX170" s="100">
        <v>0</v>
      </c>
      <c r="AY170" s="100">
        <v>0</v>
      </c>
      <c r="AZ170" s="100">
        <v>0</v>
      </c>
      <c r="BA170" s="100">
        <v>0</v>
      </c>
      <c r="BB170" s="100">
        <v>0</v>
      </c>
      <c r="BC170" s="100">
        <v>0</v>
      </c>
      <c r="BD170" s="100">
        <v>0</v>
      </c>
      <c r="BE170" s="100">
        <v>0</v>
      </c>
      <c r="BF170" s="100">
        <v>0</v>
      </c>
      <c r="BG170" s="100">
        <v>0</v>
      </c>
      <c r="BH170" s="100">
        <v>0</v>
      </c>
      <c r="BI170" s="100">
        <v>0</v>
      </c>
      <c r="BJ170" s="100">
        <v>0</v>
      </c>
      <c r="BK170" s="100">
        <v>0</v>
      </c>
      <c r="BL170" s="100">
        <v>0</v>
      </c>
      <c r="BM170" s="100">
        <v>0</v>
      </c>
      <c r="BN170" s="100">
        <v>0</v>
      </c>
      <c r="BO170" s="100">
        <v>0</v>
      </c>
      <c r="BP170" s="100">
        <v>0</v>
      </c>
      <c r="BQ170" s="100">
        <v>0</v>
      </c>
      <c r="BR170" s="100">
        <v>0</v>
      </c>
      <c r="BS170" s="100">
        <v>0</v>
      </c>
      <c r="BT170" s="100">
        <v>0</v>
      </c>
      <c r="BU170" s="100">
        <v>0</v>
      </c>
      <c r="BV170" s="100">
        <v>0</v>
      </c>
      <c r="BW170" s="100">
        <v>0</v>
      </c>
      <c r="BX170" s="100">
        <v>0</v>
      </c>
      <c r="BY170" s="100">
        <v>0</v>
      </c>
      <c r="BZ170" s="100">
        <v>0</v>
      </c>
      <c r="CA170" s="100">
        <v>0</v>
      </c>
      <c r="CB170" s="100">
        <v>0</v>
      </c>
      <c r="CC170" s="100">
        <v>0</v>
      </c>
      <c r="CD170" s="100">
        <v>0</v>
      </c>
      <c r="CE170" s="100">
        <v>0</v>
      </c>
      <c r="CF170" s="100">
        <v>0</v>
      </c>
      <c r="CG170" s="100">
        <v>0</v>
      </c>
      <c r="CH170" s="100">
        <v>0</v>
      </c>
      <c r="CI170" s="100">
        <v>0</v>
      </c>
      <c r="CJ170" s="100">
        <v>0</v>
      </c>
      <c r="CK170" s="100">
        <v>0</v>
      </c>
      <c r="CL170" s="100">
        <v>0</v>
      </c>
      <c r="CM170" s="100">
        <v>0</v>
      </c>
      <c r="CN170" s="100">
        <v>0</v>
      </c>
      <c r="CO170" s="100">
        <v>0</v>
      </c>
    </row>
    <row r="171" spans="1:93" x14ac:dyDescent="0.2">
      <c r="A171" s="101" t="s">
        <v>1765</v>
      </c>
      <c r="B171" s="100">
        <v>0</v>
      </c>
      <c r="C171" s="100">
        <v>0</v>
      </c>
      <c r="D171" s="100">
        <v>0</v>
      </c>
      <c r="E171" s="100">
        <v>0</v>
      </c>
      <c r="F171" s="100">
        <v>0</v>
      </c>
      <c r="G171" s="100">
        <v>0</v>
      </c>
      <c r="H171" s="100">
        <v>0</v>
      </c>
      <c r="I171" s="100">
        <v>0</v>
      </c>
      <c r="J171" s="100">
        <v>0</v>
      </c>
      <c r="K171" s="100">
        <v>0</v>
      </c>
      <c r="L171" s="100">
        <v>0</v>
      </c>
      <c r="M171" s="100">
        <v>0</v>
      </c>
      <c r="N171" s="100">
        <v>0</v>
      </c>
      <c r="O171" s="100">
        <v>0</v>
      </c>
      <c r="P171" s="100">
        <v>0</v>
      </c>
      <c r="Q171" s="100">
        <v>0</v>
      </c>
      <c r="R171" s="100">
        <v>0</v>
      </c>
      <c r="S171" s="100">
        <v>0</v>
      </c>
      <c r="T171" s="100">
        <v>0</v>
      </c>
      <c r="U171" s="100">
        <v>0</v>
      </c>
      <c r="V171" s="100">
        <v>0</v>
      </c>
      <c r="W171" s="100">
        <v>0</v>
      </c>
      <c r="X171" s="100">
        <v>0</v>
      </c>
      <c r="Y171" s="100">
        <v>0</v>
      </c>
      <c r="Z171" s="100">
        <v>0</v>
      </c>
      <c r="AB171" s="100">
        <v>0</v>
      </c>
      <c r="AC171" s="100">
        <v>0</v>
      </c>
      <c r="AD171" s="100">
        <v>0</v>
      </c>
      <c r="AE171" s="100">
        <v>0</v>
      </c>
      <c r="AF171" s="100">
        <v>0</v>
      </c>
      <c r="AG171" s="100">
        <v>0</v>
      </c>
      <c r="AH171" s="100">
        <v>0</v>
      </c>
      <c r="AI171" s="100">
        <v>0</v>
      </c>
      <c r="AJ171" s="100">
        <v>0</v>
      </c>
      <c r="AK171" s="100">
        <v>0</v>
      </c>
      <c r="AL171" s="100">
        <v>0</v>
      </c>
      <c r="AM171" s="100">
        <v>0</v>
      </c>
      <c r="AN171" s="100">
        <v>0</v>
      </c>
      <c r="AO171" s="100">
        <v>0</v>
      </c>
      <c r="AP171" s="100">
        <v>0</v>
      </c>
      <c r="AQ171" s="100">
        <v>0</v>
      </c>
      <c r="AR171" s="100">
        <v>0</v>
      </c>
      <c r="AS171" s="100">
        <v>0</v>
      </c>
      <c r="AT171" s="100">
        <v>0</v>
      </c>
      <c r="AU171" s="100">
        <v>0</v>
      </c>
      <c r="AV171" s="100">
        <v>0</v>
      </c>
      <c r="AW171" s="100">
        <v>0</v>
      </c>
      <c r="AX171" s="100">
        <v>0</v>
      </c>
      <c r="AY171" s="100">
        <v>0</v>
      </c>
      <c r="AZ171" s="100">
        <v>0</v>
      </c>
      <c r="BA171" s="100">
        <v>0</v>
      </c>
      <c r="BB171" s="100">
        <v>0</v>
      </c>
      <c r="BC171" s="100">
        <v>0</v>
      </c>
      <c r="BD171" s="100">
        <v>0</v>
      </c>
      <c r="BE171" s="100">
        <v>0</v>
      </c>
      <c r="BF171" s="100">
        <v>0</v>
      </c>
      <c r="BG171" s="100">
        <v>0</v>
      </c>
      <c r="BH171" s="100">
        <v>0</v>
      </c>
      <c r="BI171" s="100">
        <v>0</v>
      </c>
      <c r="BJ171" s="100">
        <v>0</v>
      </c>
      <c r="BK171" s="100">
        <v>0</v>
      </c>
      <c r="BL171" s="100">
        <v>0</v>
      </c>
      <c r="BM171" s="100">
        <v>0</v>
      </c>
      <c r="BN171" s="100">
        <v>0</v>
      </c>
      <c r="BO171" s="100">
        <v>0</v>
      </c>
      <c r="BP171" s="100">
        <v>0</v>
      </c>
      <c r="BQ171" s="100">
        <v>0</v>
      </c>
      <c r="BR171" s="100">
        <v>0</v>
      </c>
      <c r="BS171" s="100">
        <v>0</v>
      </c>
      <c r="BT171" s="100">
        <v>0</v>
      </c>
      <c r="BU171" s="100">
        <v>0</v>
      </c>
      <c r="BV171" s="100">
        <v>0</v>
      </c>
      <c r="BW171" s="100">
        <v>0</v>
      </c>
      <c r="BX171" s="100">
        <v>0</v>
      </c>
      <c r="BY171" s="100">
        <v>0</v>
      </c>
      <c r="BZ171" s="100">
        <v>0</v>
      </c>
      <c r="CA171" s="100">
        <v>0</v>
      </c>
      <c r="CB171" s="100">
        <v>0</v>
      </c>
      <c r="CC171" s="100">
        <v>0</v>
      </c>
      <c r="CD171" s="100">
        <v>0</v>
      </c>
      <c r="CE171" s="100">
        <v>0</v>
      </c>
      <c r="CF171" s="100">
        <v>0</v>
      </c>
      <c r="CG171" s="100">
        <v>0</v>
      </c>
      <c r="CH171" s="100">
        <v>0</v>
      </c>
      <c r="CI171" s="100">
        <v>0</v>
      </c>
      <c r="CJ171" s="100">
        <v>0</v>
      </c>
      <c r="CK171" s="100">
        <v>0</v>
      </c>
      <c r="CL171" s="100">
        <v>0</v>
      </c>
      <c r="CM171" s="100">
        <v>0</v>
      </c>
      <c r="CN171" s="100">
        <v>0</v>
      </c>
      <c r="CO171" s="100">
        <v>0</v>
      </c>
    </row>
    <row r="172" spans="1:93" x14ac:dyDescent="0.2">
      <c r="A172" s="102" t="s">
        <v>1766</v>
      </c>
      <c r="B172" s="100">
        <v>6698476.3100002203</v>
      </c>
      <c r="C172" s="100">
        <v>6650323.9100002302</v>
      </c>
      <c r="D172" s="100">
        <v>6618932.6800000602</v>
      </c>
      <c r="E172" s="100">
        <v>6700773.5800000699</v>
      </c>
      <c r="F172" s="100">
        <v>6714174.8100000601</v>
      </c>
      <c r="G172" s="100">
        <v>6696975.8100002399</v>
      </c>
      <c r="H172" s="100">
        <v>6729148.7300001299</v>
      </c>
      <c r="I172" s="100">
        <v>6765450.0700000497</v>
      </c>
      <c r="J172" s="100">
        <v>6702552.3400000297</v>
      </c>
      <c r="K172" s="100">
        <v>6710313.6100001298</v>
      </c>
      <c r="L172" s="100">
        <v>6566303.7100000298</v>
      </c>
      <c r="M172" s="100">
        <v>6553117.2900000801</v>
      </c>
      <c r="N172" s="100">
        <v>6553117.2900000801</v>
      </c>
      <c r="O172" s="100">
        <v>6525949.5499989903</v>
      </c>
      <c r="P172" s="100">
        <v>6529924.7499994598</v>
      </c>
      <c r="Q172" s="100">
        <v>6512108.2599989995</v>
      </c>
      <c r="R172" s="100">
        <v>6519354.8499990096</v>
      </c>
      <c r="S172" s="100">
        <v>6529077.9999990398</v>
      </c>
      <c r="T172" s="100">
        <v>6531545.0699989796</v>
      </c>
      <c r="U172" s="100">
        <v>6537779.4499989701</v>
      </c>
      <c r="V172" s="100">
        <v>6913187.3999998504</v>
      </c>
      <c r="W172" s="100">
        <v>6912309.42999982</v>
      </c>
      <c r="X172" s="100">
        <v>6917643.2399997702</v>
      </c>
      <c r="Y172" s="100">
        <v>6785935.1699998304</v>
      </c>
      <c r="Z172" s="100">
        <v>6769239.90999984</v>
      </c>
      <c r="AB172" s="100">
        <v>6769239.90999984</v>
      </c>
      <c r="AC172" s="100">
        <v>6769239.90999984</v>
      </c>
      <c r="AD172" s="100">
        <v>6769239.90999984</v>
      </c>
      <c r="AE172" s="100">
        <v>6769239.90999984</v>
      </c>
      <c r="AF172" s="100">
        <v>6769239.90999984</v>
      </c>
      <c r="AG172" s="100">
        <v>6769239.90999984</v>
      </c>
      <c r="AH172" s="100">
        <v>6769239.90999984</v>
      </c>
      <c r="AI172" s="100">
        <v>6769239.90999984</v>
      </c>
      <c r="AJ172" s="100">
        <v>6769239.90999984</v>
      </c>
      <c r="AK172" s="100">
        <v>6769239.90999984</v>
      </c>
      <c r="AL172" s="100">
        <v>6769239.90999984</v>
      </c>
      <c r="AM172" s="100">
        <v>6769239.90999984</v>
      </c>
      <c r="AN172" s="100">
        <v>6769239.90999984</v>
      </c>
      <c r="AO172" s="100">
        <v>6769239.90999984</v>
      </c>
      <c r="AP172" s="100">
        <v>6769239.90999984</v>
      </c>
      <c r="AQ172" s="100">
        <v>6769239.90999984</v>
      </c>
      <c r="AR172" s="100">
        <v>6769239.90999984</v>
      </c>
      <c r="AS172" s="100">
        <v>6769239.90999984</v>
      </c>
      <c r="AT172" s="100">
        <v>6769239.90999984</v>
      </c>
      <c r="AU172" s="100">
        <v>6769239.90999984</v>
      </c>
      <c r="AV172" s="100">
        <v>6769239.90999984</v>
      </c>
      <c r="AW172" s="100">
        <v>6769239.90999984</v>
      </c>
      <c r="AX172" s="100">
        <v>6769239.90999984</v>
      </c>
      <c r="AY172" s="100">
        <v>6769239.90999984</v>
      </c>
      <c r="AZ172" s="100">
        <v>6769239.90999984</v>
      </c>
      <c r="BA172" s="100">
        <v>6769239.90999984</v>
      </c>
      <c r="BB172" s="100">
        <v>6769239.90999984</v>
      </c>
      <c r="BC172" s="100">
        <v>6769239.90999984</v>
      </c>
      <c r="BD172" s="100">
        <v>6769239.90999984</v>
      </c>
      <c r="BE172" s="100">
        <v>6769239.90999984</v>
      </c>
      <c r="BF172" s="100">
        <v>6769239.90999984</v>
      </c>
      <c r="BG172" s="100">
        <v>6769239.90999984</v>
      </c>
      <c r="BH172" s="100">
        <v>6769239.90999984</v>
      </c>
      <c r="BI172" s="100">
        <v>6769239.90999984</v>
      </c>
      <c r="BJ172" s="100">
        <v>6769239.90999984</v>
      </c>
      <c r="BK172" s="100">
        <v>6769239.90999984</v>
      </c>
      <c r="BL172" s="100">
        <v>6769239.90999984</v>
      </c>
      <c r="BM172" s="100">
        <v>6769239.90999984</v>
      </c>
      <c r="BN172" s="100">
        <v>6769239.90999984</v>
      </c>
      <c r="BO172" s="100">
        <v>6769239.90999984</v>
      </c>
      <c r="BP172" s="100">
        <v>6769239.90999984</v>
      </c>
      <c r="BQ172" s="100">
        <v>6769239.90999984</v>
      </c>
      <c r="BR172" s="100">
        <v>6769239.90999984</v>
      </c>
      <c r="BS172" s="100">
        <v>6769239.90999984</v>
      </c>
      <c r="BT172" s="100">
        <v>6769239.90999984</v>
      </c>
      <c r="BU172" s="100">
        <v>6769239.90999984</v>
      </c>
      <c r="BV172" s="100">
        <v>6769239.90999984</v>
      </c>
      <c r="BW172" s="100">
        <v>6769239.90999984</v>
      </c>
      <c r="BX172" s="100">
        <v>6769239.90999984</v>
      </c>
      <c r="BY172" s="100">
        <v>6769239.90999984</v>
      </c>
      <c r="BZ172" s="100">
        <v>6769239.90999984</v>
      </c>
      <c r="CA172" s="100">
        <v>6769239.90999984</v>
      </c>
      <c r="CB172" s="100">
        <v>6769239.90999984</v>
      </c>
      <c r="CC172" s="100">
        <v>6769239.90999984</v>
      </c>
      <c r="CD172" s="100">
        <v>6769239.90999984</v>
      </c>
      <c r="CE172" s="100">
        <v>6769239.90999984</v>
      </c>
      <c r="CF172" s="100">
        <v>6769239.90999984</v>
      </c>
      <c r="CG172" s="100">
        <v>6769239.90999984</v>
      </c>
      <c r="CH172" s="100">
        <v>6769239.90999984</v>
      </c>
      <c r="CI172" s="100">
        <v>6769239.90999984</v>
      </c>
      <c r="CJ172" s="100">
        <v>6769239.90999984</v>
      </c>
      <c r="CK172" s="100">
        <v>6769239.90999984</v>
      </c>
      <c r="CL172" s="100">
        <v>6769239.90999984</v>
      </c>
      <c r="CM172" s="100">
        <v>6769239.90999984</v>
      </c>
      <c r="CN172" s="100">
        <v>6769239.90999984</v>
      </c>
      <c r="CO172" s="100">
        <v>6769239.90999984</v>
      </c>
    </row>
    <row r="173" spans="1:93" x14ac:dyDescent="0.2">
      <c r="A173" s="101" t="s">
        <v>1767</v>
      </c>
    </row>
    <row r="174" spans="1:93" x14ac:dyDescent="0.2">
      <c r="A174" s="99" t="s">
        <v>1768</v>
      </c>
    </row>
    <row r="175" spans="1:93" x14ac:dyDescent="0.2">
      <c r="A175" s="101" t="s">
        <v>1769</v>
      </c>
      <c r="B175" s="100">
        <v>0</v>
      </c>
      <c r="C175" s="100">
        <v>0</v>
      </c>
      <c r="D175" s="100">
        <v>0</v>
      </c>
      <c r="E175" s="100">
        <v>0</v>
      </c>
      <c r="F175" s="100">
        <v>0</v>
      </c>
      <c r="G175" s="100">
        <v>0</v>
      </c>
      <c r="H175" s="100">
        <v>0</v>
      </c>
      <c r="I175" s="100">
        <v>0</v>
      </c>
      <c r="J175" s="100">
        <v>0</v>
      </c>
      <c r="K175" s="100">
        <v>0</v>
      </c>
      <c r="L175" s="100">
        <v>0</v>
      </c>
      <c r="M175" s="100">
        <v>0</v>
      </c>
      <c r="N175" s="100">
        <v>0</v>
      </c>
      <c r="O175" s="100">
        <v>0</v>
      </c>
      <c r="P175" s="100">
        <v>0</v>
      </c>
      <c r="Q175" s="100">
        <v>0</v>
      </c>
      <c r="R175" s="100">
        <v>0</v>
      </c>
      <c r="S175" s="100">
        <v>0</v>
      </c>
      <c r="T175" s="100">
        <v>0</v>
      </c>
      <c r="U175" s="100">
        <v>0</v>
      </c>
      <c r="V175" s="100">
        <v>0</v>
      </c>
      <c r="W175" s="100">
        <v>0</v>
      </c>
      <c r="X175" s="100">
        <v>0</v>
      </c>
      <c r="Y175" s="100">
        <v>0</v>
      </c>
      <c r="Z175" s="100">
        <v>0</v>
      </c>
      <c r="AB175" s="100">
        <v>0</v>
      </c>
      <c r="AC175" s="100">
        <v>0</v>
      </c>
      <c r="AD175" s="100">
        <v>0</v>
      </c>
      <c r="AE175" s="100">
        <v>0</v>
      </c>
      <c r="AF175" s="100">
        <v>0</v>
      </c>
      <c r="AG175" s="100">
        <v>0</v>
      </c>
      <c r="AH175" s="100">
        <v>0</v>
      </c>
      <c r="AI175" s="100">
        <v>0</v>
      </c>
      <c r="AJ175" s="100">
        <v>0</v>
      </c>
      <c r="AK175" s="100">
        <v>0</v>
      </c>
      <c r="AL175" s="100">
        <v>0</v>
      </c>
      <c r="AM175" s="100">
        <v>0</v>
      </c>
      <c r="AN175" s="100">
        <v>0</v>
      </c>
      <c r="AO175" s="100">
        <v>0</v>
      </c>
      <c r="AP175" s="100">
        <v>0</v>
      </c>
      <c r="AQ175" s="100">
        <v>0</v>
      </c>
      <c r="AR175" s="100">
        <v>0</v>
      </c>
      <c r="AS175" s="100">
        <v>0</v>
      </c>
      <c r="AT175" s="100">
        <v>0</v>
      </c>
      <c r="AU175" s="100">
        <v>0</v>
      </c>
      <c r="AV175" s="100">
        <v>0</v>
      </c>
      <c r="AW175" s="100">
        <v>0</v>
      </c>
      <c r="AX175" s="100">
        <v>0</v>
      </c>
      <c r="AY175" s="100">
        <v>0</v>
      </c>
      <c r="AZ175" s="100">
        <v>0</v>
      </c>
      <c r="BA175" s="100">
        <v>0</v>
      </c>
      <c r="BB175" s="100">
        <v>0</v>
      </c>
      <c r="BC175" s="100">
        <v>0</v>
      </c>
      <c r="BD175" s="100">
        <v>0</v>
      </c>
      <c r="BE175" s="100">
        <v>0</v>
      </c>
      <c r="BF175" s="100">
        <v>0</v>
      </c>
      <c r="BG175" s="100">
        <v>0</v>
      </c>
      <c r="BH175" s="100">
        <v>0</v>
      </c>
      <c r="BI175" s="100">
        <v>0</v>
      </c>
      <c r="BJ175" s="100">
        <v>0</v>
      </c>
      <c r="BK175" s="100">
        <v>0</v>
      </c>
      <c r="BL175" s="100">
        <v>0</v>
      </c>
      <c r="BM175" s="100">
        <v>0</v>
      </c>
      <c r="BN175" s="100">
        <v>0</v>
      </c>
      <c r="BO175" s="100">
        <v>0</v>
      </c>
      <c r="BP175" s="100">
        <v>0</v>
      </c>
      <c r="BQ175" s="100">
        <v>0</v>
      </c>
      <c r="BR175" s="100">
        <v>0</v>
      </c>
      <c r="BS175" s="100">
        <v>0</v>
      </c>
      <c r="BT175" s="100">
        <v>0</v>
      </c>
      <c r="BU175" s="100">
        <v>0</v>
      </c>
      <c r="BV175" s="100">
        <v>0</v>
      </c>
      <c r="BW175" s="100">
        <v>0</v>
      </c>
      <c r="BX175" s="100">
        <v>0</v>
      </c>
      <c r="BY175" s="100">
        <v>0</v>
      </c>
      <c r="BZ175" s="100">
        <v>0</v>
      </c>
      <c r="CA175" s="100">
        <v>0</v>
      </c>
      <c r="CB175" s="100">
        <v>0</v>
      </c>
      <c r="CC175" s="100">
        <v>0</v>
      </c>
      <c r="CD175" s="100">
        <v>0</v>
      </c>
      <c r="CE175" s="100">
        <v>0</v>
      </c>
      <c r="CF175" s="100">
        <v>0</v>
      </c>
      <c r="CG175" s="100">
        <v>0</v>
      </c>
      <c r="CH175" s="100">
        <v>0</v>
      </c>
      <c r="CI175" s="100">
        <v>0</v>
      </c>
      <c r="CJ175" s="100">
        <v>0</v>
      </c>
      <c r="CK175" s="100">
        <v>0</v>
      </c>
      <c r="CL175" s="100">
        <v>0</v>
      </c>
      <c r="CM175" s="100">
        <v>0</v>
      </c>
      <c r="CN175" s="100">
        <v>0</v>
      </c>
      <c r="CO175" s="100">
        <v>0</v>
      </c>
    </row>
    <row r="176" spans="1:93" x14ac:dyDescent="0.2">
      <c r="A176" s="101" t="s">
        <v>1770</v>
      </c>
      <c r="B176" s="100">
        <v>764084.19</v>
      </c>
      <c r="C176" s="100">
        <v>764084.19</v>
      </c>
      <c r="D176" s="100">
        <v>1376644.18</v>
      </c>
      <c r="E176" s="100">
        <v>1376644.18</v>
      </c>
      <c r="F176" s="100">
        <v>1364757.86</v>
      </c>
      <c r="G176" s="100">
        <v>1364757.86</v>
      </c>
      <c r="H176" s="100">
        <v>1364757.86</v>
      </c>
      <c r="I176" s="100">
        <v>1363711.02</v>
      </c>
      <c r="J176" s="100">
        <v>1363711.02</v>
      </c>
      <c r="K176" s="100">
        <v>1363711.02</v>
      </c>
      <c r="L176" s="100">
        <v>1362872.04</v>
      </c>
      <c r="M176" s="100">
        <v>1362872.04</v>
      </c>
      <c r="N176" s="100">
        <v>1362872.04</v>
      </c>
      <c r="O176" s="100">
        <v>1362872.04</v>
      </c>
      <c r="P176" s="100">
        <v>1362872.04</v>
      </c>
      <c r="Q176" s="100">
        <v>779171.56</v>
      </c>
      <c r="R176" s="100">
        <v>779171.56</v>
      </c>
      <c r="S176" s="100">
        <v>778229.77</v>
      </c>
      <c r="T176" s="100">
        <v>778229.77</v>
      </c>
      <c r="U176" s="100">
        <v>778229.77</v>
      </c>
      <c r="V176" s="100">
        <v>778229.77</v>
      </c>
      <c r="W176" s="100">
        <v>778696</v>
      </c>
      <c r="X176" s="100">
        <v>778696</v>
      </c>
      <c r="Y176" s="100">
        <v>777878.94</v>
      </c>
      <c r="Z176" s="100">
        <v>777878.94</v>
      </c>
      <c r="AB176" s="100">
        <v>777878.94</v>
      </c>
      <c r="AC176" s="100">
        <v>777878.94</v>
      </c>
      <c r="AD176" s="100">
        <v>777878.94</v>
      </c>
      <c r="AE176" s="100">
        <v>777878.94</v>
      </c>
      <c r="AF176" s="100">
        <v>777878.94</v>
      </c>
      <c r="AG176" s="100">
        <v>777878.94</v>
      </c>
      <c r="AH176" s="100">
        <v>777878.94</v>
      </c>
      <c r="AI176" s="100">
        <v>777878.94</v>
      </c>
      <c r="AJ176" s="100">
        <v>777878.94</v>
      </c>
      <c r="AK176" s="100">
        <v>777878.94</v>
      </c>
      <c r="AL176" s="100">
        <v>777878.94</v>
      </c>
      <c r="AM176" s="100">
        <v>777878.94</v>
      </c>
      <c r="AN176" s="100">
        <v>777878.94</v>
      </c>
      <c r="AO176" s="100">
        <v>777878.94</v>
      </c>
      <c r="AP176" s="100">
        <v>777878.94</v>
      </c>
      <c r="AQ176" s="100">
        <v>777878.94</v>
      </c>
      <c r="AR176" s="100">
        <v>777878.94</v>
      </c>
      <c r="AS176" s="100">
        <v>777878.94</v>
      </c>
      <c r="AT176" s="100">
        <v>777878.94</v>
      </c>
      <c r="AU176" s="100">
        <v>777878.94</v>
      </c>
      <c r="AV176" s="100">
        <v>777878.94</v>
      </c>
      <c r="AW176" s="100">
        <v>777878.94</v>
      </c>
      <c r="AX176" s="100">
        <v>777878.94</v>
      </c>
      <c r="AY176" s="100">
        <v>777878.94</v>
      </c>
      <c r="AZ176" s="100">
        <v>777878.94</v>
      </c>
      <c r="BA176" s="100">
        <v>777878.94</v>
      </c>
      <c r="BB176" s="100">
        <v>777878.94</v>
      </c>
      <c r="BC176" s="100">
        <v>777878.94</v>
      </c>
      <c r="BD176" s="100">
        <v>777878.94</v>
      </c>
      <c r="BE176" s="100">
        <v>777878.94</v>
      </c>
      <c r="BF176" s="100">
        <v>777878.94</v>
      </c>
      <c r="BG176" s="100">
        <v>777878.94</v>
      </c>
      <c r="BH176" s="100">
        <v>777878.94</v>
      </c>
      <c r="BI176" s="100">
        <v>777878.94</v>
      </c>
      <c r="BJ176" s="100">
        <v>777878.94</v>
      </c>
      <c r="BK176" s="100">
        <v>777878.94</v>
      </c>
      <c r="BL176" s="100">
        <v>777878.94</v>
      </c>
      <c r="BM176" s="100">
        <v>777878.94</v>
      </c>
      <c r="BN176" s="100">
        <v>777878.94</v>
      </c>
      <c r="BO176" s="100">
        <v>777878.94</v>
      </c>
      <c r="BP176" s="100">
        <v>777878.94</v>
      </c>
      <c r="BQ176" s="100">
        <v>777878.94</v>
      </c>
      <c r="BR176" s="100">
        <v>777878.94</v>
      </c>
      <c r="BS176" s="100">
        <v>777878.94</v>
      </c>
      <c r="BT176" s="100">
        <v>777878.94</v>
      </c>
      <c r="BU176" s="100">
        <v>777878.94</v>
      </c>
      <c r="BV176" s="100">
        <v>777878.94</v>
      </c>
      <c r="BW176" s="100">
        <v>777878.94</v>
      </c>
      <c r="BX176" s="100">
        <v>777878.94</v>
      </c>
      <c r="BY176" s="100">
        <v>777878.94</v>
      </c>
      <c r="BZ176" s="100">
        <v>777878.94</v>
      </c>
      <c r="CA176" s="100">
        <v>777878.94</v>
      </c>
      <c r="CB176" s="100">
        <v>777878.94</v>
      </c>
      <c r="CC176" s="100">
        <v>777878.94</v>
      </c>
      <c r="CD176" s="100">
        <v>777878.94</v>
      </c>
      <c r="CE176" s="100">
        <v>777878.94</v>
      </c>
      <c r="CF176" s="100">
        <v>777878.94</v>
      </c>
      <c r="CG176" s="100">
        <v>777878.94</v>
      </c>
      <c r="CH176" s="100">
        <v>777878.94</v>
      </c>
      <c r="CI176" s="100">
        <v>777878.94</v>
      </c>
      <c r="CJ176" s="100">
        <v>777878.94</v>
      </c>
      <c r="CK176" s="100">
        <v>777878.94</v>
      </c>
      <c r="CL176" s="100">
        <v>777878.94</v>
      </c>
      <c r="CM176" s="100">
        <v>777878.94</v>
      </c>
      <c r="CN176" s="100">
        <v>777878.94</v>
      </c>
      <c r="CO176" s="100">
        <v>777878.94</v>
      </c>
    </row>
    <row r="177" spans="1:93" x14ac:dyDescent="0.2">
      <c r="A177" s="101" t="s">
        <v>1771</v>
      </c>
      <c r="B177" s="100">
        <v>0</v>
      </c>
      <c r="C177" s="100">
        <v>0</v>
      </c>
      <c r="D177" s="100">
        <v>0</v>
      </c>
      <c r="E177" s="100">
        <v>0</v>
      </c>
      <c r="F177" s="100">
        <v>0</v>
      </c>
      <c r="G177" s="100">
        <v>0</v>
      </c>
      <c r="H177" s="100">
        <v>0</v>
      </c>
      <c r="I177" s="100">
        <v>0</v>
      </c>
      <c r="J177" s="100">
        <v>0</v>
      </c>
      <c r="K177" s="100">
        <v>0</v>
      </c>
      <c r="L177" s="100">
        <v>0</v>
      </c>
      <c r="M177" s="100">
        <v>0</v>
      </c>
      <c r="N177" s="100">
        <v>0</v>
      </c>
      <c r="O177" s="100">
        <v>0</v>
      </c>
      <c r="P177" s="100">
        <v>0</v>
      </c>
      <c r="Q177" s="100">
        <v>0</v>
      </c>
      <c r="R177" s="100">
        <v>0</v>
      </c>
      <c r="S177" s="100">
        <v>0</v>
      </c>
      <c r="T177" s="100">
        <v>0</v>
      </c>
      <c r="U177" s="100">
        <v>0</v>
      </c>
      <c r="V177" s="100">
        <v>0</v>
      </c>
      <c r="W177" s="100">
        <v>0</v>
      </c>
      <c r="X177" s="100">
        <v>0</v>
      </c>
      <c r="Y177" s="100">
        <v>0</v>
      </c>
      <c r="Z177" s="100">
        <v>0</v>
      </c>
      <c r="AB177" s="100">
        <v>0</v>
      </c>
      <c r="AC177" s="100">
        <v>0</v>
      </c>
      <c r="AD177" s="100">
        <v>0</v>
      </c>
      <c r="AE177" s="100">
        <v>0</v>
      </c>
      <c r="AF177" s="100">
        <v>0</v>
      </c>
      <c r="AG177" s="100">
        <v>0</v>
      </c>
      <c r="AH177" s="100">
        <v>0</v>
      </c>
      <c r="AI177" s="100">
        <v>0</v>
      </c>
      <c r="AJ177" s="100">
        <v>0</v>
      </c>
      <c r="AK177" s="100">
        <v>0</v>
      </c>
      <c r="AL177" s="100">
        <v>0</v>
      </c>
      <c r="AM177" s="100">
        <v>0</v>
      </c>
      <c r="AN177" s="100">
        <v>0</v>
      </c>
      <c r="AO177" s="100">
        <v>0</v>
      </c>
      <c r="AP177" s="100">
        <v>0</v>
      </c>
      <c r="AQ177" s="100">
        <v>0</v>
      </c>
      <c r="AR177" s="100">
        <v>0</v>
      </c>
      <c r="AS177" s="100">
        <v>0</v>
      </c>
      <c r="AT177" s="100">
        <v>0</v>
      </c>
      <c r="AU177" s="100">
        <v>0</v>
      </c>
      <c r="AV177" s="100">
        <v>0</v>
      </c>
      <c r="AW177" s="100">
        <v>0</v>
      </c>
      <c r="AX177" s="100">
        <v>0</v>
      </c>
      <c r="AY177" s="100">
        <v>0</v>
      </c>
      <c r="AZ177" s="100">
        <v>0</v>
      </c>
      <c r="BA177" s="100">
        <v>0</v>
      </c>
      <c r="BB177" s="100">
        <v>0</v>
      </c>
      <c r="BC177" s="100">
        <v>0</v>
      </c>
      <c r="BD177" s="100">
        <v>0</v>
      </c>
      <c r="BE177" s="100">
        <v>0</v>
      </c>
      <c r="BF177" s="100">
        <v>0</v>
      </c>
      <c r="BG177" s="100">
        <v>0</v>
      </c>
      <c r="BH177" s="100">
        <v>0</v>
      </c>
      <c r="BI177" s="100">
        <v>0</v>
      </c>
      <c r="BJ177" s="100">
        <v>0</v>
      </c>
      <c r="BK177" s="100">
        <v>0</v>
      </c>
      <c r="BL177" s="100">
        <v>0</v>
      </c>
      <c r="BM177" s="100">
        <v>0</v>
      </c>
      <c r="BN177" s="100">
        <v>0</v>
      </c>
      <c r="BO177" s="100">
        <v>0</v>
      </c>
      <c r="BP177" s="100">
        <v>0</v>
      </c>
      <c r="BQ177" s="100">
        <v>0</v>
      </c>
      <c r="BR177" s="100">
        <v>0</v>
      </c>
      <c r="BS177" s="100">
        <v>0</v>
      </c>
      <c r="BT177" s="100">
        <v>0</v>
      </c>
      <c r="BU177" s="100">
        <v>0</v>
      </c>
      <c r="BV177" s="100">
        <v>0</v>
      </c>
      <c r="BW177" s="100">
        <v>0</v>
      </c>
      <c r="BX177" s="100">
        <v>0</v>
      </c>
      <c r="BY177" s="100">
        <v>0</v>
      </c>
      <c r="BZ177" s="100">
        <v>0</v>
      </c>
      <c r="CA177" s="100">
        <v>0</v>
      </c>
      <c r="CB177" s="100">
        <v>0</v>
      </c>
      <c r="CC177" s="100">
        <v>0</v>
      </c>
      <c r="CD177" s="100">
        <v>0</v>
      </c>
      <c r="CE177" s="100">
        <v>0</v>
      </c>
      <c r="CF177" s="100">
        <v>0</v>
      </c>
      <c r="CG177" s="100">
        <v>0</v>
      </c>
      <c r="CH177" s="100">
        <v>0</v>
      </c>
      <c r="CI177" s="100">
        <v>0</v>
      </c>
      <c r="CJ177" s="100">
        <v>0</v>
      </c>
      <c r="CK177" s="100">
        <v>0</v>
      </c>
      <c r="CL177" s="100">
        <v>0</v>
      </c>
      <c r="CM177" s="100">
        <v>0</v>
      </c>
      <c r="CN177" s="100">
        <v>0</v>
      </c>
      <c r="CO177" s="100">
        <v>0</v>
      </c>
    </row>
    <row r="178" spans="1:93" x14ac:dyDescent="0.2">
      <c r="A178" s="102" t="s">
        <v>1772</v>
      </c>
      <c r="B178" s="103">
        <v>764084.19</v>
      </c>
      <c r="C178" s="103">
        <v>764084.19</v>
      </c>
      <c r="D178" s="103">
        <v>1376644.18</v>
      </c>
      <c r="E178" s="103">
        <v>1376644.18</v>
      </c>
      <c r="F178" s="103">
        <v>1364757.86</v>
      </c>
      <c r="G178" s="103">
        <v>1364757.86</v>
      </c>
      <c r="H178" s="103">
        <v>1364757.86</v>
      </c>
      <c r="I178" s="103">
        <v>1363711.02</v>
      </c>
      <c r="J178" s="103">
        <v>1363711.02</v>
      </c>
      <c r="K178" s="103">
        <v>1363711.02</v>
      </c>
      <c r="L178" s="103">
        <v>1362872.04</v>
      </c>
      <c r="M178" s="103">
        <v>1362872.04</v>
      </c>
      <c r="N178" s="103">
        <v>1362872.04</v>
      </c>
      <c r="O178" s="103">
        <v>1362872.04</v>
      </c>
      <c r="P178" s="103">
        <v>1362872.04</v>
      </c>
      <c r="Q178" s="103">
        <v>779171.56</v>
      </c>
      <c r="R178" s="103">
        <v>779171.56</v>
      </c>
      <c r="S178" s="103">
        <v>778229.77</v>
      </c>
      <c r="T178" s="103">
        <v>778229.77</v>
      </c>
      <c r="U178" s="103">
        <v>778229.77</v>
      </c>
      <c r="V178" s="103">
        <v>778229.77</v>
      </c>
      <c r="W178" s="103">
        <v>778696</v>
      </c>
      <c r="X178" s="103">
        <v>778696</v>
      </c>
      <c r="Y178" s="103">
        <v>777878.94</v>
      </c>
      <c r="Z178" s="103">
        <v>777878.94</v>
      </c>
      <c r="AA178" s="103"/>
      <c r="AB178" s="103">
        <v>777878.94</v>
      </c>
      <c r="AC178" s="103">
        <v>777878.94</v>
      </c>
      <c r="AD178" s="103">
        <v>777878.94</v>
      </c>
      <c r="AE178" s="103">
        <v>777878.94</v>
      </c>
      <c r="AF178" s="103">
        <v>777878.94</v>
      </c>
      <c r="AG178" s="103">
        <v>777878.94</v>
      </c>
      <c r="AH178" s="103">
        <v>777878.94</v>
      </c>
      <c r="AI178" s="103">
        <v>777878.94</v>
      </c>
      <c r="AJ178" s="103">
        <v>777878.94</v>
      </c>
      <c r="AK178" s="103">
        <v>777878.94</v>
      </c>
      <c r="AL178" s="103">
        <v>777878.94</v>
      </c>
      <c r="AM178" s="103">
        <v>777878.94</v>
      </c>
      <c r="AN178" s="103">
        <v>777878.94</v>
      </c>
      <c r="AO178" s="103">
        <v>777878.94</v>
      </c>
      <c r="AP178" s="103">
        <v>777878.94</v>
      </c>
      <c r="AQ178" s="103">
        <v>777878.94</v>
      </c>
      <c r="AR178" s="103">
        <v>777878.94</v>
      </c>
      <c r="AS178" s="103">
        <v>777878.94</v>
      </c>
      <c r="AT178" s="103">
        <v>777878.94</v>
      </c>
      <c r="AU178" s="103">
        <v>777878.94</v>
      </c>
      <c r="AV178" s="103">
        <v>777878.94</v>
      </c>
      <c r="AW178" s="103">
        <v>777878.94</v>
      </c>
      <c r="AX178" s="103">
        <v>777878.94</v>
      </c>
      <c r="AY178" s="103">
        <v>777878.94</v>
      </c>
      <c r="AZ178" s="103">
        <v>777878.94</v>
      </c>
      <c r="BA178" s="103">
        <v>777878.94</v>
      </c>
      <c r="BB178" s="103">
        <v>777878.94</v>
      </c>
      <c r="BC178" s="103">
        <v>777878.94</v>
      </c>
      <c r="BD178" s="103">
        <v>777878.94</v>
      </c>
      <c r="BE178" s="103">
        <v>777878.94</v>
      </c>
      <c r="BF178" s="103">
        <v>777878.94</v>
      </c>
      <c r="BG178" s="103">
        <v>777878.94</v>
      </c>
      <c r="BH178" s="103">
        <v>777878.94</v>
      </c>
      <c r="BI178" s="103">
        <v>777878.94</v>
      </c>
      <c r="BJ178" s="103">
        <v>777878.94</v>
      </c>
      <c r="BK178" s="103">
        <v>777878.94</v>
      </c>
      <c r="BL178" s="103">
        <v>777878.94</v>
      </c>
      <c r="BM178" s="103">
        <v>777878.94</v>
      </c>
      <c r="BN178" s="103">
        <v>777878.94</v>
      </c>
      <c r="BO178" s="103">
        <v>777878.94</v>
      </c>
      <c r="BP178" s="103">
        <v>777878.94</v>
      </c>
      <c r="BQ178" s="103">
        <v>777878.94</v>
      </c>
      <c r="BR178" s="103">
        <v>777878.94</v>
      </c>
      <c r="BS178" s="103">
        <v>777878.94</v>
      </c>
      <c r="BT178" s="103">
        <v>777878.94</v>
      </c>
      <c r="BU178" s="103">
        <v>777878.94</v>
      </c>
      <c r="BV178" s="103">
        <v>777878.94</v>
      </c>
      <c r="BW178" s="103">
        <v>777878.94</v>
      </c>
      <c r="BX178" s="103">
        <v>777878.94</v>
      </c>
      <c r="BY178" s="103">
        <v>777878.94</v>
      </c>
      <c r="BZ178" s="103">
        <v>777878.94</v>
      </c>
      <c r="CA178" s="103">
        <v>777878.94</v>
      </c>
      <c r="CB178" s="103">
        <v>777878.94</v>
      </c>
      <c r="CC178" s="103">
        <v>777878.94</v>
      </c>
      <c r="CD178" s="103">
        <v>777878.94</v>
      </c>
      <c r="CE178" s="103">
        <v>777878.94</v>
      </c>
      <c r="CF178" s="103">
        <v>777878.94</v>
      </c>
      <c r="CG178" s="103">
        <v>777878.94</v>
      </c>
      <c r="CH178" s="103">
        <v>777878.94</v>
      </c>
      <c r="CI178" s="103">
        <v>777878.94</v>
      </c>
      <c r="CJ178" s="103">
        <v>777878.94</v>
      </c>
      <c r="CK178" s="103">
        <v>777878.94</v>
      </c>
      <c r="CL178" s="103">
        <v>777878.94</v>
      </c>
      <c r="CM178" s="103">
        <v>777878.94</v>
      </c>
      <c r="CN178" s="103">
        <v>777878.94</v>
      </c>
      <c r="CO178" s="103">
        <v>777878.94</v>
      </c>
    </row>
    <row r="179" spans="1:93" x14ac:dyDescent="0.2">
      <c r="A179" s="101" t="s">
        <v>1773</v>
      </c>
    </row>
    <row r="180" spans="1:93" x14ac:dyDescent="0.2">
      <c r="A180" s="99" t="s">
        <v>1774</v>
      </c>
    </row>
    <row r="181" spans="1:93" x14ac:dyDescent="0.2">
      <c r="A181" s="101" t="s">
        <v>1775</v>
      </c>
      <c r="B181" s="100">
        <v>0</v>
      </c>
      <c r="C181" s="100">
        <v>0</v>
      </c>
      <c r="D181" s="100">
        <v>0</v>
      </c>
      <c r="E181" s="100">
        <v>0</v>
      </c>
      <c r="F181" s="100">
        <v>0</v>
      </c>
      <c r="G181" s="100">
        <v>0</v>
      </c>
      <c r="H181" s="100">
        <v>0</v>
      </c>
      <c r="I181" s="100">
        <v>0</v>
      </c>
      <c r="J181" s="100">
        <v>0</v>
      </c>
      <c r="K181" s="100">
        <v>0</v>
      </c>
      <c r="L181" s="100">
        <v>0</v>
      </c>
      <c r="M181" s="100">
        <v>0</v>
      </c>
      <c r="N181" s="100">
        <v>0</v>
      </c>
      <c r="O181" s="100">
        <v>0</v>
      </c>
      <c r="P181" s="100">
        <v>0</v>
      </c>
      <c r="Q181" s="100">
        <v>0</v>
      </c>
      <c r="R181" s="100">
        <v>0</v>
      </c>
      <c r="S181" s="100">
        <v>0</v>
      </c>
      <c r="T181" s="100">
        <v>0</v>
      </c>
      <c r="U181" s="100">
        <v>0</v>
      </c>
      <c r="V181" s="100">
        <v>0</v>
      </c>
      <c r="W181" s="100">
        <v>0</v>
      </c>
      <c r="X181" s="100">
        <v>0</v>
      </c>
      <c r="Y181" s="100">
        <v>0</v>
      </c>
      <c r="Z181" s="100">
        <v>0</v>
      </c>
      <c r="AB181" s="100">
        <v>0</v>
      </c>
      <c r="AC181" s="100">
        <v>0</v>
      </c>
      <c r="AD181" s="100">
        <v>0</v>
      </c>
      <c r="AE181" s="100">
        <v>0</v>
      </c>
      <c r="AF181" s="100">
        <v>0</v>
      </c>
      <c r="AG181" s="100">
        <v>0</v>
      </c>
      <c r="AH181" s="100">
        <v>0</v>
      </c>
      <c r="AI181" s="100">
        <v>0</v>
      </c>
      <c r="AJ181" s="100">
        <v>0</v>
      </c>
      <c r="AK181" s="100">
        <v>0</v>
      </c>
      <c r="AL181" s="100">
        <v>0</v>
      </c>
      <c r="AM181" s="100">
        <v>0</v>
      </c>
      <c r="AN181" s="100">
        <v>0</v>
      </c>
      <c r="AO181" s="100">
        <v>0</v>
      </c>
      <c r="AP181" s="100">
        <v>0</v>
      </c>
      <c r="AQ181" s="100">
        <v>0</v>
      </c>
      <c r="AR181" s="100">
        <v>0</v>
      </c>
      <c r="AS181" s="100">
        <v>0</v>
      </c>
      <c r="AT181" s="100">
        <v>0</v>
      </c>
      <c r="AU181" s="100">
        <v>0</v>
      </c>
      <c r="AV181" s="100">
        <v>0</v>
      </c>
      <c r="AW181" s="100">
        <v>0</v>
      </c>
      <c r="AX181" s="100">
        <v>0</v>
      </c>
      <c r="AY181" s="100">
        <v>0</v>
      </c>
      <c r="AZ181" s="100">
        <v>0</v>
      </c>
      <c r="BA181" s="100">
        <v>0</v>
      </c>
      <c r="BB181" s="100">
        <v>0</v>
      </c>
      <c r="BC181" s="100">
        <v>0</v>
      </c>
      <c r="BD181" s="100">
        <v>0</v>
      </c>
      <c r="BE181" s="100">
        <v>0</v>
      </c>
      <c r="BF181" s="100">
        <v>0</v>
      </c>
      <c r="BG181" s="100">
        <v>0</v>
      </c>
      <c r="BH181" s="100">
        <v>0</v>
      </c>
      <c r="BI181" s="100">
        <v>0</v>
      </c>
      <c r="BJ181" s="100">
        <v>0</v>
      </c>
      <c r="BK181" s="100">
        <v>0</v>
      </c>
      <c r="BL181" s="100">
        <v>0</v>
      </c>
      <c r="BM181" s="100">
        <v>0</v>
      </c>
      <c r="BN181" s="100">
        <v>0</v>
      </c>
      <c r="BO181" s="100">
        <v>0</v>
      </c>
      <c r="BP181" s="100">
        <v>0</v>
      </c>
      <c r="BQ181" s="100">
        <v>0</v>
      </c>
      <c r="BR181" s="100">
        <v>0</v>
      </c>
      <c r="BS181" s="100">
        <v>0</v>
      </c>
      <c r="BT181" s="100">
        <v>0</v>
      </c>
      <c r="BU181" s="100">
        <v>0</v>
      </c>
      <c r="BV181" s="100">
        <v>0</v>
      </c>
      <c r="BW181" s="100">
        <v>0</v>
      </c>
      <c r="BX181" s="100">
        <v>0</v>
      </c>
      <c r="BY181" s="100">
        <v>0</v>
      </c>
      <c r="BZ181" s="100">
        <v>0</v>
      </c>
      <c r="CA181" s="100">
        <v>0</v>
      </c>
      <c r="CB181" s="100">
        <v>0</v>
      </c>
      <c r="CC181" s="100">
        <v>0</v>
      </c>
      <c r="CD181" s="100">
        <v>0</v>
      </c>
      <c r="CE181" s="100">
        <v>0</v>
      </c>
      <c r="CF181" s="100">
        <v>0</v>
      </c>
      <c r="CG181" s="100">
        <v>0</v>
      </c>
      <c r="CH181" s="100">
        <v>0</v>
      </c>
      <c r="CI181" s="100">
        <v>0</v>
      </c>
      <c r="CJ181" s="100">
        <v>0</v>
      </c>
      <c r="CK181" s="100">
        <v>0</v>
      </c>
      <c r="CL181" s="100">
        <v>0</v>
      </c>
      <c r="CM181" s="100">
        <v>0</v>
      </c>
      <c r="CN181" s="100">
        <v>0</v>
      </c>
      <c r="CO181" s="100">
        <v>0</v>
      </c>
    </row>
    <row r="182" spans="1:93" x14ac:dyDescent="0.2">
      <c r="A182" s="101" t="s">
        <v>1776</v>
      </c>
      <c r="B182" s="100">
        <v>26939902.48</v>
      </c>
      <c r="C182" s="100">
        <v>26939902.48</v>
      </c>
      <c r="D182" s="100">
        <v>26160724.559999999</v>
      </c>
      <c r="E182" s="100">
        <v>26160724.559999999</v>
      </c>
      <c r="F182" s="100">
        <v>26160724.559999999</v>
      </c>
      <c r="G182" s="100">
        <v>25178979.989999998</v>
      </c>
      <c r="H182" s="100">
        <v>25178979.989999998</v>
      </c>
      <c r="I182" s="100">
        <v>25178979.989999998</v>
      </c>
      <c r="J182" s="100">
        <v>24817106.699999999</v>
      </c>
      <c r="K182" s="100">
        <v>24817106.699999999</v>
      </c>
      <c r="L182" s="100">
        <v>24817106.699999999</v>
      </c>
      <c r="M182" s="100">
        <v>24950157.170000002</v>
      </c>
      <c r="N182" s="100">
        <v>24950157.170000002</v>
      </c>
      <c r="O182" s="100">
        <v>24950157.170000002</v>
      </c>
      <c r="P182" s="100">
        <v>24950157.170000002</v>
      </c>
      <c r="Q182" s="100">
        <v>25091859.210000001</v>
      </c>
      <c r="R182" s="100">
        <v>25091859.210000001</v>
      </c>
      <c r="S182" s="100">
        <v>25091859.210000001</v>
      </c>
      <c r="T182" s="100">
        <v>23282397.469999999</v>
      </c>
      <c r="U182" s="100">
        <v>23282397.469999999</v>
      </c>
      <c r="V182" s="100">
        <v>23282397.469999999</v>
      </c>
      <c r="W182" s="100">
        <v>23278735.920000002</v>
      </c>
      <c r="X182" s="100">
        <v>23278735.920000002</v>
      </c>
      <c r="Y182" s="100">
        <v>23278735.920000002</v>
      </c>
      <c r="Z182" s="100">
        <v>23743107.68</v>
      </c>
      <c r="AB182" s="100">
        <v>23743107.68</v>
      </c>
      <c r="AC182" s="100">
        <v>23743107.68</v>
      </c>
      <c r="AD182" s="100">
        <v>23743107.68</v>
      </c>
      <c r="AE182" s="100">
        <v>23743107.68</v>
      </c>
      <c r="AF182" s="100">
        <v>23743107.68</v>
      </c>
      <c r="AG182" s="100">
        <v>23743107.68</v>
      </c>
      <c r="AH182" s="100">
        <v>23743107.68</v>
      </c>
      <c r="AI182" s="100">
        <v>23743107.68</v>
      </c>
      <c r="AJ182" s="100">
        <v>23743107.68</v>
      </c>
      <c r="AK182" s="100">
        <v>23743107.68</v>
      </c>
      <c r="AL182" s="100">
        <v>23743107.68</v>
      </c>
      <c r="AM182" s="100">
        <v>23743107.68</v>
      </c>
      <c r="AN182" s="100">
        <v>23743107.68</v>
      </c>
      <c r="AO182" s="100">
        <v>23743107.68</v>
      </c>
      <c r="AP182" s="100">
        <v>23743107.68</v>
      </c>
      <c r="AQ182" s="100">
        <v>23743107.68</v>
      </c>
      <c r="AR182" s="100">
        <v>23743107.68</v>
      </c>
      <c r="AS182" s="100">
        <v>23743107.68</v>
      </c>
      <c r="AT182" s="100">
        <v>23743107.68</v>
      </c>
      <c r="AU182" s="100">
        <v>23743107.68</v>
      </c>
      <c r="AV182" s="100">
        <v>23743107.68</v>
      </c>
      <c r="AW182" s="100">
        <v>23743107.68</v>
      </c>
      <c r="AX182" s="100">
        <v>23743107.68</v>
      </c>
      <c r="AY182" s="100">
        <v>23743107.68</v>
      </c>
      <c r="AZ182" s="100">
        <v>23743107.68</v>
      </c>
      <c r="BA182" s="100">
        <v>23743107.68</v>
      </c>
      <c r="BB182" s="100">
        <v>23743107.68</v>
      </c>
      <c r="BC182" s="100">
        <v>23743107.68</v>
      </c>
      <c r="BD182" s="100">
        <v>23743107.68</v>
      </c>
      <c r="BE182" s="100">
        <v>23743107.68</v>
      </c>
      <c r="BF182" s="100">
        <v>23743107.68</v>
      </c>
      <c r="BG182" s="100">
        <v>23743107.68</v>
      </c>
      <c r="BH182" s="100">
        <v>23743107.68</v>
      </c>
      <c r="BI182" s="100">
        <v>23743107.68</v>
      </c>
      <c r="BJ182" s="100">
        <v>23743107.68</v>
      </c>
      <c r="BK182" s="100">
        <v>23743107.68</v>
      </c>
      <c r="BL182" s="100">
        <v>23743107.68</v>
      </c>
      <c r="BM182" s="100">
        <v>23743107.68</v>
      </c>
      <c r="BN182" s="100">
        <v>23743107.68</v>
      </c>
      <c r="BO182" s="100">
        <v>23743107.68</v>
      </c>
      <c r="BP182" s="100">
        <v>23743107.68</v>
      </c>
      <c r="BQ182" s="100">
        <v>23743107.68</v>
      </c>
      <c r="BR182" s="100">
        <v>23743107.68</v>
      </c>
      <c r="BS182" s="100">
        <v>23743107.68</v>
      </c>
      <c r="BT182" s="100">
        <v>23743107.68</v>
      </c>
      <c r="BU182" s="100">
        <v>23743107.68</v>
      </c>
      <c r="BV182" s="100">
        <v>23743107.68</v>
      </c>
      <c r="BW182" s="100">
        <v>23743107.68</v>
      </c>
      <c r="BX182" s="100">
        <v>23743107.68</v>
      </c>
      <c r="BY182" s="100">
        <v>23743107.68</v>
      </c>
      <c r="BZ182" s="100">
        <v>23743107.68</v>
      </c>
      <c r="CA182" s="100">
        <v>23743107.68</v>
      </c>
      <c r="CB182" s="100">
        <v>23743107.68</v>
      </c>
      <c r="CC182" s="100">
        <v>23743107.68</v>
      </c>
      <c r="CD182" s="100">
        <v>23743107.68</v>
      </c>
      <c r="CE182" s="100">
        <v>23743107.68</v>
      </c>
      <c r="CF182" s="100">
        <v>23743107.68</v>
      </c>
      <c r="CG182" s="100">
        <v>23743107.68</v>
      </c>
      <c r="CH182" s="100">
        <v>23743107.68</v>
      </c>
      <c r="CI182" s="100">
        <v>23743107.68</v>
      </c>
      <c r="CJ182" s="100">
        <v>23743107.68</v>
      </c>
      <c r="CK182" s="100">
        <v>23743107.68</v>
      </c>
      <c r="CL182" s="100">
        <v>23743107.68</v>
      </c>
      <c r="CM182" s="100">
        <v>23743107.68</v>
      </c>
      <c r="CN182" s="100">
        <v>23743107.68</v>
      </c>
      <c r="CO182" s="100">
        <v>23743107.68</v>
      </c>
    </row>
    <row r="183" spans="1:93" x14ac:dyDescent="0.2">
      <c r="A183" s="101" t="s">
        <v>1777</v>
      </c>
      <c r="B183" s="100">
        <v>2617748</v>
      </c>
      <c r="C183" s="100">
        <v>0</v>
      </c>
      <c r="D183" s="100">
        <v>0</v>
      </c>
      <c r="E183" s="100">
        <v>0</v>
      </c>
      <c r="F183" s="100">
        <v>0</v>
      </c>
      <c r="G183" s="100">
        <v>0</v>
      </c>
      <c r="H183" s="100">
        <v>0</v>
      </c>
      <c r="I183" s="100">
        <v>0</v>
      </c>
      <c r="J183" s="100">
        <v>11054635.35</v>
      </c>
      <c r="K183" s="100">
        <v>10707401.35</v>
      </c>
      <c r="L183" s="100">
        <v>10360167.35</v>
      </c>
      <c r="M183" s="100">
        <v>18939905.02</v>
      </c>
      <c r="N183" s="100">
        <v>18939905.02</v>
      </c>
      <c r="O183" s="100">
        <v>21455339.02</v>
      </c>
      <c r="P183" s="100">
        <v>20047717.02</v>
      </c>
      <c r="Q183" s="100">
        <v>20601623.02</v>
      </c>
      <c r="R183" s="100">
        <v>21155529.02</v>
      </c>
      <c r="S183" s="100">
        <v>21709435.02</v>
      </c>
      <c r="T183" s="100">
        <v>22263341.02</v>
      </c>
      <c r="U183" s="100">
        <v>22817247.02</v>
      </c>
      <c r="V183" s="100">
        <v>23371153.02</v>
      </c>
      <c r="W183" s="100">
        <v>32696294.02</v>
      </c>
      <c r="X183" s="100">
        <v>33250200.019999899</v>
      </c>
      <c r="Y183" s="100">
        <v>33804106.020000003</v>
      </c>
      <c r="Z183" s="100">
        <v>126612310.81999999</v>
      </c>
      <c r="AB183" s="100">
        <v>126612310.81999999</v>
      </c>
      <c r="AC183" s="100">
        <v>126612310.81999999</v>
      </c>
      <c r="AD183" s="100">
        <v>126612310.81999999</v>
      </c>
      <c r="AE183" s="100">
        <v>126612310.81999999</v>
      </c>
      <c r="AF183" s="100">
        <v>126612310.81999999</v>
      </c>
      <c r="AG183" s="100">
        <v>126612310.81999999</v>
      </c>
      <c r="AH183" s="100">
        <v>126612310.81999999</v>
      </c>
      <c r="AI183" s="100">
        <v>126612310.81999999</v>
      </c>
      <c r="AJ183" s="100">
        <v>126612310.81999999</v>
      </c>
      <c r="AK183" s="100">
        <v>126612310.81999999</v>
      </c>
      <c r="AL183" s="100">
        <v>126612310.81999999</v>
      </c>
      <c r="AM183" s="100">
        <v>126612310.81999999</v>
      </c>
      <c r="AN183" s="100">
        <v>126612310.81999999</v>
      </c>
      <c r="AO183" s="100">
        <v>126612310.81999999</v>
      </c>
      <c r="AP183" s="100">
        <v>126612310.81999999</v>
      </c>
      <c r="AQ183" s="100">
        <v>126612310.81999999</v>
      </c>
      <c r="AR183" s="100">
        <v>126612310.81999999</v>
      </c>
      <c r="AS183" s="100">
        <v>126612310.81999999</v>
      </c>
      <c r="AT183" s="100">
        <v>126612310.81999999</v>
      </c>
      <c r="AU183" s="100">
        <v>126612310.81999999</v>
      </c>
      <c r="AV183" s="100">
        <v>126612310.81999999</v>
      </c>
      <c r="AW183" s="100">
        <v>126612310.81999999</v>
      </c>
      <c r="AX183" s="100">
        <v>126612310.81999999</v>
      </c>
      <c r="AY183" s="100">
        <v>126612310.81999999</v>
      </c>
      <c r="AZ183" s="100">
        <v>126612310.81999999</v>
      </c>
      <c r="BA183" s="100">
        <v>126612310.81999999</v>
      </c>
      <c r="BB183" s="100">
        <v>126612310.81999999</v>
      </c>
      <c r="BC183" s="100">
        <v>126612310.81999999</v>
      </c>
      <c r="BD183" s="100">
        <v>126612310.81999999</v>
      </c>
      <c r="BE183" s="100">
        <v>126612310.81999999</v>
      </c>
      <c r="BF183" s="100">
        <v>126612310.81999999</v>
      </c>
      <c r="BG183" s="100">
        <v>126612310.81999999</v>
      </c>
      <c r="BH183" s="100">
        <v>126612310.81999999</v>
      </c>
      <c r="BI183" s="100">
        <v>126612310.81999999</v>
      </c>
      <c r="BJ183" s="100">
        <v>126612310.81999999</v>
      </c>
      <c r="BK183" s="100">
        <v>126612310.81999999</v>
      </c>
      <c r="BL183" s="100">
        <v>126612310.81999999</v>
      </c>
      <c r="BM183" s="100">
        <v>126612310.81999999</v>
      </c>
      <c r="BN183" s="100">
        <v>126612310.81999999</v>
      </c>
      <c r="BO183" s="100">
        <v>126612310.81999999</v>
      </c>
      <c r="BP183" s="100">
        <v>126612310.81999999</v>
      </c>
      <c r="BQ183" s="100">
        <v>126612310.81999999</v>
      </c>
      <c r="BR183" s="100">
        <v>126612310.81999999</v>
      </c>
      <c r="BS183" s="100">
        <v>126612310.81999999</v>
      </c>
      <c r="BT183" s="100">
        <v>126612310.81999999</v>
      </c>
      <c r="BU183" s="100">
        <v>126612310.81999999</v>
      </c>
      <c r="BV183" s="100">
        <v>126612310.81999999</v>
      </c>
      <c r="BW183" s="100">
        <v>126612310.81999999</v>
      </c>
      <c r="BX183" s="100">
        <v>126612310.81999999</v>
      </c>
      <c r="BY183" s="100">
        <v>126612310.81999999</v>
      </c>
      <c r="BZ183" s="100">
        <v>126612310.81999999</v>
      </c>
      <c r="CA183" s="100">
        <v>126612310.81999999</v>
      </c>
      <c r="CB183" s="100">
        <v>126612310.81999999</v>
      </c>
      <c r="CC183" s="100">
        <v>126612310.81999999</v>
      </c>
      <c r="CD183" s="100">
        <v>126612310.81999999</v>
      </c>
      <c r="CE183" s="100">
        <v>126612310.81999999</v>
      </c>
      <c r="CF183" s="100">
        <v>126612310.81999999</v>
      </c>
      <c r="CG183" s="100">
        <v>126612310.81999999</v>
      </c>
      <c r="CH183" s="100">
        <v>126612310.81999999</v>
      </c>
      <c r="CI183" s="100">
        <v>126612310.81999999</v>
      </c>
      <c r="CJ183" s="100">
        <v>126612310.81999999</v>
      </c>
      <c r="CK183" s="100">
        <v>126612310.81999999</v>
      </c>
      <c r="CL183" s="100">
        <v>126612310.81999999</v>
      </c>
      <c r="CM183" s="100">
        <v>126612310.81999999</v>
      </c>
      <c r="CN183" s="100">
        <v>126612310.81999999</v>
      </c>
      <c r="CO183" s="100">
        <v>126612310.81999999</v>
      </c>
    </row>
    <row r="184" spans="1:93" x14ac:dyDescent="0.2">
      <c r="A184" s="101" t="s">
        <v>1778</v>
      </c>
      <c r="B184" s="100">
        <v>218376209.91999999</v>
      </c>
      <c r="C184" s="100">
        <v>223389357.91999999</v>
      </c>
      <c r="D184" s="100">
        <v>225895931.91999999</v>
      </c>
      <c r="E184" s="100">
        <v>228402505.91999999</v>
      </c>
      <c r="F184" s="100">
        <v>230909079.91999999</v>
      </c>
      <c r="G184" s="100">
        <v>233415653.91999999</v>
      </c>
      <c r="H184" s="100">
        <v>235922227.91999999</v>
      </c>
      <c r="I184" s="100">
        <v>238428801.91999999</v>
      </c>
      <c r="J184" s="100">
        <v>240935375.91999999</v>
      </c>
      <c r="K184" s="100">
        <v>243441949.91999999</v>
      </c>
      <c r="L184" s="100">
        <v>245948523.91999999</v>
      </c>
      <c r="M184" s="100">
        <v>196687699.03999999</v>
      </c>
      <c r="N184" s="100">
        <v>196687699.03999999</v>
      </c>
      <c r="O184" s="100">
        <v>196687699.03999999</v>
      </c>
      <c r="P184" s="100">
        <v>201136017.03999999</v>
      </c>
      <c r="Q184" s="100">
        <v>203360176.03999999</v>
      </c>
      <c r="R184" s="100">
        <v>205584335.03999999</v>
      </c>
      <c r="S184" s="100">
        <v>207808494.03999999</v>
      </c>
      <c r="T184" s="100">
        <v>210032653.03999999</v>
      </c>
      <c r="U184" s="100">
        <v>212256812.03999999</v>
      </c>
      <c r="V184" s="100">
        <v>214480971.03999999</v>
      </c>
      <c r="W184" s="100">
        <v>216705130.03999999</v>
      </c>
      <c r="X184" s="100">
        <v>218929289.03999999</v>
      </c>
      <c r="Y184" s="100">
        <v>221153448.03999999</v>
      </c>
      <c r="Z184" s="100">
        <v>120261636.8</v>
      </c>
      <c r="AB184" s="100">
        <v>120261636.8</v>
      </c>
      <c r="AC184" s="100">
        <v>120261636.8</v>
      </c>
      <c r="AD184" s="100">
        <v>120261636.8</v>
      </c>
      <c r="AE184" s="100">
        <v>120261636.8</v>
      </c>
      <c r="AF184" s="100">
        <v>120261636.8</v>
      </c>
      <c r="AG184" s="100">
        <v>120261636.8</v>
      </c>
      <c r="AH184" s="100">
        <v>120261636.8</v>
      </c>
      <c r="AI184" s="100">
        <v>120261636.8</v>
      </c>
      <c r="AJ184" s="100">
        <v>120261636.8</v>
      </c>
      <c r="AK184" s="100">
        <v>120261636.8</v>
      </c>
      <c r="AL184" s="100">
        <v>120261636.8</v>
      </c>
      <c r="AM184" s="100">
        <v>120261636.8</v>
      </c>
      <c r="AN184" s="100">
        <v>120261636.8</v>
      </c>
      <c r="AO184" s="100">
        <v>120261636.8</v>
      </c>
      <c r="AP184" s="100">
        <v>120261636.8</v>
      </c>
      <c r="AQ184" s="100">
        <v>120261636.8</v>
      </c>
      <c r="AR184" s="100">
        <v>120261636.8</v>
      </c>
      <c r="AS184" s="100">
        <v>120261636.8</v>
      </c>
      <c r="AT184" s="100">
        <v>120261636.8</v>
      </c>
      <c r="AU184" s="100">
        <v>120261636.8</v>
      </c>
      <c r="AV184" s="100">
        <v>120261636.8</v>
      </c>
      <c r="AW184" s="100">
        <v>120261636.8</v>
      </c>
      <c r="AX184" s="100">
        <v>120261636.8</v>
      </c>
      <c r="AY184" s="100">
        <v>120261636.8</v>
      </c>
      <c r="AZ184" s="100">
        <v>120261636.8</v>
      </c>
      <c r="BA184" s="100">
        <v>120261636.8</v>
      </c>
      <c r="BB184" s="100">
        <v>120261636.8</v>
      </c>
      <c r="BC184" s="100">
        <v>120261636.8</v>
      </c>
      <c r="BD184" s="100">
        <v>120261636.8</v>
      </c>
      <c r="BE184" s="100">
        <v>120261636.8</v>
      </c>
      <c r="BF184" s="100">
        <v>120261636.8</v>
      </c>
      <c r="BG184" s="100">
        <v>120261636.8</v>
      </c>
      <c r="BH184" s="100">
        <v>120261636.8</v>
      </c>
      <c r="BI184" s="100">
        <v>120261636.8</v>
      </c>
      <c r="BJ184" s="100">
        <v>120261636.8</v>
      </c>
      <c r="BK184" s="100">
        <v>120261636.8</v>
      </c>
      <c r="BL184" s="100">
        <v>120261636.8</v>
      </c>
      <c r="BM184" s="100">
        <v>120261636.8</v>
      </c>
      <c r="BN184" s="100">
        <v>120261636.8</v>
      </c>
      <c r="BO184" s="100">
        <v>120261636.8</v>
      </c>
      <c r="BP184" s="100">
        <v>120261636.8</v>
      </c>
      <c r="BQ184" s="100">
        <v>120261636.8</v>
      </c>
      <c r="BR184" s="100">
        <v>120261636.8</v>
      </c>
      <c r="BS184" s="100">
        <v>120261636.8</v>
      </c>
      <c r="BT184" s="100">
        <v>120261636.8</v>
      </c>
      <c r="BU184" s="100">
        <v>120261636.8</v>
      </c>
      <c r="BV184" s="100">
        <v>120261636.8</v>
      </c>
      <c r="BW184" s="100">
        <v>120261636.8</v>
      </c>
      <c r="BX184" s="100">
        <v>120261636.8</v>
      </c>
      <c r="BY184" s="100">
        <v>120261636.8</v>
      </c>
      <c r="BZ184" s="100">
        <v>120261636.8</v>
      </c>
      <c r="CA184" s="100">
        <v>120261636.8</v>
      </c>
      <c r="CB184" s="100">
        <v>120261636.8</v>
      </c>
      <c r="CC184" s="100">
        <v>120261636.8</v>
      </c>
      <c r="CD184" s="100">
        <v>120261636.8</v>
      </c>
      <c r="CE184" s="100">
        <v>120261636.8</v>
      </c>
      <c r="CF184" s="100">
        <v>120261636.8</v>
      </c>
      <c r="CG184" s="100">
        <v>120261636.8</v>
      </c>
      <c r="CH184" s="100">
        <v>120261636.8</v>
      </c>
      <c r="CI184" s="100">
        <v>120261636.8</v>
      </c>
      <c r="CJ184" s="100">
        <v>120261636.8</v>
      </c>
      <c r="CK184" s="100">
        <v>120261636.8</v>
      </c>
      <c r="CL184" s="100">
        <v>120261636.8</v>
      </c>
      <c r="CM184" s="100">
        <v>120261636.8</v>
      </c>
      <c r="CN184" s="100">
        <v>120261636.8</v>
      </c>
      <c r="CO184" s="100">
        <v>120261636.8</v>
      </c>
    </row>
    <row r="185" spans="1:93" x14ac:dyDescent="0.2">
      <c r="A185" s="101" t="s">
        <v>1779</v>
      </c>
      <c r="B185" s="100">
        <v>0</v>
      </c>
      <c r="C185" s="100">
        <v>0</v>
      </c>
      <c r="D185" s="100">
        <v>0</v>
      </c>
      <c r="E185" s="100">
        <v>0</v>
      </c>
      <c r="F185" s="100">
        <v>0</v>
      </c>
      <c r="G185" s="100">
        <v>0</v>
      </c>
      <c r="H185" s="100">
        <v>0</v>
      </c>
      <c r="I185" s="100">
        <v>0</v>
      </c>
      <c r="J185" s="100">
        <v>0</v>
      </c>
      <c r="K185" s="100">
        <v>0</v>
      </c>
      <c r="L185" s="100">
        <v>0</v>
      </c>
      <c r="M185" s="100">
        <v>0</v>
      </c>
      <c r="N185" s="100">
        <v>0</v>
      </c>
      <c r="O185" s="100">
        <v>0</v>
      </c>
      <c r="P185" s="100">
        <v>0</v>
      </c>
      <c r="Q185" s="100">
        <v>0</v>
      </c>
      <c r="R185" s="100">
        <v>0</v>
      </c>
      <c r="S185" s="100">
        <v>0</v>
      </c>
      <c r="T185" s="100">
        <v>0</v>
      </c>
      <c r="U185" s="100">
        <v>0</v>
      </c>
      <c r="V185" s="100">
        <v>0</v>
      </c>
      <c r="W185" s="100">
        <v>0</v>
      </c>
      <c r="X185" s="100">
        <v>0</v>
      </c>
      <c r="Y185" s="100">
        <v>0</v>
      </c>
      <c r="Z185" s="100">
        <v>0</v>
      </c>
      <c r="AB185" s="100">
        <v>0</v>
      </c>
      <c r="AC185" s="100">
        <v>0</v>
      </c>
      <c r="AD185" s="100">
        <v>0</v>
      </c>
      <c r="AE185" s="100">
        <v>0</v>
      </c>
      <c r="AF185" s="100">
        <v>0</v>
      </c>
      <c r="AG185" s="100">
        <v>0</v>
      </c>
      <c r="AH185" s="100">
        <v>0</v>
      </c>
      <c r="AI185" s="100">
        <v>0</v>
      </c>
      <c r="AJ185" s="100">
        <v>0</v>
      </c>
      <c r="AK185" s="100">
        <v>0</v>
      </c>
      <c r="AL185" s="100">
        <v>0</v>
      </c>
      <c r="AM185" s="100">
        <v>0</v>
      </c>
      <c r="AN185" s="100">
        <v>0</v>
      </c>
      <c r="AO185" s="100">
        <v>0</v>
      </c>
      <c r="AP185" s="100">
        <v>0</v>
      </c>
      <c r="AQ185" s="100">
        <v>0</v>
      </c>
      <c r="AR185" s="100">
        <v>0</v>
      </c>
      <c r="AS185" s="100">
        <v>0</v>
      </c>
      <c r="AT185" s="100">
        <v>0</v>
      </c>
      <c r="AU185" s="100">
        <v>0</v>
      </c>
      <c r="AV185" s="100">
        <v>0</v>
      </c>
      <c r="AW185" s="100">
        <v>0</v>
      </c>
      <c r="AX185" s="100">
        <v>0</v>
      </c>
      <c r="AY185" s="100">
        <v>0</v>
      </c>
      <c r="AZ185" s="100">
        <v>0</v>
      </c>
      <c r="BA185" s="100">
        <v>0</v>
      </c>
      <c r="BB185" s="100">
        <v>0</v>
      </c>
      <c r="BC185" s="100">
        <v>0</v>
      </c>
      <c r="BD185" s="100">
        <v>0</v>
      </c>
      <c r="BE185" s="100">
        <v>0</v>
      </c>
      <c r="BF185" s="100">
        <v>0</v>
      </c>
      <c r="BG185" s="100">
        <v>0</v>
      </c>
      <c r="BH185" s="100">
        <v>0</v>
      </c>
      <c r="BI185" s="100">
        <v>0</v>
      </c>
      <c r="BJ185" s="100">
        <v>0</v>
      </c>
      <c r="BK185" s="100">
        <v>0</v>
      </c>
      <c r="BL185" s="100">
        <v>0</v>
      </c>
      <c r="BM185" s="100">
        <v>0</v>
      </c>
      <c r="BN185" s="100">
        <v>0</v>
      </c>
      <c r="BO185" s="100">
        <v>0</v>
      </c>
      <c r="BP185" s="100">
        <v>0</v>
      </c>
      <c r="BQ185" s="100">
        <v>0</v>
      </c>
      <c r="BR185" s="100">
        <v>0</v>
      </c>
      <c r="BS185" s="100">
        <v>0</v>
      </c>
      <c r="BT185" s="100">
        <v>0</v>
      </c>
      <c r="BU185" s="100">
        <v>0</v>
      </c>
      <c r="BV185" s="100">
        <v>0</v>
      </c>
      <c r="BW185" s="100">
        <v>0</v>
      </c>
      <c r="BX185" s="100">
        <v>0</v>
      </c>
      <c r="BY185" s="100">
        <v>0</v>
      </c>
      <c r="BZ185" s="100">
        <v>0</v>
      </c>
      <c r="CA185" s="100">
        <v>0</v>
      </c>
      <c r="CB185" s="100">
        <v>0</v>
      </c>
      <c r="CC185" s="100">
        <v>0</v>
      </c>
      <c r="CD185" s="100">
        <v>0</v>
      </c>
      <c r="CE185" s="100">
        <v>0</v>
      </c>
      <c r="CF185" s="100">
        <v>0</v>
      </c>
      <c r="CG185" s="100">
        <v>0</v>
      </c>
      <c r="CH185" s="100">
        <v>0</v>
      </c>
      <c r="CI185" s="100">
        <v>0</v>
      </c>
      <c r="CJ185" s="100">
        <v>0</v>
      </c>
      <c r="CK185" s="100">
        <v>0</v>
      </c>
      <c r="CL185" s="100">
        <v>0</v>
      </c>
      <c r="CM185" s="100">
        <v>0</v>
      </c>
      <c r="CN185" s="100">
        <v>0</v>
      </c>
      <c r="CO185" s="100">
        <v>0</v>
      </c>
    </row>
    <row r="186" spans="1:93" x14ac:dyDescent="0.2">
      <c r="A186" s="101" t="s">
        <v>1780</v>
      </c>
      <c r="B186" s="100">
        <v>53650905.119999997</v>
      </c>
      <c r="C186" s="100">
        <v>51416983.799999997</v>
      </c>
      <c r="D186" s="100">
        <v>50658971.340000004</v>
      </c>
      <c r="E186" s="100">
        <v>49166126.399999999</v>
      </c>
      <c r="F186" s="100">
        <v>46045058.729999997</v>
      </c>
      <c r="G186" s="100">
        <v>46061351.210000001</v>
      </c>
      <c r="H186" s="100">
        <v>45091954.539999999</v>
      </c>
      <c r="I186" s="100">
        <v>45350816.109999999</v>
      </c>
      <c r="J186" s="100">
        <v>44600788.030000001</v>
      </c>
      <c r="K186" s="100">
        <v>41874239.130000003</v>
      </c>
      <c r="L186" s="100">
        <v>42209045.009999998</v>
      </c>
      <c r="M186" s="100">
        <v>43765394.359999999</v>
      </c>
      <c r="N186" s="100">
        <v>43765394.359999999</v>
      </c>
      <c r="O186" s="100">
        <v>42661916.579999998</v>
      </c>
      <c r="P186" s="100">
        <v>44109620.770000003</v>
      </c>
      <c r="Q186" s="100">
        <v>44142605.520000003</v>
      </c>
      <c r="R186" s="100">
        <v>44339454.82</v>
      </c>
      <c r="S186" s="100">
        <v>44990397.25</v>
      </c>
      <c r="T186" s="100">
        <v>44379624.520000003</v>
      </c>
      <c r="U186" s="100">
        <v>44950469</v>
      </c>
      <c r="V186" s="100">
        <v>45144792.310000002</v>
      </c>
      <c r="W186" s="100">
        <v>44882142.469999999</v>
      </c>
      <c r="X186" s="100">
        <v>43033532.350000001</v>
      </c>
      <c r="Y186" s="100">
        <v>42047650.990000002</v>
      </c>
      <c r="Z186" s="100">
        <v>43912846.530000001</v>
      </c>
      <c r="AB186" s="100">
        <v>43912846.530000001</v>
      </c>
      <c r="AC186" s="100">
        <v>43912846.530000001</v>
      </c>
      <c r="AD186" s="100">
        <v>43912846.530000001</v>
      </c>
      <c r="AE186" s="100">
        <v>43912846.530000001</v>
      </c>
      <c r="AF186" s="100">
        <v>43912846.530000001</v>
      </c>
      <c r="AG186" s="100">
        <v>43912846.530000001</v>
      </c>
      <c r="AH186" s="100">
        <v>43912846.530000001</v>
      </c>
      <c r="AI186" s="100">
        <v>43912846.530000001</v>
      </c>
      <c r="AJ186" s="100">
        <v>43912846.530000001</v>
      </c>
      <c r="AK186" s="100">
        <v>43912846.530000001</v>
      </c>
      <c r="AL186" s="100">
        <v>43912846.530000001</v>
      </c>
      <c r="AM186" s="100">
        <v>43912846.530000001</v>
      </c>
      <c r="AN186" s="100">
        <v>43912846.530000001</v>
      </c>
      <c r="AO186" s="100">
        <v>43912846.530000001</v>
      </c>
      <c r="AP186" s="100">
        <v>43912846.530000001</v>
      </c>
      <c r="AQ186" s="100">
        <v>43912846.530000001</v>
      </c>
      <c r="AR186" s="100">
        <v>43912846.530000001</v>
      </c>
      <c r="AS186" s="100">
        <v>43912846.530000001</v>
      </c>
      <c r="AT186" s="100">
        <v>43912846.530000001</v>
      </c>
      <c r="AU186" s="100">
        <v>43912846.530000001</v>
      </c>
      <c r="AV186" s="100">
        <v>43912846.530000001</v>
      </c>
      <c r="AW186" s="100">
        <v>43912846.530000001</v>
      </c>
      <c r="AX186" s="100">
        <v>43912846.530000001</v>
      </c>
      <c r="AY186" s="100">
        <v>43912846.530000001</v>
      </c>
      <c r="AZ186" s="100">
        <v>43912846.530000001</v>
      </c>
      <c r="BA186" s="100">
        <v>43912846.530000001</v>
      </c>
      <c r="BB186" s="100">
        <v>43912846.530000001</v>
      </c>
      <c r="BC186" s="100">
        <v>43912846.530000001</v>
      </c>
      <c r="BD186" s="100">
        <v>43912846.530000001</v>
      </c>
      <c r="BE186" s="100">
        <v>43912846.530000001</v>
      </c>
      <c r="BF186" s="100">
        <v>43912846.530000001</v>
      </c>
      <c r="BG186" s="100">
        <v>43912846.530000001</v>
      </c>
      <c r="BH186" s="100">
        <v>43912846.530000001</v>
      </c>
      <c r="BI186" s="100">
        <v>43912846.530000001</v>
      </c>
      <c r="BJ186" s="100">
        <v>43912846.530000001</v>
      </c>
      <c r="BK186" s="100">
        <v>43912846.530000001</v>
      </c>
      <c r="BL186" s="100">
        <v>43912846.530000001</v>
      </c>
      <c r="BM186" s="100">
        <v>43912846.530000001</v>
      </c>
      <c r="BN186" s="100">
        <v>43912846.530000001</v>
      </c>
      <c r="BO186" s="100">
        <v>43912846.530000001</v>
      </c>
      <c r="BP186" s="100">
        <v>43912846.530000001</v>
      </c>
      <c r="BQ186" s="100">
        <v>43912846.530000001</v>
      </c>
      <c r="BR186" s="100">
        <v>43912846.530000001</v>
      </c>
      <c r="BS186" s="100">
        <v>43912846.530000001</v>
      </c>
      <c r="BT186" s="100">
        <v>43912846.530000001</v>
      </c>
      <c r="BU186" s="100">
        <v>43912846.530000001</v>
      </c>
      <c r="BV186" s="100">
        <v>43912846.530000001</v>
      </c>
      <c r="BW186" s="100">
        <v>43912846.530000001</v>
      </c>
      <c r="BX186" s="100">
        <v>43912846.530000001</v>
      </c>
      <c r="BY186" s="100">
        <v>43912846.530000001</v>
      </c>
      <c r="BZ186" s="100">
        <v>43912846.530000001</v>
      </c>
      <c r="CA186" s="100">
        <v>43912846.530000001</v>
      </c>
      <c r="CB186" s="100">
        <v>43912846.530000001</v>
      </c>
      <c r="CC186" s="100">
        <v>43912846.530000001</v>
      </c>
      <c r="CD186" s="100">
        <v>43912846.530000001</v>
      </c>
      <c r="CE186" s="100">
        <v>43912846.530000001</v>
      </c>
      <c r="CF186" s="100">
        <v>43912846.530000001</v>
      </c>
      <c r="CG186" s="100">
        <v>43912846.530000001</v>
      </c>
      <c r="CH186" s="100">
        <v>43912846.530000001</v>
      </c>
      <c r="CI186" s="100">
        <v>43912846.530000001</v>
      </c>
      <c r="CJ186" s="100">
        <v>43912846.530000001</v>
      </c>
      <c r="CK186" s="100">
        <v>43912846.530000001</v>
      </c>
      <c r="CL186" s="100">
        <v>43912846.530000001</v>
      </c>
      <c r="CM186" s="100">
        <v>43912846.530000001</v>
      </c>
      <c r="CN186" s="100">
        <v>43912846.530000001</v>
      </c>
      <c r="CO186" s="100">
        <v>43912846.530000001</v>
      </c>
    </row>
    <row r="187" spans="1:93" x14ac:dyDescent="0.2">
      <c r="A187" s="101" t="s">
        <v>1781</v>
      </c>
      <c r="B187" s="100">
        <v>101394777.03</v>
      </c>
      <c r="C187" s="100">
        <v>94568764.689999998</v>
      </c>
      <c r="D187" s="100">
        <v>94072643.659999996</v>
      </c>
      <c r="E187" s="100">
        <v>94081151.719999999</v>
      </c>
      <c r="F187" s="100">
        <v>82881060.260000005</v>
      </c>
      <c r="G187" s="100">
        <v>75939370.079999998</v>
      </c>
      <c r="H187" s="100">
        <v>75859485.010000005</v>
      </c>
      <c r="I187" s="100">
        <v>85196269.620000005</v>
      </c>
      <c r="J187" s="100">
        <v>70382596.829999998</v>
      </c>
      <c r="K187" s="100">
        <v>70381470.430000007</v>
      </c>
      <c r="L187" s="100">
        <v>77236929.189999998</v>
      </c>
      <c r="M187" s="100">
        <v>77675184.819999993</v>
      </c>
      <c r="N187" s="100">
        <v>77675184.819999993</v>
      </c>
      <c r="O187" s="100">
        <v>77675204.310000002</v>
      </c>
      <c r="P187" s="100">
        <v>85087766.930000007</v>
      </c>
      <c r="Q187" s="100">
        <v>84878583.150000006</v>
      </c>
      <c r="R187" s="100">
        <v>84879074.290000007</v>
      </c>
      <c r="S187" s="100">
        <v>86305913.980000004</v>
      </c>
      <c r="T187" s="100">
        <v>93257363.829999998</v>
      </c>
      <c r="U187" s="100">
        <v>93275185.370000005</v>
      </c>
      <c r="V187" s="100">
        <v>97035038.849999994</v>
      </c>
      <c r="W187" s="100">
        <v>86162838.019999996</v>
      </c>
      <c r="X187" s="100">
        <v>86175149.349999994</v>
      </c>
      <c r="Y187" s="100">
        <v>83548349.680000007</v>
      </c>
      <c r="Z187" s="100">
        <v>101220207.26000001</v>
      </c>
      <c r="AB187" s="100">
        <v>101220207.26000001</v>
      </c>
      <c r="AC187" s="100">
        <v>101220207.25999901</v>
      </c>
      <c r="AD187" s="100">
        <v>101220207.25999901</v>
      </c>
      <c r="AE187" s="100">
        <v>101220207.25999901</v>
      </c>
      <c r="AF187" s="100">
        <v>101220207.25999901</v>
      </c>
      <c r="AG187" s="100">
        <v>101220207.25999901</v>
      </c>
      <c r="AH187" s="100">
        <v>101220207.25999901</v>
      </c>
      <c r="AI187" s="100">
        <v>101220207.25999901</v>
      </c>
      <c r="AJ187" s="100">
        <v>101220207.25999901</v>
      </c>
      <c r="AK187" s="100">
        <v>101220207.25999901</v>
      </c>
      <c r="AL187" s="100">
        <v>101220207.25999901</v>
      </c>
      <c r="AM187" s="100">
        <v>101220207.25999901</v>
      </c>
      <c r="AN187" s="100">
        <v>101220207.25999901</v>
      </c>
      <c r="AO187" s="100">
        <v>101220207.25999901</v>
      </c>
      <c r="AP187" s="100">
        <v>101220207.25999901</v>
      </c>
      <c r="AQ187" s="100">
        <v>101220207.25999901</v>
      </c>
      <c r="AR187" s="100">
        <v>101220207.25999901</v>
      </c>
      <c r="AS187" s="100">
        <v>101220207.25999901</v>
      </c>
      <c r="AT187" s="100">
        <v>101220207.25999901</v>
      </c>
      <c r="AU187" s="100">
        <v>101220207.25999901</v>
      </c>
      <c r="AV187" s="100">
        <v>101220207.25999901</v>
      </c>
      <c r="AW187" s="100">
        <v>101220207.25999901</v>
      </c>
      <c r="AX187" s="100">
        <v>101220207.25999901</v>
      </c>
      <c r="AY187" s="100">
        <v>101220207.25999901</v>
      </c>
      <c r="AZ187" s="100">
        <v>101220207.25999901</v>
      </c>
      <c r="BA187" s="100">
        <v>101220207.25999901</v>
      </c>
      <c r="BB187" s="100">
        <v>101220207.25999901</v>
      </c>
      <c r="BC187" s="100">
        <v>101220207.25999901</v>
      </c>
      <c r="BD187" s="100">
        <v>101220207.25999901</v>
      </c>
      <c r="BE187" s="100">
        <v>101220207.25999901</v>
      </c>
      <c r="BF187" s="100">
        <v>101220207.25999901</v>
      </c>
      <c r="BG187" s="100">
        <v>101220207.25999901</v>
      </c>
      <c r="BH187" s="100">
        <v>101220207.25999901</v>
      </c>
      <c r="BI187" s="100">
        <v>101220207.25999901</v>
      </c>
      <c r="BJ187" s="100">
        <v>101220207.25999901</v>
      </c>
      <c r="BK187" s="100">
        <v>101220207.25999901</v>
      </c>
      <c r="BL187" s="100">
        <v>101220207.25999901</v>
      </c>
      <c r="BM187" s="100">
        <v>101220207.25999901</v>
      </c>
      <c r="BN187" s="100">
        <v>101220207.25999901</v>
      </c>
      <c r="BO187" s="100">
        <v>101220207.25999901</v>
      </c>
      <c r="BP187" s="100">
        <v>101220207.25999901</v>
      </c>
      <c r="BQ187" s="100">
        <v>101220207.25999901</v>
      </c>
      <c r="BR187" s="100">
        <v>101220207.25999901</v>
      </c>
      <c r="BS187" s="100">
        <v>101220207.25999901</v>
      </c>
      <c r="BT187" s="100">
        <v>101220207.25999901</v>
      </c>
      <c r="BU187" s="100">
        <v>101220207.25999901</v>
      </c>
      <c r="BV187" s="100">
        <v>101220207.25999901</v>
      </c>
      <c r="BW187" s="100">
        <v>101220207.25999901</v>
      </c>
      <c r="BX187" s="100">
        <v>101220207.25999901</v>
      </c>
      <c r="BY187" s="100">
        <v>101220207.25999901</v>
      </c>
      <c r="BZ187" s="100">
        <v>101220207.25999901</v>
      </c>
      <c r="CA187" s="100">
        <v>101220207.25999901</v>
      </c>
      <c r="CB187" s="100">
        <v>101220207.25999901</v>
      </c>
      <c r="CC187" s="100">
        <v>101220207.25999901</v>
      </c>
      <c r="CD187" s="100">
        <v>101220207.25999901</v>
      </c>
      <c r="CE187" s="100">
        <v>101220207.25999901</v>
      </c>
      <c r="CF187" s="100">
        <v>101220207.25999901</v>
      </c>
      <c r="CG187" s="100">
        <v>101220207.25999901</v>
      </c>
      <c r="CH187" s="100">
        <v>101220207.25999901</v>
      </c>
      <c r="CI187" s="100">
        <v>101220207.25999901</v>
      </c>
      <c r="CJ187" s="100">
        <v>101220207.25999901</v>
      </c>
      <c r="CK187" s="100">
        <v>101220207.25999901</v>
      </c>
      <c r="CL187" s="100">
        <v>101220207.25999901</v>
      </c>
      <c r="CM187" s="100">
        <v>101220207.25999901</v>
      </c>
      <c r="CN187" s="100">
        <v>101220207.25999901</v>
      </c>
      <c r="CO187" s="100">
        <v>101220207.25999901</v>
      </c>
    </row>
    <row r="188" spans="1:93" x14ac:dyDescent="0.2">
      <c r="A188" s="101" t="s">
        <v>1782</v>
      </c>
      <c r="B188" s="100">
        <v>21988144.859999999</v>
      </c>
      <c r="C188" s="100">
        <v>21484254.789999999</v>
      </c>
      <c r="D188" s="100">
        <v>21451309.620000001</v>
      </c>
      <c r="E188" s="100">
        <v>21451398.09</v>
      </c>
      <c r="F188" s="100">
        <v>21425970.120000001</v>
      </c>
      <c r="G188" s="100">
        <v>21481388.57</v>
      </c>
      <c r="H188" s="100">
        <v>21438470.489999998</v>
      </c>
      <c r="I188" s="100">
        <v>21397969.899999999</v>
      </c>
      <c r="J188" s="100">
        <v>21380831.609999999</v>
      </c>
      <c r="K188" s="100">
        <v>21241192.149999999</v>
      </c>
      <c r="L188" s="100">
        <v>21264445.859999999</v>
      </c>
      <c r="M188" s="100">
        <v>21099551.25</v>
      </c>
      <c r="N188" s="100">
        <v>21099551.25</v>
      </c>
      <c r="O188" s="100">
        <v>20631873.359999999</v>
      </c>
      <c r="P188" s="100">
        <v>20653615.23</v>
      </c>
      <c r="Q188" s="100">
        <v>20145558.690000001</v>
      </c>
      <c r="R188" s="100">
        <v>20100242.3199999</v>
      </c>
      <c r="S188" s="100">
        <v>20045001.579999998</v>
      </c>
      <c r="T188" s="100">
        <v>20042668.749999899</v>
      </c>
      <c r="U188" s="100">
        <v>19994981.449999999</v>
      </c>
      <c r="V188" s="100">
        <v>20018358.949999999</v>
      </c>
      <c r="W188" s="100">
        <v>20068481.589999899</v>
      </c>
      <c r="X188" s="100">
        <v>20070714.739999998</v>
      </c>
      <c r="Y188" s="100">
        <v>20054201.949999999</v>
      </c>
      <c r="Z188" s="100">
        <v>20032529.68</v>
      </c>
      <c r="AB188" s="100">
        <v>20032529.68</v>
      </c>
      <c r="AC188" s="100">
        <v>20032529.68</v>
      </c>
      <c r="AD188" s="100">
        <v>20032529.68</v>
      </c>
      <c r="AE188" s="100">
        <v>20032529.68</v>
      </c>
      <c r="AF188" s="100">
        <v>20032529.68</v>
      </c>
      <c r="AG188" s="100">
        <v>20032529.68</v>
      </c>
      <c r="AH188" s="100">
        <v>20032529.68</v>
      </c>
      <c r="AI188" s="100">
        <v>20032529.68</v>
      </c>
      <c r="AJ188" s="100">
        <v>20032529.68</v>
      </c>
      <c r="AK188" s="100">
        <v>20032529.68</v>
      </c>
      <c r="AL188" s="100">
        <v>20032529.68</v>
      </c>
      <c r="AM188" s="100">
        <v>20032529.68</v>
      </c>
      <c r="AN188" s="100">
        <v>20032529.68</v>
      </c>
      <c r="AO188" s="100">
        <v>20032529.68</v>
      </c>
      <c r="AP188" s="100">
        <v>20032529.68</v>
      </c>
      <c r="AQ188" s="100">
        <v>20032529.68</v>
      </c>
      <c r="AR188" s="100">
        <v>20032529.68</v>
      </c>
      <c r="AS188" s="100">
        <v>20032529.68</v>
      </c>
      <c r="AT188" s="100">
        <v>20032529.68</v>
      </c>
      <c r="AU188" s="100">
        <v>20032529.68</v>
      </c>
      <c r="AV188" s="100">
        <v>20032529.68</v>
      </c>
      <c r="AW188" s="100">
        <v>20032529.68</v>
      </c>
      <c r="AX188" s="100">
        <v>20032529.68</v>
      </c>
      <c r="AY188" s="100">
        <v>20032529.68</v>
      </c>
      <c r="AZ188" s="100">
        <v>20032529.68</v>
      </c>
      <c r="BA188" s="100">
        <v>20032529.68</v>
      </c>
      <c r="BB188" s="100">
        <v>20032529.68</v>
      </c>
      <c r="BC188" s="100">
        <v>20032529.68</v>
      </c>
      <c r="BD188" s="100">
        <v>20032529.68</v>
      </c>
      <c r="BE188" s="100">
        <v>20032529.68</v>
      </c>
      <c r="BF188" s="100">
        <v>20032529.68</v>
      </c>
      <c r="BG188" s="100">
        <v>20032529.68</v>
      </c>
      <c r="BH188" s="100">
        <v>20032529.68</v>
      </c>
      <c r="BI188" s="100">
        <v>20032529.68</v>
      </c>
      <c r="BJ188" s="100">
        <v>20032529.68</v>
      </c>
      <c r="BK188" s="100">
        <v>20032529.68</v>
      </c>
      <c r="BL188" s="100">
        <v>20032529.68</v>
      </c>
      <c r="BM188" s="100">
        <v>20032529.68</v>
      </c>
      <c r="BN188" s="100">
        <v>20032529.68</v>
      </c>
      <c r="BO188" s="100">
        <v>20032529.68</v>
      </c>
      <c r="BP188" s="100">
        <v>20032529.68</v>
      </c>
      <c r="BQ188" s="100">
        <v>20032529.68</v>
      </c>
      <c r="BR188" s="100">
        <v>20032529.68</v>
      </c>
      <c r="BS188" s="100">
        <v>20032529.68</v>
      </c>
      <c r="BT188" s="100">
        <v>20032529.68</v>
      </c>
      <c r="BU188" s="100">
        <v>20032529.68</v>
      </c>
      <c r="BV188" s="100">
        <v>20032529.68</v>
      </c>
      <c r="BW188" s="100">
        <v>20032529.68</v>
      </c>
      <c r="BX188" s="100">
        <v>20032529.68</v>
      </c>
      <c r="BY188" s="100">
        <v>20032529.68</v>
      </c>
      <c r="BZ188" s="100">
        <v>20032529.68</v>
      </c>
      <c r="CA188" s="100">
        <v>20032529.68</v>
      </c>
      <c r="CB188" s="100">
        <v>20032529.68</v>
      </c>
      <c r="CC188" s="100">
        <v>20032529.68</v>
      </c>
      <c r="CD188" s="100">
        <v>20032529.68</v>
      </c>
      <c r="CE188" s="100">
        <v>20032529.68</v>
      </c>
      <c r="CF188" s="100">
        <v>20032529.68</v>
      </c>
      <c r="CG188" s="100">
        <v>20032529.68</v>
      </c>
      <c r="CH188" s="100">
        <v>20032529.68</v>
      </c>
      <c r="CI188" s="100">
        <v>20032529.68</v>
      </c>
      <c r="CJ188" s="100">
        <v>20032529.68</v>
      </c>
      <c r="CK188" s="100">
        <v>20032529.68</v>
      </c>
      <c r="CL188" s="100">
        <v>20032529.68</v>
      </c>
      <c r="CM188" s="100">
        <v>20032529.68</v>
      </c>
      <c r="CN188" s="100">
        <v>20032529.68</v>
      </c>
      <c r="CO188" s="100">
        <v>20032529.68</v>
      </c>
    </row>
    <row r="189" spans="1:93" x14ac:dyDescent="0.2">
      <c r="A189" s="101" t="s">
        <v>1783</v>
      </c>
      <c r="B189" s="100">
        <v>135293.60999999999</v>
      </c>
      <c r="C189" s="100">
        <v>-288447.55</v>
      </c>
      <c r="D189" s="100">
        <v>-1035203.36</v>
      </c>
      <c r="E189" s="100">
        <v>-1035203.35</v>
      </c>
      <c r="F189" s="100">
        <v>-1677582.26</v>
      </c>
      <c r="G189" s="100">
        <v>-1818494.42</v>
      </c>
      <c r="H189" s="100">
        <v>-1818494.42</v>
      </c>
      <c r="I189" s="100">
        <v>-1443838.71</v>
      </c>
      <c r="J189" s="100">
        <v>-2737310.71</v>
      </c>
      <c r="K189" s="100">
        <v>-2737310.71</v>
      </c>
      <c r="L189" s="100">
        <v>-3042817.99</v>
      </c>
      <c r="M189" s="100">
        <v>-2679992.0299999998</v>
      </c>
      <c r="N189" s="100">
        <v>-2679992.0299999998</v>
      </c>
      <c r="O189" s="100">
        <v>-2679992.0299999998</v>
      </c>
      <c r="P189" s="100">
        <v>-2321678.79</v>
      </c>
      <c r="Q189" s="100">
        <v>-2227475.44</v>
      </c>
      <c r="R189" s="100">
        <v>-2227475.44</v>
      </c>
      <c r="S189" s="100">
        <v>-2136573.08</v>
      </c>
      <c r="T189" s="100">
        <v>-2502383.75</v>
      </c>
      <c r="U189" s="100">
        <v>-2502383.75</v>
      </c>
      <c r="V189" s="100">
        <v>-2596500.9300000002</v>
      </c>
      <c r="W189" s="100">
        <v>-3108377.21</v>
      </c>
      <c r="X189" s="100">
        <v>-3108377.21</v>
      </c>
      <c r="Y189" s="100">
        <v>-3328113.51</v>
      </c>
      <c r="Z189" s="100">
        <v>-2261813.4700000002</v>
      </c>
      <c r="AB189" s="100">
        <v>-2261813.4700000002</v>
      </c>
      <c r="AC189" s="100">
        <v>-2261813.4700000002</v>
      </c>
      <c r="AD189" s="100">
        <v>-2261813.4700000002</v>
      </c>
      <c r="AE189" s="100">
        <v>-2261813.4700000002</v>
      </c>
      <c r="AF189" s="100">
        <v>-2261813.4700000002</v>
      </c>
      <c r="AG189" s="100">
        <v>-2261813.4700000002</v>
      </c>
      <c r="AH189" s="100">
        <v>-2261813.4700000002</v>
      </c>
      <c r="AI189" s="100">
        <v>-2261813.4700000002</v>
      </c>
      <c r="AJ189" s="100">
        <v>-2261813.4700000002</v>
      </c>
      <c r="AK189" s="100">
        <v>-2261813.4700000002</v>
      </c>
      <c r="AL189" s="100">
        <v>-2261813.4700000002</v>
      </c>
      <c r="AM189" s="100">
        <v>-2261813.4700000002</v>
      </c>
      <c r="AN189" s="100">
        <v>-2261813.4700000002</v>
      </c>
      <c r="AO189" s="100">
        <v>-2261813.4700000002</v>
      </c>
      <c r="AP189" s="100">
        <v>-2261813.4700000002</v>
      </c>
      <c r="AQ189" s="100">
        <v>-2261813.4700000002</v>
      </c>
      <c r="AR189" s="100">
        <v>-2261813.4700000002</v>
      </c>
      <c r="AS189" s="100">
        <v>-2261813.4700000002</v>
      </c>
      <c r="AT189" s="100">
        <v>-2261813.4700000002</v>
      </c>
      <c r="AU189" s="100">
        <v>-2261813.4700000002</v>
      </c>
      <c r="AV189" s="100">
        <v>-2261813.4700000002</v>
      </c>
      <c r="AW189" s="100">
        <v>-2261813.4700000002</v>
      </c>
      <c r="AX189" s="100">
        <v>-2261813.4700000002</v>
      </c>
      <c r="AY189" s="100">
        <v>-2261813.4700000002</v>
      </c>
      <c r="AZ189" s="100">
        <v>-2261813.4700000002</v>
      </c>
      <c r="BA189" s="100">
        <v>-2261813.4700000002</v>
      </c>
      <c r="BB189" s="100">
        <v>-2261813.4700000002</v>
      </c>
      <c r="BC189" s="100">
        <v>-2261813.4700000002</v>
      </c>
      <c r="BD189" s="100">
        <v>-2261813.4700000002</v>
      </c>
      <c r="BE189" s="100">
        <v>-2261813.4700000002</v>
      </c>
      <c r="BF189" s="100">
        <v>-2261813.4700000002</v>
      </c>
      <c r="BG189" s="100">
        <v>-2261813.4700000002</v>
      </c>
      <c r="BH189" s="100">
        <v>-2261813.4700000002</v>
      </c>
      <c r="BI189" s="100">
        <v>-2261813.4700000002</v>
      </c>
      <c r="BJ189" s="100">
        <v>-2261813.4700000002</v>
      </c>
      <c r="BK189" s="100">
        <v>-2261813.4700000002</v>
      </c>
      <c r="BL189" s="100">
        <v>-2261813.4700000002</v>
      </c>
      <c r="BM189" s="100">
        <v>-2261813.4700000002</v>
      </c>
      <c r="BN189" s="100">
        <v>-2261813.4700000002</v>
      </c>
      <c r="BO189" s="100">
        <v>-2261813.4700000002</v>
      </c>
      <c r="BP189" s="100">
        <v>-2261813.4700000002</v>
      </c>
      <c r="BQ189" s="100">
        <v>-2261813.4700000002</v>
      </c>
      <c r="BR189" s="100">
        <v>-2261813.4700000002</v>
      </c>
      <c r="BS189" s="100">
        <v>-2261813.4700000002</v>
      </c>
      <c r="BT189" s="100">
        <v>-2261813.4700000002</v>
      </c>
      <c r="BU189" s="100">
        <v>-2261813.4700000002</v>
      </c>
      <c r="BV189" s="100">
        <v>-2261813.4700000002</v>
      </c>
      <c r="BW189" s="100">
        <v>-2261813.4700000002</v>
      </c>
      <c r="BX189" s="100">
        <v>-2261813.4700000002</v>
      </c>
      <c r="BY189" s="100">
        <v>-2261813.4700000002</v>
      </c>
      <c r="BZ189" s="100">
        <v>-2261813.4700000002</v>
      </c>
      <c r="CA189" s="100">
        <v>-2261813.4700000002</v>
      </c>
      <c r="CB189" s="100">
        <v>-2261813.4700000002</v>
      </c>
      <c r="CC189" s="100">
        <v>-2261813.4700000002</v>
      </c>
      <c r="CD189" s="100">
        <v>-2261813.4700000002</v>
      </c>
      <c r="CE189" s="100">
        <v>-2261813.4700000002</v>
      </c>
      <c r="CF189" s="100">
        <v>-2261813.4700000002</v>
      </c>
      <c r="CG189" s="100">
        <v>-2261813.4700000002</v>
      </c>
      <c r="CH189" s="100">
        <v>-2261813.4700000002</v>
      </c>
      <c r="CI189" s="100">
        <v>-2261813.4700000002</v>
      </c>
      <c r="CJ189" s="100">
        <v>-2261813.4700000002</v>
      </c>
      <c r="CK189" s="100">
        <v>-2261813.4700000002</v>
      </c>
      <c r="CL189" s="100">
        <v>-2261813.4700000002</v>
      </c>
      <c r="CM189" s="100">
        <v>-2261813.4700000002</v>
      </c>
      <c r="CN189" s="100">
        <v>-2261813.4700000002</v>
      </c>
      <c r="CO189" s="100">
        <v>-2261813.4700000002</v>
      </c>
    </row>
    <row r="190" spans="1:93" x14ac:dyDescent="0.2">
      <c r="A190" s="101" t="s">
        <v>1784</v>
      </c>
      <c r="B190" s="100">
        <v>0</v>
      </c>
      <c r="C190" s="100">
        <v>0</v>
      </c>
      <c r="D190" s="100">
        <v>0</v>
      </c>
      <c r="E190" s="100">
        <v>0</v>
      </c>
      <c r="F190" s="100">
        <v>0</v>
      </c>
      <c r="G190" s="100">
        <v>0</v>
      </c>
      <c r="H190" s="100">
        <v>0</v>
      </c>
      <c r="I190" s="100">
        <v>0</v>
      </c>
      <c r="J190" s="100">
        <v>0</v>
      </c>
      <c r="K190" s="100">
        <v>0</v>
      </c>
      <c r="L190" s="100">
        <v>0</v>
      </c>
      <c r="M190" s="100">
        <v>0</v>
      </c>
      <c r="N190" s="100">
        <v>0</v>
      </c>
      <c r="O190" s="100">
        <v>0</v>
      </c>
      <c r="P190" s="100">
        <v>0</v>
      </c>
      <c r="Q190" s="100">
        <v>0</v>
      </c>
      <c r="R190" s="100">
        <v>0</v>
      </c>
      <c r="S190" s="100">
        <v>0</v>
      </c>
      <c r="T190" s="100">
        <v>0</v>
      </c>
      <c r="U190" s="100">
        <v>0</v>
      </c>
      <c r="V190" s="100">
        <v>0</v>
      </c>
      <c r="W190" s="100">
        <v>0</v>
      </c>
      <c r="X190" s="100">
        <v>0</v>
      </c>
      <c r="Y190" s="100">
        <v>0</v>
      </c>
      <c r="Z190" s="100">
        <v>0</v>
      </c>
      <c r="AB190" s="100">
        <v>0</v>
      </c>
      <c r="AC190" s="100">
        <v>0</v>
      </c>
      <c r="AD190" s="100">
        <v>0</v>
      </c>
      <c r="AE190" s="100">
        <v>0</v>
      </c>
      <c r="AF190" s="100">
        <v>0</v>
      </c>
      <c r="AG190" s="100">
        <v>0</v>
      </c>
      <c r="AH190" s="100">
        <v>0</v>
      </c>
      <c r="AI190" s="100">
        <v>0</v>
      </c>
      <c r="AJ190" s="100">
        <v>0</v>
      </c>
      <c r="AK190" s="100">
        <v>0</v>
      </c>
      <c r="AL190" s="100">
        <v>0</v>
      </c>
      <c r="AM190" s="100">
        <v>0</v>
      </c>
      <c r="AN190" s="100">
        <v>0</v>
      </c>
      <c r="AO190" s="100">
        <v>0</v>
      </c>
      <c r="AP190" s="100">
        <v>0</v>
      </c>
      <c r="AQ190" s="100">
        <v>0</v>
      </c>
      <c r="AR190" s="100">
        <v>0</v>
      </c>
      <c r="AS190" s="100">
        <v>0</v>
      </c>
      <c r="AT190" s="100">
        <v>0</v>
      </c>
      <c r="AU190" s="100">
        <v>0</v>
      </c>
      <c r="AV190" s="100">
        <v>0</v>
      </c>
      <c r="AW190" s="100">
        <v>0</v>
      </c>
      <c r="AX190" s="100">
        <v>0</v>
      </c>
      <c r="AY190" s="100">
        <v>0</v>
      </c>
      <c r="AZ190" s="100">
        <v>0</v>
      </c>
      <c r="BA190" s="100">
        <v>0</v>
      </c>
      <c r="BB190" s="100">
        <v>0</v>
      </c>
      <c r="BC190" s="100">
        <v>0</v>
      </c>
      <c r="BD190" s="100">
        <v>0</v>
      </c>
      <c r="BE190" s="100">
        <v>0</v>
      </c>
      <c r="BF190" s="100">
        <v>0</v>
      </c>
      <c r="BG190" s="100">
        <v>0</v>
      </c>
      <c r="BH190" s="100">
        <v>0</v>
      </c>
      <c r="BI190" s="100">
        <v>0</v>
      </c>
      <c r="BJ190" s="100">
        <v>0</v>
      </c>
      <c r="BK190" s="100">
        <v>0</v>
      </c>
      <c r="BL190" s="100">
        <v>0</v>
      </c>
      <c r="BM190" s="100">
        <v>0</v>
      </c>
      <c r="BN190" s="100">
        <v>0</v>
      </c>
      <c r="BO190" s="100">
        <v>0</v>
      </c>
      <c r="BP190" s="100">
        <v>0</v>
      </c>
      <c r="BQ190" s="100">
        <v>0</v>
      </c>
      <c r="BR190" s="100">
        <v>0</v>
      </c>
      <c r="BS190" s="100">
        <v>0</v>
      </c>
      <c r="BT190" s="100">
        <v>0</v>
      </c>
      <c r="BU190" s="100">
        <v>0</v>
      </c>
      <c r="BV190" s="100">
        <v>0</v>
      </c>
      <c r="BW190" s="100">
        <v>0</v>
      </c>
      <c r="BX190" s="100">
        <v>0</v>
      </c>
      <c r="BY190" s="100">
        <v>0</v>
      </c>
      <c r="BZ190" s="100">
        <v>0</v>
      </c>
      <c r="CA190" s="100">
        <v>0</v>
      </c>
      <c r="CB190" s="100">
        <v>0</v>
      </c>
      <c r="CC190" s="100">
        <v>0</v>
      </c>
      <c r="CD190" s="100">
        <v>0</v>
      </c>
      <c r="CE190" s="100">
        <v>0</v>
      </c>
      <c r="CF190" s="100">
        <v>0</v>
      </c>
      <c r="CG190" s="100">
        <v>0</v>
      </c>
      <c r="CH190" s="100">
        <v>0</v>
      </c>
      <c r="CI190" s="100">
        <v>0</v>
      </c>
      <c r="CJ190" s="100">
        <v>0</v>
      </c>
      <c r="CK190" s="100">
        <v>0</v>
      </c>
      <c r="CL190" s="100">
        <v>0</v>
      </c>
      <c r="CM190" s="100">
        <v>0</v>
      </c>
      <c r="CN190" s="100">
        <v>0</v>
      </c>
      <c r="CO190" s="100">
        <v>0</v>
      </c>
    </row>
    <row r="191" spans="1:93" x14ac:dyDescent="0.2">
      <c r="A191" s="101" t="s">
        <v>1785</v>
      </c>
      <c r="B191" s="100">
        <v>-5893154.1399999997</v>
      </c>
      <c r="C191" s="100">
        <v>-8688226.0800000001</v>
      </c>
      <c r="D191" s="100">
        <v>-14674488.859999999</v>
      </c>
      <c r="E191" s="100">
        <v>-14674488.859999999</v>
      </c>
      <c r="F191" s="100">
        <v>-16948177.739999998</v>
      </c>
      <c r="G191" s="100">
        <v>-16918621.41</v>
      </c>
      <c r="H191" s="100">
        <v>-16918621.41</v>
      </c>
      <c r="I191" s="100">
        <v>-15467953.75</v>
      </c>
      <c r="J191" s="100">
        <v>-21554345.449999999</v>
      </c>
      <c r="K191" s="100">
        <v>-21554345.449999999</v>
      </c>
      <c r="L191" s="100">
        <v>-21950657.370000001</v>
      </c>
      <c r="M191" s="100">
        <v>-19415104.27</v>
      </c>
      <c r="N191" s="100">
        <v>-19415104.27</v>
      </c>
      <c r="O191" s="100">
        <v>-19415104.27</v>
      </c>
      <c r="P191" s="100">
        <v>-17668867.75</v>
      </c>
      <c r="Q191" s="100">
        <v>-16055779.43</v>
      </c>
      <c r="R191" s="100">
        <v>-16055779.43</v>
      </c>
      <c r="S191" s="100">
        <v>-15328676.949999999</v>
      </c>
      <c r="T191" s="100">
        <v>-16696182.210000001</v>
      </c>
      <c r="U191" s="100">
        <v>-16696182.210000001</v>
      </c>
      <c r="V191" s="100">
        <v>-16071249.220000001</v>
      </c>
      <c r="W191" s="100">
        <v>-15197297.5</v>
      </c>
      <c r="X191" s="100">
        <v>-15197297.5</v>
      </c>
      <c r="Y191" s="100">
        <v>-14591908.720000001</v>
      </c>
      <c r="Z191" s="100">
        <v>-11042017.949999999</v>
      </c>
      <c r="AB191" s="100">
        <v>-11042017.949999999</v>
      </c>
      <c r="AC191" s="100">
        <v>-11042017.949999999</v>
      </c>
      <c r="AD191" s="100">
        <v>-11042017.949999999</v>
      </c>
      <c r="AE191" s="100">
        <v>-11042017.949999999</v>
      </c>
      <c r="AF191" s="100">
        <v>-11042017.949999999</v>
      </c>
      <c r="AG191" s="100">
        <v>-11042017.949999999</v>
      </c>
      <c r="AH191" s="100">
        <v>-11042017.949999999</v>
      </c>
      <c r="AI191" s="100">
        <v>-11042017.949999999</v>
      </c>
      <c r="AJ191" s="100">
        <v>-11042017.949999999</v>
      </c>
      <c r="AK191" s="100">
        <v>-11042017.949999999</v>
      </c>
      <c r="AL191" s="100">
        <v>-11042017.949999999</v>
      </c>
      <c r="AM191" s="100">
        <v>-11042017.949999999</v>
      </c>
      <c r="AN191" s="100">
        <v>-11042017.949999999</v>
      </c>
      <c r="AO191" s="100">
        <v>-11042017.949999999</v>
      </c>
      <c r="AP191" s="100">
        <v>-11042017.949999999</v>
      </c>
      <c r="AQ191" s="100">
        <v>-11042017.949999999</v>
      </c>
      <c r="AR191" s="100">
        <v>-11042017.949999999</v>
      </c>
      <c r="AS191" s="100">
        <v>-11042017.949999999</v>
      </c>
      <c r="AT191" s="100">
        <v>-11042017.949999999</v>
      </c>
      <c r="AU191" s="100">
        <v>-11042017.949999999</v>
      </c>
      <c r="AV191" s="100">
        <v>-11042017.949999999</v>
      </c>
      <c r="AW191" s="100">
        <v>-11042017.949999999</v>
      </c>
      <c r="AX191" s="100">
        <v>-11042017.949999999</v>
      </c>
      <c r="AY191" s="100">
        <v>-11042017.949999999</v>
      </c>
      <c r="AZ191" s="100">
        <v>-11042017.949999999</v>
      </c>
      <c r="BA191" s="100">
        <v>-11042017.949999999</v>
      </c>
      <c r="BB191" s="100">
        <v>-11042017.949999999</v>
      </c>
      <c r="BC191" s="100">
        <v>-11042017.949999999</v>
      </c>
      <c r="BD191" s="100">
        <v>-11042017.949999999</v>
      </c>
      <c r="BE191" s="100">
        <v>-11042017.949999999</v>
      </c>
      <c r="BF191" s="100">
        <v>-11042017.949999999</v>
      </c>
      <c r="BG191" s="100">
        <v>-11042017.949999999</v>
      </c>
      <c r="BH191" s="100">
        <v>-11042017.949999999</v>
      </c>
      <c r="BI191" s="100">
        <v>-11042017.949999999</v>
      </c>
      <c r="BJ191" s="100">
        <v>-11042017.949999999</v>
      </c>
      <c r="BK191" s="100">
        <v>-11042017.949999999</v>
      </c>
      <c r="BL191" s="100">
        <v>-11042017.949999999</v>
      </c>
      <c r="BM191" s="100">
        <v>-11042017.949999999</v>
      </c>
      <c r="BN191" s="100">
        <v>-11042017.949999999</v>
      </c>
      <c r="BO191" s="100">
        <v>-11042017.949999999</v>
      </c>
      <c r="BP191" s="100">
        <v>-11042017.949999999</v>
      </c>
      <c r="BQ191" s="100">
        <v>-11042017.949999999</v>
      </c>
      <c r="BR191" s="100">
        <v>-11042017.949999999</v>
      </c>
      <c r="BS191" s="100">
        <v>-11042017.949999999</v>
      </c>
      <c r="BT191" s="100">
        <v>-11042017.949999999</v>
      </c>
      <c r="BU191" s="100">
        <v>-11042017.949999999</v>
      </c>
      <c r="BV191" s="100">
        <v>-11042017.949999999</v>
      </c>
      <c r="BW191" s="100">
        <v>-11042017.949999999</v>
      </c>
      <c r="BX191" s="100">
        <v>-11042017.949999999</v>
      </c>
      <c r="BY191" s="100">
        <v>-11042017.949999999</v>
      </c>
      <c r="BZ191" s="100">
        <v>-11042017.949999999</v>
      </c>
      <c r="CA191" s="100">
        <v>-11042017.949999999</v>
      </c>
      <c r="CB191" s="100">
        <v>-11042017.949999999</v>
      </c>
      <c r="CC191" s="100">
        <v>-11042017.949999999</v>
      </c>
      <c r="CD191" s="100">
        <v>-11042017.949999999</v>
      </c>
      <c r="CE191" s="100">
        <v>-11042017.949999999</v>
      </c>
      <c r="CF191" s="100">
        <v>-11042017.949999999</v>
      </c>
      <c r="CG191" s="100">
        <v>-11042017.949999999</v>
      </c>
      <c r="CH191" s="100">
        <v>-11042017.949999999</v>
      </c>
      <c r="CI191" s="100">
        <v>-11042017.949999999</v>
      </c>
      <c r="CJ191" s="100">
        <v>-11042017.949999999</v>
      </c>
      <c r="CK191" s="100">
        <v>-11042017.949999999</v>
      </c>
      <c r="CL191" s="100">
        <v>-11042017.949999999</v>
      </c>
      <c r="CM191" s="100">
        <v>-11042017.949999999</v>
      </c>
      <c r="CN191" s="100">
        <v>-11042017.949999999</v>
      </c>
      <c r="CO191" s="100">
        <v>-11042017.949999999</v>
      </c>
    </row>
    <row r="192" spans="1:93" x14ac:dyDescent="0.2">
      <c r="A192" s="101" t="s">
        <v>1786</v>
      </c>
      <c r="B192" s="100">
        <v>371455319.299999</v>
      </c>
      <c r="C192" s="100">
        <v>362639903.19999999</v>
      </c>
      <c r="D192" s="100">
        <v>357607645.95999902</v>
      </c>
      <c r="E192" s="100">
        <v>357607645.95999902</v>
      </c>
      <c r="F192" s="100">
        <v>343462364.95999998</v>
      </c>
      <c r="G192" s="100">
        <v>336601032.61000001</v>
      </c>
      <c r="H192" s="100">
        <v>326679213.28999901</v>
      </c>
      <c r="I192" s="100">
        <v>323945708.83999902</v>
      </c>
      <c r="J192" s="100">
        <v>315750114.69999897</v>
      </c>
      <c r="K192" s="100">
        <v>308609830.63999897</v>
      </c>
      <c r="L192" s="100">
        <v>308720626.20999998</v>
      </c>
      <c r="M192" s="100">
        <v>293033167.13999999</v>
      </c>
      <c r="N192" s="100">
        <v>293033167.13999999</v>
      </c>
      <c r="O192" s="100">
        <v>274348505.55999899</v>
      </c>
      <c r="P192" s="100">
        <v>274536573.86999899</v>
      </c>
      <c r="Q192" s="100">
        <v>266405971.299999</v>
      </c>
      <c r="R192" s="100">
        <v>264283271.16</v>
      </c>
      <c r="S192" s="100">
        <v>262097389.459999</v>
      </c>
      <c r="T192" s="100">
        <v>256596638.52000001</v>
      </c>
      <c r="U192" s="100">
        <v>250169691.72999901</v>
      </c>
      <c r="V192" s="100">
        <v>247984216.36000001</v>
      </c>
      <c r="W192" s="100">
        <v>248407160.05999899</v>
      </c>
      <c r="X192" s="100">
        <v>233003915.41999999</v>
      </c>
      <c r="Y192" s="100">
        <v>227157648.019999</v>
      </c>
      <c r="Z192" s="100">
        <v>218654869.609999</v>
      </c>
      <c r="AB192" s="100">
        <v>218654869.609999</v>
      </c>
      <c r="AC192" s="100">
        <v>218654869.609999</v>
      </c>
      <c r="AD192" s="100">
        <v>218654869.609999</v>
      </c>
      <c r="AE192" s="100">
        <v>218654869.609999</v>
      </c>
      <c r="AF192" s="100">
        <v>218654869.609999</v>
      </c>
      <c r="AG192" s="100">
        <v>218654869.609999</v>
      </c>
      <c r="AH192" s="100">
        <v>218654869.609999</v>
      </c>
      <c r="AI192" s="100">
        <v>218654869.609999</v>
      </c>
      <c r="AJ192" s="100">
        <v>218654869.609999</v>
      </c>
      <c r="AK192" s="100">
        <v>218654869.609999</v>
      </c>
      <c r="AL192" s="100">
        <v>218654869.609999</v>
      </c>
      <c r="AM192" s="100">
        <v>218654869.609999</v>
      </c>
      <c r="AN192" s="100">
        <v>218654869.609999</v>
      </c>
      <c r="AO192" s="100">
        <v>218654869.609999</v>
      </c>
      <c r="AP192" s="100">
        <v>218654869.609999</v>
      </c>
      <c r="AQ192" s="100">
        <v>218654869.609999</v>
      </c>
      <c r="AR192" s="100">
        <v>218654869.609999</v>
      </c>
      <c r="AS192" s="100">
        <v>218654869.609999</v>
      </c>
      <c r="AT192" s="100">
        <v>218654869.609999</v>
      </c>
      <c r="AU192" s="100">
        <v>218654869.609999</v>
      </c>
      <c r="AV192" s="100">
        <v>218654869.609999</v>
      </c>
      <c r="AW192" s="100">
        <v>218654869.609999</v>
      </c>
      <c r="AX192" s="100">
        <v>218654869.609999</v>
      </c>
      <c r="AY192" s="100">
        <v>218654869.609999</v>
      </c>
      <c r="AZ192" s="100">
        <v>218654869.609999</v>
      </c>
      <c r="BA192" s="100">
        <v>218654869.609999</v>
      </c>
      <c r="BB192" s="100">
        <v>218654869.609999</v>
      </c>
      <c r="BC192" s="100">
        <v>218654869.609999</v>
      </c>
      <c r="BD192" s="100">
        <v>218654869.609999</v>
      </c>
      <c r="BE192" s="100">
        <v>218654869.609999</v>
      </c>
      <c r="BF192" s="100">
        <v>218654869.609999</v>
      </c>
      <c r="BG192" s="100">
        <v>218654869.609999</v>
      </c>
      <c r="BH192" s="100">
        <v>218654869.609999</v>
      </c>
      <c r="BI192" s="100">
        <v>218654869.609999</v>
      </c>
      <c r="BJ192" s="100">
        <v>218654869.609999</v>
      </c>
      <c r="BK192" s="100">
        <v>218654869.609999</v>
      </c>
      <c r="BL192" s="100">
        <v>218654869.609999</v>
      </c>
      <c r="BM192" s="100">
        <v>218654869.609999</v>
      </c>
      <c r="BN192" s="100">
        <v>218654869.609999</v>
      </c>
      <c r="BO192" s="100">
        <v>218654869.609999</v>
      </c>
      <c r="BP192" s="100">
        <v>218654869.609999</v>
      </c>
      <c r="BQ192" s="100">
        <v>218654869.609999</v>
      </c>
      <c r="BR192" s="100">
        <v>218654869.609999</v>
      </c>
      <c r="BS192" s="100">
        <v>218654869.609999</v>
      </c>
      <c r="BT192" s="100">
        <v>218654869.609999</v>
      </c>
      <c r="BU192" s="100">
        <v>218654869.609999</v>
      </c>
      <c r="BV192" s="100">
        <v>218654869.609999</v>
      </c>
      <c r="BW192" s="100">
        <v>218654869.609999</v>
      </c>
      <c r="BX192" s="100">
        <v>218654869.609999</v>
      </c>
      <c r="BY192" s="100">
        <v>218654869.609999</v>
      </c>
      <c r="BZ192" s="100">
        <v>218654869.609999</v>
      </c>
      <c r="CA192" s="100">
        <v>218654869.609999</v>
      </c>
      <c r="CB192" s="100">
        <v>218654869.609999</v>
      </c>
      <c r="CC192" s="100">
        <v>218654869.609999</v>
      </c>
      <c r="CD192" s="100">
        <v>218654869.609999</v>
      </c>
      <c r="CE192" s="100">
        <v>218654869.609999</v>
      </c>
      <c r="CF192" s="100">
        <v>218654869.609999</v>
      </c>
      <c r="CG192" s="100">
        <v>218654869.609999</v>
      </c>
      <c r="CH192" s="100">
        <v>218654869.609999</v>
      </c>
      <c r="CI192" s="100">
        <v>218654869.609999</v>
      </c>
      <c r="CJ192" s="100">
        <v>218654869.609999</v>
      </c>
      <c r="CK192" s="100">
        <v>218654869.609999</v>
      </c>
      <c r="CL192" s="100">
        <v>218654869.609999</v>
      </c>
      <c r="CM192" s="100">
        <v>218654869.609999</v>
      </c>
      <c r="CN192" s="100">
        <v>218654869.609999</v>
      </c>
      <c r="CO192" s="100">
        <v>218654869.609999</v>
      </c>
    </row>
    <row r="193" spans="1:93" x14ac:dyDescent="0.2">
      <c r="A193" s="101" t="s">
        <v>1787</v>
      </c>
      <c r="B193" s="100">
        <v>57711665.4099999</v>
      </c>
      <c r="C193" s="100">
        <v>57013060.759999901</v>
      </c>
      <c r="D193" s="100">
        <v>56406318.229999997</v>
      </c>
      <c r="E193" s="100">
        <v>56396563.210000001</v>
      </c>
      <c r="F193" s="100">
        <v>56566070.240000002</v>
      </c>
      <c r="G193" s="100">
        <v>55106652.799999997</v>
      </c>
      <c r="H193" s="100">
        <v>55195747.659999996</v>
      </c>
      <c r="I193" s="100">
        <v>55167311.25</v>
      </c>
      <c r="J193" s="100">
        <v>54923913.169999897</v>
      </c>
      <c r="K193" s="100">
        <v>54930860.3699999</v>
      </c>
      <c r="L193" s="100">
        <v>54949192.469999999</v>
      </c>
      <c r="M193" s="100">
        <v>54581492.939999998</v>
      </c>
      <c r="N193" s="100">
        <v>54581492.939999998</v>
      </c>
      <c r="O193" s="100">
        <v>54592687.039999999</v>
      </c>
      <c r="P193" s="100">
        <v>54763190.539999999</v>
      </c>
      <c r="Q193" s="100">
        <v>54876406.299999997</v>
      </c>
      <c r="R193" s="100">
        <v>54886022.6599999</v>
      </c>
      <c r="S193" s="100">
        <v>54523304.439999998</v>
      </c>
      <c r="T193" s="100">
        <v>54148685.789999902</v>
      </c>
      <c r="U193" s="100">
        <v>54159965.460000001</v>
      </c>
      <c r="V193" s="100">
        <v>54350306.960000001</v>
      </c>
      <c r="W193" s="100">
        <v>56229325.379999898</v>
      </c>
      <c r="X193" s="100">
        <v>56217014.039999999</v>
      </c>
      <c r="Y193" s="100">
        <v>55730970.389999896</v>
      </c>
      <c r="Z193" s="100">
        <v>55806432.349999897</v>
      </c>
      <c r="AB193" s="100">
        <v>55806432.349999897</v>
      </c>
      <c r="AC193" s="100">
        <v>50242265.6833333</v>
      </c>
      <c r="AD193" s="100">
        <v>44678099.016666599</v>
      </c>
      <c r="AE193" s="100">
        <v>39113932.349999897</v>
      </c>
      <c r="AF193" s="100">
        <v>33549765.6833333</v>
      </c>
      <c r="AG193" s="100">
        <v>27985599.016666599</v>
      </c>
      <c r="AH193" s="100">
        <v>22421432.349999901</v>
      </c>
      <c r="AI193" s="100">
        <v>16857265.683333199</v>
      </c>
      <c r="AJ193" s="100">
        <v>11293099.0166666</v>
      </c>
      <c r="AK193" s="100">
        <v>5728932.34999994</v>
      </c>
      <c r="AL193" s="100">
        <v>164765.68333327799</v>
      </c>
      <c r="AM193" s="100">
        <v>-5399400.9833333902</v>
      </c>
      <c r="AN193" s="100">
        <v>-10963567.65</v>
      </c>
      <c r="AO193" s="100">
        <v>-10963567.65</v>
      </c>
      <c r="AP193" s="100">
        <v>-15217234.3166667</v>
      </c>
      <c r="AQ193" s="100">
        <v>-19470900.983333301</v>
      </c>
      <c r="AR193" s="100">
        <v>-23724567.649999999</v>
      </c>
      <c r="AS193" s="100">
        <v>-27978234.3166667</v>
      </c>
      <c r="AT193" s="100">
        <v>-32231900.983333401</v>
      </c>
      <c r="AU193" s="100">
        <v>-36485567.649999999</v>
      </c>
      <c r="AV193" s="100">
        <v>-40739234.3166667</v>
      </c>
      <c r="AW193" s="100">
        <v>-44992900.983333401</v>
      </c>
      <c r="AX193" s="100">
        <v>-49246567.649999999</v>
      </c>
      <c r="AY193" s="100">
        <v>-53500234.3166667</v>
      </c>
      <c r="AZ193" s="100">
        <v>-57753900.983333401</v>
      </c>
      <c r="BA193" s="100">
        <v>-62007567.650000103</v>
      </c>
      <c r="BB193" s="100">
        <v>-62007567.650000103</v>
      </c>
      <c r="BC193" s="100">
        <v>-65094234.3166667</v>
      </c>
      <c r="BD193" s="100">
        <v>-68180900.983333394</v>
      </c>
      <c r="BE193" s="100">
        <v>-71267567.650000095</v>
      </c>
      <c r="BF193" s="100">
        <v>-74354234.316666797</v>
      </c>
      <c r="BG193" s="100">
        <v>-77440900.983333394</v>
      </c>
      <c r="BH193" s="100">
        <v>-80527567.650000095</v>
      </c>
      <c r="BI193" s="100">
        <v>-83614234.316666797</v>
      </c>
      <c r="BJ193" s="100">
        <v>-86700900.983333394</v>
      </c>
      <c r="BK193" s="100">
        <v>-89787567.650000095</v>
      </c>
      <c r="BL193" s="100">
        <v>-92874234.316666797</v>
      </c>
      <c r="BM193" s="100">
        <v>-95960900.983333498</v>
      </c>
      <c r="BN193" s="100">
        <v>-99047567.650000095</v>
      </c>
      <c r="BO193" s="100">
        <v>-99047567.650000095</v>
      </c>
      <c r="BP193" s="100">
        <v>-99047567.650000095</v>
      </c>
      <c r="BQ193" s="100">
        <v>-99047567.650000095</v>
      </c>
      <c r="BR193" s="100">
        <v>-99047567.650000095</v>
      </c>
      <c r="BS193" s="100">
        <v>-99047567.650000095</v>
      </c>
      <c r="BT193" s="100">
        <v>-99047567.650000095</v>
      </c>
      <c r="BU193" s="100">
        <v>-99047567.650000095</v>
      </c>
      <c r="BV193" s="100">
        <v>-99047567.650000095</v>
      </c>
      <c r="BW193" s="100">
        <v>-99047567.650000095</v>
      </c>
      <c r="BX193" s="100">
        <v>-99047567.650000095</v>
      </c>
      <c r="BY193" s="100">
        <v>-99047567.650000095</v>
      </c>
      <c r="BZ193" s="100">
        <v>-99047567.650000095</v>
      </c>
      <c r="CA193" s="100">
        <v>-99047567.650000095</v>
      </c>
      <c r="CB193" s="100">
        <v>-99047567.650000095</v>
      </c>
      <c r="CC193" s="100">
        <v>-99047567.650000095</v>
      </c>
      <c r="CD193" s="100">
        <v>-99047567.650000095</v>
      </c>
      <c r="CE193" s="100">
        <v>-99047567.650000095</v>
      </c>
      <c r="CF193" s="100">
        <v>-99047567.650000095</v>
      </c>
      <c r="CG193" s="100">
        <v>-99047567.650000095</v>
      </c>
      <c r="CH193" s="100">
        <v>-99047567.650000095</v>
      </c>
      <c r="CI193" s="100">
        <v>-99047567.650000095</v>
      </c>
      <c r="CJ193" s="100">
        <v>-99047567.650000095</v>
      </c>
      <c r="CK193" s="100">
        <v>-99047567.650000095</v>
      </c>
      <c r="CL193" s="100">
        <v>-99047567.650000095</v>
      </c>
      <c r="CM193" s="100">
        <v>-99047567.650000095</v>
      </c>
      <c r="CN193" s="100">
        <v>-99047567.650000095</v>
      </c>
      <c r="CO193" s="100">
        <v>-99047567.650000095</v>
      </c>
    </row>
    <row r="194" spans="1:93" x14ac:dyDescent="0.2">
      <c r="A194" s="102" t="s">
        <v>1788</v>
      </c>
      <c r="B194" s="103">
        <v>848376811.58999896</v>
      </c>
      <c r="C194" s="103">
        <v>828475554.00999999</v>
      </c>
      <c r="D194" s="103">
        <v>816543853.06999898</v>
      </c>
      <c r="E194" s="103">
        <v>817556423.64999998</v>
      </c>
      <c r="F194" s="103">
        <v>788824568.78999996</v>
      </c>
      <c r="G194" s="103">
        <v>775047313.34999895</v>
      </c>
      <c r="H194" s="103">
        <v>766628963.06999898</v>
      </c>
      <c r="I194" s="103">
        <v>777754065.16999996</v>
      </c>
      <c r="J194" s="103">
        <v>759553706.14999902</v>
      </c>
      <c r="K194" s="103">
        <v>751712394.52999997</v>
      </c>
      <c r="L194" s="103">
        <v>760512561.35000002</v>
      </c>
      <c r="M194" s="103">
        <v>708637455.43999898</v>
      </c>
      <c r="N194" s="103">
        <v>708637455.43999898</v>
      </c>
      <c r="O194" s="103">
        <v>690908285.77999997</v>
      </c>
      <c r="P194" s="103">
        <v>705294112.02999997</v>
      </c>
      <c r="Q194" s="103">
        <v>701219528.36000001</v>
      </c>
      <c r="R194" s="103">
        <v>702036533.64999998</v>
      </c>
      <c r="S194" s="103">
        <v>705106544.94999897</v>
      </c>
      <c r="T194" s="103">
        <v>704804806.98000002</v>
      </c>
      <c r="U194" s="103">
        <v>701708183.58000004</v>
      </c>
      <c r="V194" s="103">
        <v>706999484.80999994</v>
      </c>
      <c r="W194" s="103">
        <v>710124432.78999901</v>
      </c>
      <c r="X194" s="103">
        <v>695652876.16999996</v>
      </c>
      <c r="Y194" s="103">
        <v>688855088.77999902</v>
      </c>
      <c r="Z194" s="103">
        <v>696940109.30999994</v>
      </c>
      <c r="AA194" s="103"/>
      <c r="AB194" s="103">
        <v>696940109.30999994</v>
      </c>
      <c r="AC194" s="103">
        <v>691375942.64333296</v>
      </c>
      <c r="AD194" s="103">
        <v>685811775.97666597</v>
      </c>
      <c r="AE194" s="103">
        <v>680247609.30999899</v>
      </c>
      <c r="AF194" s="103">
        <v>674683442.64333296</v>
      </c>
      <c r="AG194" s="103">
        <v>669119275.97666597</v>
      </c>
      <c r="AH194" s="103">
        <v>663555109.30999899</v>
      </c>
      <c r="AI194" s="103">
        <v>657990942.64333296</v>
      </c>
      <c r="AJ194" s="103">
        <v>652426775.97666597</v>
      </c>
      <c r="AK194" s="103">
        <v>646862609.30999899</v>
      </c>
      <c r="AL194" s="103">
        <v>641298442.64333296</v>
      </c>
      <c r="AM194" s="103">
        <v>635734275.97666597</v>
      </c>
      <c r="AN194" s="103">
        <v>630170109.30999899</v>
      </c>
      <c r="AO194" s="103">
        <v>630170109.30999899</v>
      </c>
      <c r="AP194" s="103">
        <v>625916442.64333296</v>
      </c>
      <c r="AQ194" s="103">
        <v>621662775.97666597</v>
      </c>
      <c r="AR194" s="103">
        <v>617409109.30999899</v>
      </c>
      <c r="AS194" s="103">
        <v>613155442.64333296</v>
      </c>
      <c r="AT194" s="103">
        <v>608901775.97666597</v>
      </c>
      <c r="AU194" s="103">
        <v>604648109.30999899</v>
      </c>
      <c r="AV194" s="103">
        <v>600394442.643332</v>
      </c>
      <c r="AW194" s="103">
        <v>596140775.97666597</v>
      </c>
      <c r="AX194" s="103">
        <v>591887109.30999899</v>
      </c>
      <c r="AY194" s="103">
        <v>587633442.643332</v>
      </c>
      <c r="AZ194" s="103">
        <v>583379775.97666597</v>
      </c>
      <c r="BA194" s="103">
        <v>579126109.30999899</v>
      </c>
      <c r="BB194" s="103">
        <v>579126109.30999899</v>
      </c>
      <c r="BC194" s="103">
        <v>576039442.643332</v>
      </c>
      <c r="BD194" s="103">
        <v>572952775.97666597</v>
      </c>
      <c r="BE194" s="103">
        <v>569866109.30999899</v>
      </c>
      <c r="BF194" s="103">
        <v>566779442.643332</v>
      </c>
      <c r="BG194" s="103">
        <v>563692775.97666597</v>
      </c>
      <c r="BH194" s="103">
        <v>560606109.30999899</v>
      </c>
      <c r="BI194" s="103">
        <v>557519442.643332</v>
      </c>
      <c r="BJ194" s="103">
        <v>554432775.97666597</v>
      </c>
      <c r="BK194" s="103">
        <v>551346109.30999899</v>
      </c>
      <c r="BL194" s="103">
        <v>548259442.64333296</v>
      </c>
      <c r="BM194" s="103">
        <v>545172775.97666597</v>
      </c>
      <c r="BN194" s="103">
        <v>542086109.30999899</v>
      </c>
      <c r="BO194" s="103">
        <v>542086109.30999899</v>
      </c>
      <c r="BP194" s="103">
        <v>542086109.30999899</v>
      </c>
      <c r="BQ194" s="103">
        <v>542086109.30999899</v>
      </c>
      <c r="BR194" s="103">
        <v>542086109.30999899</v>
      </c>
      <c r="BS194" s="103">
        <v>542086109.30999899</v>
      </c>
      <c r="BT194" s="103">
        <v>542086109.30999899</v>
      </c>
      <c r="BU194" s="103">
        <v>542086109.30999899</v>
      </c>
      <c r="BV194" s="103">
        <v>542086109.30999899</v>
      </c>
      <c r="BW194" s="103">
        <v>542086109.30999899</v>
      </c>
      <c r="BX194" s="103">
        <v>542086109.30999899</v>
      </c>
      <c r="BY194" s="103">
        <v>542086109.30999899</v>
      </c>
      <c r="BZ194" s="103">
        <v>542086109.30999899</v>
      </c>
      <c r="CA194" s="103">
        <v>542086109.30999899</v>
      </c>
      <c r="CB194" s="103">
        <v>542086109.30999899</v>
      </c>
      <c r="CC194" s="103">
        <v>542086109.30999899</v>
      </c>
      <c r="CD194" s="103">
        <v>542086109.30999899</v>
      </c>
      <c r="CE194" s="103">
        <v>542086109.30999899</v>
      </c>
      <c r="CF194" s="103">
        <v>542086109.30999899</v>
      </c>
      <c r="CG194" s="103">
        <v>542086109.30999899</v>
      </c>
      <c r="CH194" s="103">
        <v>542086109.30999899</v>
      </c>
      <c r="CI194" s="103">
        <v>542086109.30999899</v>
      </c>
      <c r="CJ194" s="103">
        <v>542086109.30999899</v>
      </c>
      <c r="CK194" s="103">
        <v>542086109.30999899</v>
      </c>
      <c r="CL194" s="103">
        <v>542086109.30999899</v>
      </c>
      <c r="CM194" s="103">
        <v>542086109.30999899</v>
      </c>
      <c r="CN194" s="103">
        <v>542086109.30999899</v>
      </c>
      <c r="CO194" s="103">
        <v>542086109.30999899</v>
      </c>
    </row>
    <row r="195" spans="1:93" x14ac:dyDescent="0.2">
      <c r="A195" s="101" t="s">
        <v>1789</v>
      </c>
    </row>
    <row r="196" spans="1:93" x14ac:dyDescent="0.2">
      <c r="A196" s="99" t="s">
        <v>1790</v>
      </c>
    </row>
    <row r="197" spans="1:93" x14ac:dyDescent="0.2">
      <c r="A197" s="101" t="s">
        <v>1791</v>
      </c>
      <c r="B197" s="100">
        <v>-1867332.36</v>
      </c>
      <c r="C197" s="100">
        <v>-1663024.1</v>
      </c>
      <c r="D197" s="100">
        <v>-1443826.35</v>
      </c>
      <c r="E197" s="100">
        <v>-1781188.79</v>
      </c>
      <c r="F197" s="100">
        <v>-2241007.23</v>
      </c>
      <c r="G197" s="100">
        <v>-2197233.6800000002</v>
      </c>
      <c r="H197" s="100">
        <v>-3089314.51</v>
      </c>
      <c r="I197" s="100">
        <v>-2331050.94</v>
      </c>
      <c r="J197" s="100">
        <v>-2720715.1</v>
      </c>
      <c r="K197" s="100">
        <v>-3164017.92</v>
      </c>
      <c r="L197" s="100">
        <v>-105897474.61</v>
      </c>
      <c r="M197" s="100">
        <v>-4535110.6900000004</v>
      </c>
      <c r="N197" s="100">
        <v>-4535110.6900000004</v>
      </c>
      <c r="O197" s="100">
        <v>-1041848.90999999</v>
      </c>
      <c r="P197" s="100">
        <v>-1115177.93</v>
      </c>
      <c r="Q197" s="100">
        <v>-1125100.1299999999</v>
      </c>
      <c r="R197" s="100">
        <v>-1411720.3</v>
      </c>
      <c r="S197" s="100">
        <v>-1634043.89</v>
      </c>
      <c r="T197" s="100">
        <v>-1683730.9</v>
      </c>
      <c r="U197" s="100">
        <v>-1497313.49</v>
      </c>
      <c r="V197" s="100">
        <v>-1592674.65</v>
      </c>
      <c r="W197" s="100">
        <v>-1569312.33</v>
      </c>
      <c r="X197" s="100">
        <v>-2865440.36</v>
      </c>
      <c r="Y197" s="100">
        <v>-90933403.140000001</v>
      </c>
      <c r="Z197" s="100">
        <v>-3466942.61</v>
      </c>
      <c r="AB197" s="100">
        <v>-3466942.61</v>
      </c>
      <c r="AC197" s="100">
        <v>-3466942.61</v>
      </c>
      <c r="AD197" s="100">
        <v>-3466942.61</v>
      </c>
      <c r="AE197" s="100">
        <v>-3466942.61</v>
      </c>
      <c r="AF197" s="100">
        <v>-3466942.61</v>
      </c>
      <c r="AG197" s="100">
        <v>-3466942.61</v>
      </c>
      <c r="AH197" s="100">
        <v>-3466942.61</v>
      </c>
      <c r="AI197" s="100">
        <v>-3466942.61</v>
      </c>
      <c r="AJ197" s="100">
        <v>-3466942.61</v>
      </c>
      <c r="AK197" s="100">
        <v>-3466942.61</v>
      </c>
      <c r="AL197" s="100">
        <v>-3466942.61</v>
      </c>
      <c r="AM197" s="100">
        <v>-3466942.61</v>
      </c>
      <c r="AN197" s="100">
        <v>-3466942.61</v>
      </c>
      <c r="AO197" s="100">
        <v>-3466942.61</v>
      </c>
      <c r="AP197" s="100">
        <v>-3466942.61</v>
      </c>
      <c r="AQ197" s="100">
        <v>-3466942.61</v>
      </c>
      <c r="AR197" s="100">
        <v>-3466942.61</v>
      </c>
      <c r="AS197" s="100">
        <v>-3466942.61</v>
      </c>
      <c r="AT197" s="100">
        <v>-3466942.61</v>
      </c>
      <c r="AU197" s="100">
        <v>-3466942.61</v>
      </c>
      <c r="AV197" s="100">
        <v>-3466942.61</v>
      </c>
      <c r="AW197" s="100">
        <v>-3466942.61</v>
      </c>
      <c r="AX197" s="100">
        <v>-3466942.61</v>
      </c>
      <c r="AY197" s="100">
        <v>-3466942.61</v>
      </c>
      <c r="AZ197" s="100">
        <v>-3466942.61</v>
      </c>
      <c r="BA197" s="100">
        <v>-3466942.61</v>
      </c>
      <c r="BB197" s="100">
        <v>-3466942.61</v>
      </c>
      <c r="BC197" s="100">
        <v>-3466942.61</v>
      </c>
      <c r="BD197" s="100">
        <v>-3466942.61</v>
      </c>
      <c r="BE197" s="100">
        <v>-3466942.61</v>
      </c>
      <c r="BF197" s="100">
        <v>-3466942.61</v>
      </c>
      <c r="BG197" s="100">
        <v>-3466942.61</v>
      </c>
      <c r="BH197" s="100">
        <v>-3466942.61</v>
      </c>
      <c r="BI197" s="100">
        <v>-3466942.61</v>
      </c>
      <c r="BJ197" s="100">
        <v>-3466942.61</v>
      </c>
      <c r="BK197" s="100">
        <v>-3466942.61</v>
      </c>
      <c r="BL197" s="100">
        <v>-3466942.61</v>
      </c>
      <c r="BM197" s="100">
        <v>-3466942.61</v>
      </c>
      <c r="BN197" s="100">
        <v>-3466942.61</v>
      </c>
      <c r="BO197" s="100">
        <v>-3466942.61</v>
      </c>
      <c r="BP197" s="100">
        <v>-3466942.61</v>
      </c>
      <c r="BQ197" s="100">
        <v>-3466942.61</v>
      </c>
      <c r="BR197" s="100">
        <v>-3466942.61</v>
      </c>
      <c r="BS197" s="100">
        <v>-3466942.61</v>
      </c>
      <c r="BT197" s="100">
        <v>-3466942.61</v>
      </c>
      <c r="BU197" s="100">
        <v>-3466942.61</v>
      </c>
      <c r="BV197" s="100">
        <v>-3466942.61</v>
      </c>
      <c r="BW197" s="100">
        <v>-3466942.61</v>
      </c>
      <c r="BX197" s="100">
        <v>-3466942.61</v>
      </c>
      <c r="BY197" s="100">
        <v>-3466942.61</v>
      </c>
      <c r="BZ197" s="100">
        <v>-3466942.61</v>
      </c>
      <c r="CA197" s="100">
        <v>-3466942.61</v>
      </c>
      <c r="CB197" s="100">
        <v>-3466942.61</v>
      </c>
      <c r="CC197" s="100">
        <v>-3466942.61</v>
      </c>
      <c r="CD197" s="100">
        <v>-3466942.61</v>
      </c>
      <c r="CE197" s="100">
        <v>-3466942.61</v>
      </c>
      <c r="CF197" s="100">
        <v>-3466942.61</v>
      </c>
      <c r="CG197" s="100">
        <v>-3466942.61</v>
      </c>
      <c r="CH197" s="100">
        <v>-3466942.61</v>
      </c>
      <c r="CI197" s="100">
        <v>-3466942.61</v>
      </c>
      <c r="CJ197" s="100">
        <v>-3466942.61</v>
      </c>
      <c r="CK197" s="100">
        <v>-3466942.61</v>
      </c>
      <c r="CL197" s="100">
        <v>-3466942.61</v>
      </c>
      <c r="CM197" s="100">
        <v>-3466942.61</v>
      </c>
      <c r="CN197" s="100">
        <v>-3466942.61</v>
      </c>
      <c r="CO197" s="100">
        <v>-3466942.61</v>
      </c>
    </row>
    <row r="198" spans="1:93" x14ac:dyDescent="0.2">
      <c r="A198" s="101" t="s">
        <v>1792</v>
      </c>
      <c r="B198" s="100">
        <v>23758066.57</v>
      </c>
      <c r="C198" s="100">
        <v>10646643.460000001</v>
      </c>
      <c r="D198" s="100">
        <v>30542503.949999999</v>
      </c>
      <c r="E198" s="100">
        <v>25610851.949999999</v>
      </c>
      <c r="F198" s="100">
        <v>22129777.800000001</v>
      </c>
      <c r="G198" s="100">
        <v>2526754.88</v>
      </c>
      <c r="H198" s="100">
        <v>43975605.159999996</v>
      </c>
      <c r="I198" s="100">
        <v>15664607.15</v>
      </c>
      <c r="J198" s="100">
        <v>32758179.940000001</v>
      </c>
      <c r="K198" s="100">
        <v>13945746.960000001</v>
      </c>
      <c r="L198" s="100">
        <v>127439050.17</v>
      </c>
      <c r="M198" s="100">
        <v>42285014.210000001</v>
      </c>
      <c r="N198" s="100">
        <v>42285014.210000001</v>
      </c>
      <c r="O198" s="100">
        <v>127439050.17</v>
      </c>
      <c r="P198" s="100">
        <v>5795099.1500000004</v>
      </c>
      <c r="Q198" s="100">
        <v>22175522.469999999</v>
      </c>
      <c r="R198" s="100">
        <v>24336212.68</v>
      </c>
      <c r="S198" s="100">
        <v>6941175.2000000002</v>
      </c>
      <c r="T198" s="100">
        <v>22111722.98</v>
      </c>
      <c r="U198" s="100">
        <v>5054587.43</v>
      </c>
      <c r="V198" s="100">
        <v>8959743.3599999994</v>
      </c>
      <c r="W198" s="100">
        <v>41179564.689999998</v>
      </c>
      <c r="X198" s="100">
        <v>18080211.760000002</v>
      </c>
      <c r="Y198" s="100">
        <v>110698115.64</v>
      </c>
      <c r="Z198" s="100">
        <v>38036378.32</v>
      </c>
      <c r="AB198" s="100">
        <v>38036378.32</v>
      </c>
      <c r="AC198" s="100">
        <v>19478699.450980999</v>
      </c>
      <c r="AD198" s="100">
        <v>20442233.936440598</v>
      </c>
      <c r="AE198" s="100">
        <v>18215542.27</v>
      </c>
      <c r="AF198" s="100">
        <v>18215542.27</v>
      </c>
      <c r="AG198" s="100">
        <v>18477136.038755499</v>
      </c>
      <c r="AH198" s="100">
        <v>18639436.4205506</v>
      </c>
      <c r="AI198" s="100">
        <v>19598888.828754101</v>
      </c>
      <c r="AJ198" s="100">
        <v>20562507.891812</v>
      </c>
      <c r="AK198" s="100">
        <v>20797567.614766501</v>
      </c>
      <c r="AL198" s="100">
        <v>21766392.2312629</v>
      </c>
      <c r="AM198" s="100">
        <v>22740211.569661599</v>
      </c>
      <c r="AN198" s="100">
        <v>22786859.1954914</v>
      </c>
      <c r="AO198" s="100">
        <v>22786859.1954914</v>
      </c>
      <c r="AP198" s="100">
        <v>24065844.5680728</v>
      </c>
      <c r="AQ198" s="100">
        <v>25044615.736926399</v>
      </c>
      <c r="AR198" s="100">
        <v>25639869.597065199</v>
      </c>
      <c r="AS198" s="100">
        <v>26457265.319717299</v>
      </c>
      <c r="AT198" s="100">
        <v>27446677.762574501</v>
      </c>
      <c r="AU198" s="100">
        <v>27627209.441738199</v>
      </c>
      <c r="AV198" s="100">
        <v>28616485.5909748</v>
      </c>
      <c r="AW198" s="100">
        <v>29609395.7484404</v>
      </c>
      <c r="AX198" s="100">
        <v>29848545.6905622</v>
      </c>
      <c r="AY198" s="100">
        <v>30845981.699119899</v>
      </c>
      <c r="AZ198" s="100">
        <v>31847868.793366101</v>
      </c>
      <c r="BA198" s="100">
        <v>31894553.124880899</v>
      </c>
      <c r="BB198" s="100">
        <v>31894553.124880899</v>
      </c>
      <c r="BC198" s="100">
        <v>33157965.064060502</v>
      </c>
      <c r="BD198" s="100">
        <v>34423674.826004297</v>
      </c>
      <c r="BE198" s="100">
        <v>35008647.296597697</v>
      </c>
      <c r="BF198" s="100">
        <v>35821137.226773798</v>
      </c>
      <c r="BG198" s="100">
        <v>36905419.057858802</v>
      </c>
      <c r="BH198" s="100">
        <v>37128217.050070301</v>
      </c>
      <c r="BI198" s="100">
        <v>38109426.738348998</v>
      </c>
      <c r="BJ198" s="100">
        <v>39193546.587125398</v>
      </c>
      <c r="BK198" s="100">
        <v>39331457.226158299</v>
      </c>
      <c r="BL198" s="100">
        <v>40257235.368747503</v>
      </c>
      <c r="BM198" s="100">
        <v>41225194.494397603</v>
      </c>
      <c r="BN198" s="100">
        <v>41230662.200968802</v>
      </c>
      <c r="BO198" s="100">
        <v>41230662.200968802</v>
      </c>
      <c r="BP198" s="100">
        <v>42521503.499782503</v>
      </c>
      <c r="BQ198" s="100">
        <v>43814570.154774003</v>
      </c>
      <c r="BR198" s="100">
        <v>44442693.914142802</v>
      </c>
      <c r="BS198" s="100">
        <v>45278050.060983002</v>
      </c>
      <c r="BT198" s="100">
        <v>46389658.976259999</v>
      </c>
      <c r="BU198" s="100">
        <v>46618954.005562201</v>
      </c>
      <c r="BV198" s="100">
        <v>47627439.455250897</v>
      </c>
      <c r="BW198" s="100">
        <v>48738791.150478601</v>
      </c>
      <c r="BX198" s="100">
        <v>48883137.457947403</v>
      </c>
      <c r="BY198" s="100">
        <v>49836109.741602898</v>
      </c>
      <c r="BZ198" s="100">
        <v>50831229.579197899</v>
      </c>
      <c r="CA198" s="100">
        <v>50837727.062880397</v>
      </c>
      <c r="CB198" s="100">
        <v>50837727.062880397</v>
      </c>
      <c r="CC198" s="100">
        <v>52153082.098382697</v>
      </c>
      <c r="CD198" s="100">
        <v>53470519.4726578</v>
      </c>
      <c r="CE198" s="100">
        <v>54112133.099937402</v>
      </c>
      <c r="CF198" s="100">
        <v>54967721.788990498</v>
      </c>
      <c r="CG198" s="100">
        <v>56103428.575856499</v>
      </c>
      <c r="CH198" s="100">
        <v>56338274.754738599</v>
      </c>
      <c r="CI198" s="100">
        <v>57370730.708938196</v>
      </c>
      <c r="CJ198" s="100">
        <v>58505947.011684597</v>
      </c>
      <c r="CK198" s="100">
        <v>58655782.3186538</v>
      </c>
      <c r="CL198" s="100">
        <v>59632509.801032104</v>
      </c>
      <c r="CM198" s="100">
        <v>60651292.635754399</v>
      </c>
      <c r="CN198" s="100">
        <v>60658512.835694499</v>
      </c>
      <c r="CO198" s="100">
        <v>60658512.835694499</v>
      </c>
    </row>
    <row r="199" spans="1:93" x14ac:dyDescent="0.2">
      <c r="A199" s="101" t="s">
        <v>1793</v>
      </c>
      <c r="B199" s="100">
        <v>0</v>
      </c>
      <c r="C199" s="100">
        <v>0</v>
      </c>
      <c r="D199" s="100">
        <v>0</v>
      </c>
      <c r="E199" s="100">
        <v>125</v>
      </c>
      <c r="F199" s="100">
        <v>125</v>
      </c>
      <c r="G199" s="100">
        <v>125</v>
      </c>
      <c r="H199" s="100">
        <v>0</v>
      </c>
      <c r="I199" s="100">
        <v>0</v>
      </c>
      <c r="J199" s="100">
        <v>0</v>
      </c>
      <c r="K199" s="100">
        <v>0</v>
      </c>
      <c r="L199" s="100">
        <v>0</v>
      </c>
      <c r="M199" s="100">
        <v>0</v>
      </c>
      <c r="N199" s="100">
        <v>0</v>
      </c>
      <c r="O199" s="100">
        <v>0</v>
      </c>
      <c r="P199" s="100">
        <v>0</v>
      </c>
      <c r="Q199" s="100">
        <v>0</v>
      </c>
      <c r="R199" s="100">
        <v>0</v>
      </c>
      <c r="S199" s="100">
        <v>0</v>
      </c>
      <c r="T199" s="100">
        <v>0</v>
      </c>
      <c r="U199" s="100">
        <v>0</v>
      </c>
      <c r="V199" s="100">
        <v>0</v>
      </c>
      <c r="W199" s="100">
        <v>0</v>
      </c>
      <c r="X199" s="100">
        <v>0</v>
      </c>
      <c r="Y199" s="100">
        <v>0</v>
      </c>
      <c r="Z199" s="100">
        <v>0</v>
      </c>
      <c r="AB199" s="100">
        <v>0</v>
      </c>
      <c r="AC199" s="100">
        <v>0</v>
      </c>
      <c r="AD199" s="100">
        <v>0</v>
      </c>
      <c r="AE199" s="100">
        <v>0</v>
      </c>
      <c r="AF199" s="100">
        <v>0</v>
      </c>
      <c r="AG199" s="100">
        <v>0</v>
      </c>
      <c r="AH199" s="100">
        <v>0</v>
      </c>
      <c r="AI199" s="100">
        <v>0</v>
      </c>
      <c r="AJ199" s="100">
        <v>0</v>
      </c>
      <c r="AK199" s="100">
        <v>0</v>
      </c>
      <c r="AL199" s="100">
        <v>0</v>
      </c>
      <c r="AM199" s="100">
        <v>0</v>
      </c>
      <c r="AN199" s="100">
        <v>0</v>
      </c>
      <c r="AO199" s="100">
        <v>0</v>
      </c>
      <c r="AP199" s="100">
        <v>0</v>
      </c>
      <c r="AQ199" s="100">
        <v>0</v>
      </c>
      <c r="AR199" s="100">
        <v>0</v>
      </c>
      <c r="AS199" s="100">
        <v>0</v>
      </c>
      <c r="AT199" s="100">
        <v>0</v>
      </c>
      <c r="AU199" s="100">
        <v>0</v>
      </c>
      <c r="AV199" s="100">
        <v>0</v>
      </c>
      <c r="AW199" s="100">
        <v>0</v>
      </c>
      <c r="AX199" s="100">
        <v>0</v>
      </c>
      <c r="AY199" s="100">
        <v>0</v>
      </c>
      <c r="AZ199" s="100">
        <v>0</v>
      </c>
      <c r="BA199" s="100">
        <v>0</v>
      </c>
      <c r="BB199" s="100">
        <v>0</v>
      </c>
      <c r="BC199" s="100">
        <v>0</v>
      </c>
      <c r="BD199" s="100">
        <v>0</v>
      </c>
      <c r="BE199" s="100">
        <v>0</v>
      </c>
      <c r="BF199" s="100">
        <v>0</v>
      </c>
      <c r="BG199" s="100">
        <v>0</v>
      </c>
      <c r="BH199" s="100">
        <v>0</v>
      </c>
      <c r="BI199" s="100">
        <v>0</v>
      </c>
      <c r="BJ199" s="100">
        <v>0</v>
      </c>
      <c r="BK199" s="100">
        <v>0</v>
      </c>
      <c r="BL199" s="100">
        <v>0</v>
      </c>
      <c r="BM199" s="100">
        <v>0</v>
      </c>
      <c r="BN199" s="100">
        <v>0</v>
      </c>
      <c r="BO199" s="100">
        <v>0</v>
      </c>
      <c r="BP199" s="100">
        <v>0</v>
      </c>
      <c r="BQ199" s="100">
        <v>0</v>
      </c>
      <c r="BR199" s="100">
        <v>0</v>
      </c>
      <c r="BS199" s="100">
        <v>0</v>
      </c>
      <c r="BT199" s="100">
        <v>0</v>
      </c>
      <c r="BU199" s="100">
        <v>0</v>
      </c>
      <c r="BV199" s="100">
        <v>0</v>
      </c>
      <c r="BW199" s="100">
        <v>0</v>
      </c>
      <c r="BX199" s="100">
        <v>0</v>
      </c>
      <c r="BY199" s="100">
        <v>0</v>
      </c>
      <c r="BZ199" s="100">
        <v>0</v>
      </c>
      <c r="CA199" s="100">
        <v>0</v>
      </c>
      <c r="CB199" s="100">
        <v>0</v>
      </c>
      <c r="CC199" s="100">
        <v>0</v>
      </c>
      <c r="CD199" s="100">
        <v>0</v>
      </c>
      <c r="CE199" s="100">
        <v>0</v>
      </c>
      <c r="CF199" s="100">
        <v>0</v>
      </c>
      <c r="CG199" s="100">
        <v>0</v>
      </c>
      <c r="CH199" s="100">
        <v>0</v>
      </c>
      <c r="CI199" s="100">
        <v>0</v>
      </c>
      <c r="CJ199" s="100">
        <v>0</v>
      </c>
      <c r="CK199" s="100">
        <v>0</v>
      </c>
      <c r="CL199" s="100">
        <v>0</v>
      </c>
      <c r="CM199" s="100">
        <v>0</v>
      </c>
      <c r="CN199" s="100">
        <v>0</v>
      </c>
      <c r="CO199" s="100">
        <v>0</v>
      </c>
    </row>
    <row r="200" spans="1:93" x14ac:dyDescent="0.2">
      <c r="A200" s="101" t="s">
        <v>1794</v>
      </c>
      <c r="B200" s="100">
        <v>0</v>
      </c>
      <c r="C200" s="100">
        <v>0</v>
      </c>
      <c r="D200" s="100">
        <v>-17683.73</v>
      </c>
      <c r="E200" s="100">
        <v>-17683.73</v>
      </c>
      <c r="F200" s="100">
        <v>-17683.73</v>
      </c>
      <c r="G200" s="100">
        <v>0</v>
      </c>
      <c r="H200" s="100">
        <v>0</v>
      </c>
      <c r="I200" s="100">
        <v>0</v>
      </c>
      <c r="J200" s="100">
        <v>0</v>
      </c>
      <c r="K200" s="100">
        <v>0</v>
      </c>
      <c r="L200" s="100">
        <v>0</v>
      </c>
      <c r="M200" s="100">
        <v>0</v>
      </c>
      <c r="N200" s="100">
        <v>0</v>
      </c>
      <c r="O200" s="100">
        <v>0</v>
      </c>
      <c r="P200" s="100">
        <v>0</v>
      </c>
      <c r="Q200" s="100">
        <v>0</v>
      </c>
      <c r="R200" s="100">
        <v>0</v>
      </c>
      <c r="S200" s="100">
        <v>0</v>
      </c>
      <c r="T200" s="100">
        <v>0</v>
      </c>
      <c r="U200" s="100">
        <v>0</v>
      </c>
      <c r="V200" s="100">
        <v>0</v>
      </c>
      <c r="W200" s="100">
        <v>0</v>
      </c>
      <c r="X200" s="100">
        <v>0</v>
      </c>
      <c r="Y200" s="100">
        <v>0</v>
      </c>
      <c r="Z200" s="100">
        <v>0</v>
      </c>
      <c r="AB200" s="100">
        <v>0</v>
      </c>
      <c r="AC200" s="100">
        <v>0</v>
      </c>
      <c r="AD200" s="100">
        <v>0</v>
      </c>
      <c r="AE200" s="100">
        <v>0</v>
      </c>
      <c r="AF200" s="100">
        <v>0</v>
      </c>
      <c r="AG200" s="100">
        <v>0</v>
      </c>
      <c r="AH200" s="100">
        <v>0</v>
      </c>
      <c r="AI200" s="100">
        <v>0</v>
      </c>
      <c r="AJ200" s="100">
        <v>0</v>
      </c>
      <c r="AK200" s="100">
        <v>0</v>
      </c>
      <c r="AL200" s="100">
        <v>0</v>
      </c>
      <c r="AM200" s="100">
        <v>0</v>
      </c>
      <c r="AN200" s="100">
        <v>0</v>
      </c>
      <c r="AO200" s="100">
        <v>0</v>
      </c>
      <c r="AP200" s="100">
        <v>0</v>
      </c>
      <c r="AQ200" s="100">
        <v>0</v>
      </c>
      <c r="AR200" s="100">
        <v>0</v>
      </c>
      <c r="AS200" s="100">
        <v>0</v>
      </c>
      <c r="AT200" s="100">
        <v>0</v>
      </c>
      <c r="AU200" s="100">
        <v>0</v>
      </c>
      <c r="AV200" s="100">
        <v>0</v>
      </c>
      <c r="AW200" s="100">
        <v>0</v>
      </c>
      <c r="AX200" s="100">
        <v>0</v>
      </c>
      <c r="AY200" s="100">
        <v>0</v>
      </c>
      <c r="AZ200" s="100">
        <v>0</v>
      </c>
      <c r="BA200" s="100">
        <v>0</v>
      </c>
      <c r="BB200" s="100">
        <v>0</v>
      </c>
      <c r="BC200" s="100">
        <v>0</v>
      </c>
      <c r="BD200" s="100">
        <v>0</v>
      </c>
      <c r="BE200" s="100">
        <v>0</v>
      </c>
      <c r="BF200" s="100">
        <v>0</v>
      </c>
      <c r="BG200" s="100">
        <v>0</v>
      </c>
      <c r="BH200" s="100">
        <v>0</v>
      </c>
      <c r="BI200" s="100">
        <v>0</v>
      </c>
      <c r="BJ200" s="100">
        <v>0</v>
      </c>
      <c r="BK200" s="100">
        <v>0</v>
      </c>
      <c r="BL200" s="100">
        <v>0</v>
      </c>
      <c r="BM200" s="100">
        <v>0</v>
      </c>
      <c r="BN200" s="100">
        <v>0</v>
      </c>
      <c r="BO200" s="100">
        <v>0</v>
      </c>
      <c r="BP200" s="100">
        <v>0</v>
      </c>
      <c r="BQ200" s="100">
        <v>0</v>
      </c>
      <c r="BR200" s="100">
        <v>0</v>
      </c>
      <c r="BS200" s="100">
        <v>0</v>
      </c>
      <c r="BT200" s="100">
        <v>0</v>
      </c>
      <c r="BU200" s="100">
        <v>0</v>
      </c>
      <c r="BV200" s="100">
        <v>0</v>
      </c>
      <c r="BW200" s="100">
        <v>0</v>
      </c>
      <c r="BX200" s="100">
        <v>0</v>
      </c>
      <c r="BY200" s="100">
        <v>0</v>
      </c>
      <c r="BZ200" s="100">
        <v>0</v>
      </c>
      <c r="CA200" s="100">
        <v>0</v>
      </c>
      <c r="CB200" s="100">
        <v>0</v>
      </c>
      <c r="CC200" s="100">
        <v>0</v>
      </c>
      <c r="CD200" s="100">
        <v>0</v>
      </c>
      <c r="CE200" s="100">
        <v>0</v>
      </c>
      <c r="CF200" s="100">
        <v>0</v>
      </c>
      <c r="CG200" s="100">
        <v>0</v>
      </c>
      <c r="CH200" s="100">
        <v>0</v>
      </c>
      <c r="CI200" s="100">
        <v>0</v>
      </c>
      <c r="CJ200" s="100">
        <v>0</v>
      </c>
      <c r="CK200" s="100">
        <v>0</v>
      </c>
      <c r="CL200" s="100">
        <v>0</v>
      </c>
      <c r="CM200" s="100">
        <v>0</v>
      </c>
      <c r="CN200" s="100">
        <v>0</v>
      </c>
      <c r="CO200" s="100">
        <v>0</v>
      </c>
    </row>
    <row r="201" spans="1:93" x14ac:dyDescent="0.2">
      <c r="A201" s="101" t="s">
        <v>1795</v>
      </c>
      <c r="B201" s="100">
        <v>14227892.210000001</v>
      </c>
      <c r="C201" s="100">
        <v>21225096.890000001</v>
      </c>
      <c r="D201" s="100">
        <v>-9861733.3200000003</v>
      </c>
      <c r="E201" s="100">
        <v>-4501782.5199999996</v>
      </c>
      <c r="F201" s="100">
        <v>-3342109.66</v>
      </c>
      <c r="G201" s="100">
        <v>10364381.84</v>
      </c>
      <c r="H201" s="100">
        <v>11164663.82</v>
      </c>
      <c r="I201" s="100">
        <v>13254888.51</v>
      </c>
      <c r="J201" s="100">
        <v>9642040.6999999993</v>
      </c>
      <c r="K201" s="100">
        <v>8800483.2599999998</v>
      </c>
      <c r="L201" s="100">
        <v>11133447.039999999</v>
      </c>
      <c r="M201" s="100">
        <v>11454829.050000001</v>
      </c>
      <c r="N201" s="100">
        <v>11454829.050000001</v>
      </c>
      <c r="O201" s="100">
        <v>12186282.67</v>
      </c>
      <c r="P201" s="100">
        <v>11334267.810000001</v>
      </c>
      <c r="Q201" s="100">
        <v>11702564.310000001</v>
      </c>
      <c r="R201" s="100">
        <v>10751181.02</v>
      </c>
      <c r="S201" s="100">
        <v>12115154.08</v>
      </c>
      <c r="T201" s="100">
        <v>11034952.390000001</v>
      </c>
      <c r="U201" s="100">
        <v>10418845.41</v>
      </c>
      <c r="V201" s="100">
        <v>9414250.7400000002</v>
      </c>
      <c r="W201" s="100">
        <v>5568897.9000000004</v>
      </c>
      <c r="X201" s="100">
        <v>9035106.0600000005</v>
      </c>
      <c r="Y201" s="100">
        <v>8441679.25</v>
      </c>
      <c r="Z201" s="100">
        <v>8043404.46</v>
      </c>
      <c r="AB201" s="100">
        <v>8043404.46</v>
      </c>
      <c r="AC201" s="100">
        <v>8043404.46</v>
      </c>
      <c r="AD201" s="100">
        <v>8043404.46</v>
      </c>
      <c r="AE201" s="100">
        <v>8043404.46</v>
      </c>
      <c r="AF201" s="100">
        <v>8043404.46</v>
      </c>
      <c r="AG201" s="100">
        <v>8043404.46</v>
      </c>
      <c r="AH201" s="100">
        <v>8043404.46</v>
      </c>
      <c r="AI201" s="100">
        <v>8043404.46</v>
      </c>
      <c r="AJ201" s="100">
        <v>8043404.46</v>
      </c>
      <c r="AK201" s="100">
        <v>8043404.46</v>
      </c>
      <c r="AL201" s="100">
        <v>8043404.46</v>
      </c>
      <c r="AM201" s="100">
        <v>8043404.46</v>
      </c>
      <c r="AN201" s="100">
        <v>8043404.46</v>
      </c>
      <c r="AO201" s="100">
        <v>8043404.46</v>
      </c>
      <c r="AP201" s="100">
        <v>8043404.46</v>
      </c>
      <c r="AQ201" s="100">
        <v>8043404.46</v>
      </c>
      <c r="AR201" s="100">
        <v>8043404.46</v>
      </c>
      <c r="AS201" s="100">
        <v>8043404.46</v>
      </c>
      <c r="AT201" s="100">
        <v>8043404.46</v>
      </c>
      <c r="AU201" s="100">
        <v>8043404.46</v>
      </c>
      <c r="AV201" s="100">
        <v>8043404.46</v>
      </c>
      <c r="AW201" s="100">
        <v>8043404.46</v>
      </c>
      <c r="AX201" s="100">
        <v>8043404.46</v>
      </c>
      <c r="AY201" s="100">
        <v>8043404.46</v>
      </c>
      <c r="AZ201" s="100">
        <v>8043404.46</v>
      </c>
      <c r="BA201" s="100">
        <v>8043404.46</v>
      </c>
      <c r="BB201" s="100">
        <v>8043404.46</v>
      </c>
      <c r="BC201" s="100">
        <v>8043404.46</v>
      </c>
      <c r="BD201" s="100">
        <v>8043404.46</v>
      </c>
      <c r="BE201" s="100">
        <v>8043404.46</v>
      </c>
      <c r="BF201" s="100">
        <v>8043404.46</v>
      </c>
      <c r="BG201" s="100">
        <v>8043404.46</v>
      </c>
      <c r="BH201" s="100">
        <v>8043404.46</v>
      </c>
      <c r="BI201" s="100">
        <v>8043404.46</v>
      </c>
      <c r="BJ201" s="100">
        <v>8043404.46</v>
      </c>
      <c r="BK201" s="100">
        <v>8043404.46</v>
      </c>
      <c r="BL201" s="100">
        <v>8043404.46</v>
      </c>
      <c r="BM201" s="100">
        <v>8043404.46</v>
      </c>
      <c r="BN201" s="100">
        <v>8043404.46</v>
      </c>
      <c r="BO201" s="100">
        <v>8043404.46</v>
      </c>
      <c r="BP201" s="100">
        <v>8043404.46</v>
      </c>
      <c r="BQ201" s="100">
        <v>8043404.46</v>
      </c>
      <c r="BR201" s="100">
        <v>8043404.46</v>
      </c>
      <c r="BS201" s="100">
        <v>8043404.46</v>
      </c>
      <c r="BT201" s="100">
        <v>8043404.46</v>
      </c>
      <c r="BU201" s="100">
        <v>8043404.46</v>
      </c>
      <c r="BV201" s="100">
        <v>8043404.46</v>
      </c>
      <c r="BW201" s="100">
        <v>8043404.46</v>
      </c>
      <c r="BX201" s="100">
        <v>8043404.46</v>
      </c>
      <c r="BY201" s="100">
        <v>8043404.46</v>
      </c>
      <c r="BZ201" s="100">
        <v>8043404.46</v>
      </c>
      <c r="CA201" s="100">
        <v>8043404.46</v>
      </c>
      <c r="CB201" s="100">
        <v>8043404.46</v>
      </c>
      <c r="CC201" s="100">
        <v>8043404.46</v>
      </c>
      <c r="CD201" s="100">
        <v>8043404.46</v>
      </c>
      <c r="CE201" s="100">
        <v>8043404.46</v>
      </c>
      <c r="CF201" s="100">
        <v>8043404.46</v>
      </c>
      <c r="CG201" s="100">
        <v>8043404.46</v>
      </c>
      <c r="CH201" s="100">
        <v>8043404.46</v>
      </c>
      <c r="CI201" s="100">
        <v>8043404.46</v>
      </c>
      <c r="CJ201" s="100">
        <v>8043404.46</v>
      </c>
      <c r="CK201" s="100">
        <v>8043404.46</v>
      </c>
      <c r="CL201" s="100">
        <v>8043404.46</v>
      </c>
      <c r="CM201" s="100">
        <v>8043404.46</v>
      </c>
      <c r="CN201" s="100">
        <v>8043404.46</v>
      </c>
      <c r="CO201" s="100">
        <v>8043404.46</v>
      </c>
    </row>
    <row r="202" spans="1:93" x14ac:dyDescent="0.2">
      <c r="A202" s="101" t="s">
        <v>1796</v>
      </c>
      <c r="B202" s="100">
        <v>63242.27</v>
      </c>
      <c r="C202" s="100">
        <v>63242.27</v>
      </c>
      <c r="D202" s="100">
        <v>63242.27</v>
      </c>
      <c r="E202" s="100">
        <v>63242.27</v>
      </c>
      <c r="F202" s="100">
        <v>7511.47</v>
      </c>
      <c r="G202" s="100">
        <v>7511.47</v>
      </c>
      <c r="H202" s="100">
        <v>7511.47</v>
      </c>
      <c r="I202" s="100">
        <v>7511.47</v>
      </c>
      <c r="J202" s="100">
        <v>7511.47</v>
      </c>
      <c r="K202" s="100">
        <v>7511.47</v>
      </c>
      <c r="L202" s="100">
        <v>7511.47</v>
      </c>
      <c r="M202" s="100">
        <v>7511.47</v>
      </c>
      <c r="N202" s="100">
        <v>7511.47</v>
      </c>
      <c r="O202" s="100">
        <v>7511.47</v>
      </c>
      <c r="P202" s="100">
        <v>7511.47</v>
      </c>
      <c r="Q202" s="100">
        <v>7511.47</v>
      </c>
      <c r="R202" s="100">
        <v>6605.78</v>
      </c>
      <c r="S202" s="100">
        <v>6605.78</v>
      </c>
      <c r="T202" s="100">
        <v>6605.78</v>
      </c>
      <c r="U202" s="100">
        <v>6605.78</v>
      </c>
      <c r="V202" s="100">
        <v>6605.78</v>
      </c>
      <c r="W202" s="100">
        <v>6605.78</v>
      </c>
      <c r="X202" s="100">
        <v>6605.78</v>
      </c>
      <c r="Y202" s="100">
        <v>6605.78</v>
      </c>
      <c r="Z202" s="100">
        <v>6605.78</v>
      </c>
      <c r="AB202" s="100">
        <v>6605.78</v>
      </c>
      <c r="AC202" s="100">
        <v>6605.78</v>
      </c>
      <c r="AD202" s="100">
        <v>6605.78</v>
      </c>
      <c r="AE202" s="100">
        <v>6605.78</v>
      </c>
      <c r="AF202" s="100">
        <v>6605.78</v>
      </c>
      <c r="AG202" s="100">
        <v>6605.78</v>
      </c>
      <c r="AH202" s="100">
        <v>6605.78</v>
      </c>
      <c r="AI202" s="100">
        <v>6605.78</v>
      </c>
      <c r="AJ202" s="100">
        <v>6605.78</v>
      </c>
      <c r="AK202" s="100">
        <v>6605.78</v>
      </c>
      <c r="AL202" s="100">
        <v>6605.78</v>
      </c>
      <c r="AM202" s="100">
        <v>6605.78</v>
      </c>
      <c r="AN202" s="100">
        <v>6605.78</v>
      </c>
      <c r="AO202" s="100">
        <v>6605.78</v>
      </c>
      <c r="AP202" s="100">
        <v>6605.78</v>
      </c>
      <c r="AQ202" s="100">
        <v>6605.78</v>
      </c>
      <c r="AR202" s="100">
        <v>6605.78</v>
      </c>
      <c r="AS202" s="100">
        <v>6605.78</v>
      </c>
      <c r="AT202" s="100">
        <v>6605.78</v>
      </c>
      <c r="AU202" s="100">
        <v>6605.78</v>
      </c>
      <c r="AV202" s="100">
        <v>6605.78</v>
      </c>
      <c r="AW202" s="100">
        <v>6605.78</v>
      </c>
      <c r="AX202" s="100">
        <v>6605.78</v>
      </c>
      <c r="AY202" s="100">
        <v>6605.78</v>
      </c>
      <c r="AZ202" s="100">
        <v>6605.78</v>
      </c>
      <c r="BA202" s="100">
        <v>6605.78</v>
      </c>
      <c r="BB202" s="100">
        <v>6605.78</v>
      </c>
      <c r="BC202" s="100">
        <v>6605.78</v>
      </c>
      <c r="BD202" s="100">
        <v>6605.78</v>
      </c>
      <c r="BE202" s="100">
        <v>6605.78</v>
      </c>
      <c r="BF202" s="100">
        <v>6605.78</v>
      </c>
      <c r="BG202" s="100">
        <v>6605.78</v>
      </c>
      <c r="BH202" s="100">
        <v>6605.78</v>
      </c>
      <c r="BI202" s="100">
        <v>6605.78</v>
      </c>
      <c r="BJ202" s="100">
        <v>6605.78</v>
      </c>
      <c r="BK202" s="100">
        <v>6605.78</v>
      </c>
      <c r="BL202" s="100">
        <v>6605.78</v>
      </c>
      <c r="BM202" s="100">
        <v>6605.78</v>
      </c>
      <c r="BN202" s="100">
        <v>6605.78</v>
      </c>
      <c r="BO202" s="100">
        <v>6605.78</v>
      </c>
      <c r="BP202" s="100">
        <v>6605.78</v>
      </c>
      <c r="BQ202" s="100">
        <v>6605.78</v>
      </c>
      <c r="BR202" s="100">
        <v>6605.78</v>
      </c>
      <c r="BS202" s="100">
        <v>6605.78</v>
      </c>
      <c r="BT202" s="100">
        <v>6605.78</v>
      </c>
      <c r="BU202" s="100">
        <v>6605.78</v>
      </c>
      <c r="BV202" s="100">
        <v>6605.78</v>
      </c>
      <c r="BW202" s="100">
        <v>6605.78</v>
      </c>
      <c r="BX202" s="100">
        <v>6605.78</v>
      </c>
      <c r="BY202" s="100">
        <v>6605.78</v>
      </c>
      <c r="BZ202" s="100">
        <v>6605.78</v>
      </c>
      <c r="CA202" s="100">
        <v>6605.78</v>
      </c>
      <c r="CB202" s="100">
        <v>6605.78</v>
      </c>
      <c r="CC202" s="100">
        <v>6605.78</v>
      </c>
      <c r="CD202" s="100">
        <v>6605.78</v>
      </c>
      <c r="CE202" s="100">
        <v>6605.78</v>
      </c>
      <c r="CF202" s="100">
        <v>6605.78</v>
      </c>
      <c r="CG202" s="100">
        <v>6605.78</v>
      </c>
      <c r="CH202" s="100">
        <v>6605.78</v>
      </c>
      <c r="CI202" s="100">
        <v>6605.78</v>
      </c>
      <c r="CJ202" s="100">
        <v>6605.78</v>
      </c>
      <c r="CK202" s="100">
        <v>6605.78</v>
      </c>
      <c r="CL202" s="100">
        <v>6605.78</v>
      </c>
      <c r="CM202" s="100">
        <v>6605.78</v>
      </c>
      <c r="CN202" s="100">
        <v>6605.78</v>
      </c>
      <c r="CO202" s="100">
        <v>6605.78</v>
      </c>
    </row>
    <row r="203" spans="1:93" x14ac:dyDescent="0.2">
      <c r="A203" s="101" t="s">
        <v>1797</v>
      </c>
      <c r="B203" s="100">
        <v>42478.29</v>
      </c>
      <c r="C203" s="100">
        <v>42478.29</v>
      </c>
      <c r="D203" s="100">
        <v>42478.29</v>
      </c>
      <c r="E203" s="100">
        <v>42478.29</v>
      </c>
      <c r="F203" s="100">
        <v>8626.5499999999993</v>
      </c>
      <c r="G203" s="100">
        <v>8626.5499999999993</v>
      </c>
      <c r="H203" s="100">
        <v>8626.5499999999993</v>
      </c>
      <c r="I203" s="100">
        <v>8626.5499999999993</v>
      </c>
      <c r="J203" s="100">
        <v>8626.5499999999993</v>
      </c>
      <c r="K203" s="100">
        <v>8626.5499999999993</v>
      </c>
      <c r="L203" s="100">
        <v>8626.5499999999993</v>
      </c>
      <c r="M203" s="100">
        <v>8626.5499999999993</v>
      </c>
      <c r="N203" s="100">
        <v>8626.5499999999993</v>
      </c>
      <c r="O203" s="100">
        <v>8626.5499999999993</v>
      </c>
      <c r="P203" s="100">
        <v>8626.5499999999993</v>
      </c>
      <c r="Q203" s="100">
        <v>8626.5499999999993</v>
      </c>
      <c r="R203" s="100">
        <v>8626.5499999999993</v>
      </c>
      <c r="S203" s="100">
        <v>8626.5499999999993</v>
      </c>
      <c r="T203" s="100">
        <v>8626.5499999999993</v>
      </c>
      <c r="U203" s="100">
        <v>8626.5499999999993</v>
      </c>
      <c r="V203" s="100">
        <v>8626.5499999999993</v>
      </c>
      <c r="W203" s="100">
        <v>8626.5499999999993</v>
      </c>
      <c r="X203" s="100">
        <v>8626.5499999999993</v>
      </c>
      <c r="Y203" s="100">
        <v>8626.5499999999993</v>
      </c>
      <c r="Z203" s="100">
        <v>8626.5499999999993</v>
      </c>
      <c r="AB203" s="100">
        <v>8626.5499999999993</v>
      </c>
      <c r="AC203" s="100">
        <v>8626.5499999999993</v>
      </c>
      <c r="AD203" s="100">
        <v>8626.5499999999993</v>
      </c>
      <c r="AE203" s="100">
        <v>8626.5499999999993</v>
      </c>
      <c r="AF203" s="100">
        <v>8626.5499999999993</v>
      </c>
      <c r="AG203" s="100">
        <v>8626.5499999999993</v>
      </c>
      <c r="AH203" s="100">
        <v>8626.5499999999993</v>
      </c>
      <c r="AI203" s="100">
        <v>8626.5499999999993</v>
      </c>
      <c r="AJ203" s="100">
        <v>8626.5499999999993</v>
      </c>
      <c r="AK203" s="100">
        <v>8626.5499999999993</v>
      </c>
      <c r="AL203" s="100">
        <v>8626.5499999999993</v>
      </c>
      <c r="AM203" s="100">
        <v>8626.5499999999993</v>
      </c>
      <c r="AN203" s="100">
        <v>8626.5499999999993</v>
      </c>
      <c r="AO203" s="100">
        <v>8626.5499999999993</v>
      </c>
      <c r="AP203" s="100">
        <v>8626.5499999999993</v>
      </c>
      <c r="AQ203" s="100">
        <v>8626.5499999999993</v>
      </c>
      <c r="AR203" s="100">
        <v>8626.5499999999993</v>
      </c>
      <c r="AS203" s="100">
        <v>8626.5499999999993</v>
      </c>
      <c r="AT203" s="100">
        <v>8626.5499999999993</v>
      </c>
      <c r="AU203" s="100">
        <v>8626.5499999999993</v>
      </c>
      <c r="AV203" s="100">
        <v>8626.5499999999993</v>
      </c>
      <c r="AW203" s="100">
        <v>8626.5499999999993</v>
      </c>
      <c r="AX203" s="100">
        <v>8626.5499999999993</v>
      </c>
      <c r="AY203" s="100">
        <v>8626.5499999999993</v>
      </c>
      <c r="AZ203" s="100">
        <v>8626.5499999999993</v>
      </c>
      <c r="BA203" s="100">
        <v>8626.5499999999993</v>
      </c>
      <c r="BB203" s="100">
        <v>8626.5499999999993</v>
      </c>
      <c r="BC203" s="100">
        <v>8626.5499999999993</v>
      </c>
      <c r="BD203" s="100">
        <v>8626.5499999999993</v>
      </c>
      <c r="BE203" s="100">
        <v>8626.5499999999993</v>
      </c>
      <c r="BF203" s="100">
        <v>8626.5499999999993</v>
      </c>
      <c r="BG203" s="100">
        <v>8626.5499999999993</v>
      </c>
      <c r="BH203" s="100">
        <v>8626.5499999999993</v>
      </c>
      <c r="BI203" s="100">
        <v>8626.5499999999993</v>
      </c>
      <c r="BJ203" s="100">
        <v>8626.5499999999993</v>
      </c>
      <c r="BK203" s="100">
        <v>8626.5499999999993</v>
      </c>
      <c r="BL203" s="100">
        <v>8626.5499999999993</v>
      </c>
      <c r="BM203" s="100">
        <v>8626.5499999999993</v>
      </c>
      <c r="BN203" s="100">
        <v>8626.5499999999993</v>
      </c>
      <c r="BO203" s="100">
        <v>8626.5499999999993</v>
      </c>
      <c r="BP203" s="100">
        <v>8626.5499999999993</v>
      </c>
      <c r="BQ203" s="100">
        <v>8626.5499999999993</v>
      </c>
      <c r="BR203" s="100">
        <v>8626.5499999999993</v>
      </c>
      <c r="BS203" s="100">
        <v>8626.5499999999993</v>
      </c>
      <c r="BT203" s="100">
        <v>8626.5499999999993</v>
      </c>
      <c r="BU203" s="100">
        <v>8626.5499999999993</v>
      </c>
      <c r="BV203" s="100">
        <v>8626.5499999999993</v>
      </c>
      <c r="BW203" s="100">
        <v>8626.5499999999993</v>
      </c>
      <c r="BX203" s="100">
        <v>8626.5499999999993</v>
      </c>
      <c r="BY203" s="100">
        <v>8626.5499999999993</v>
      </c>
      <c r="BZ203" s="100">
        <v>8626.5499999999993</v>
      </c>
      <c r="CA203" s="100">
        <v>8626.5499999999993</v>
      </c>
      <c r="CB203" s="100">
        <v>8626.5499999999993</v>
      </c>
      <c r="CC203" s="100">
        <v>8626.5499999999993</v>
      </c>
      <c r="CD203" s="100">
        <v>8626.5499999999993</v>
      </c>
      <c r="CE203" s="100">
        <v>8626.5499999999993</v>
      </c>
      <c r="CF203" s="100">
        <v>8626.5499999999993</v>
      </c>
      <c r="CG203" s="100">
        <v>8626.5499999999993</v>
      </c>
      <c r="CH203" s="100">
        <v>8626.5499999999993</v>
      </c>
      <c r="CI203" s="100">
        <v>8626.5499999999993</v>
      </c>
      <c r="CJ203" s="100">
        <v>8626.5499999999993</v>
      </c>
      <c r="CK203" s="100">
        <v>8626.5499999999993</v>
      </c>
      <c r="CL203" s="100">
        <v>8626.5499999999993</v>
      </c>
      <c r="CM203" s="100">
        <v>8626.5499999999993</v>
      </c>
      <c r="CN203" s="100">
        <v>8626.5499999999993</v>
      </c>
      <c r="CO203" s="100">
        <v>8626.5499999999993</v>
      </c>
    </row>
    <row r="204" spans="1:93" x14ac:dyDescent="0.2">
      <c r="A204" s="101" t="s">
        <v>1798</v>
      </c>
      <c r="B204" s="100">
        <v>-2054987.15</v>
      </c>
      <c r="C204" s="100">
        <v>-2027363.09</v>
      </c>
      <c r="D204" s="100">
        <v>-1997521.61</v>
      </c>
      <c r="E204" s="100">
        <v>-1752973.15</v>
      </c>
      <c r="F204" s="100">
        <v>-1743597.85</v>
      </c>
      <c r="G204" s="100">
        <v>-1729695.8</v>
      </c>
      <c r="H204" s="100">
        <v>-1727158.42</v>
      </c>
      <c r="I204" s="100">
        <v>-1716491.25</v>
      </c>
      <c r="J204" s="100">
        <v>-1714004.76</v>
      </c>
      <c r="K204" s="100">
        <v>-1711429.19</v>
      </c>
      <c r="L204" s="100">
        <v>-1710860.77</v>
      </c>
      <c r="M204" s="100">
        <v>-1710136.59</v>
      </c>
      <c r="N204" s="100">
        <v>-1710136.59</v>
      </c>
      <c r="O204" s="100">
        <v>-1824417.17</v>
      </c>
      <c r="P204" s="100">
        <v>-1823405.12</v>
      </c>
      <c r="Q204" s="100">
        <v>-1809085.97</v>
      </c>
      <c r="R204" s="100">
        <v>-1821684.31</v>
      </c>
      <c r="S204" s="100">
        <v>-1382793.63</v>
      </c>
      <c r="T204" s="100">
        <v>-1382045.64</v>
      </c>
      <c r="U204" s="100">
        <v>-1380625.95</v>
      </c>
      <c r="V204" s="100">
        <v>-1380108.81</v>
      </c>
      <c r="W204" s="100">
        <v>-1380108.81</v>
      </c>
      <c r="X204" s="100">
        <v>-1820535.18</v>
      </c>
      <c r="Y204" s="100">
        <v>-1820371.08</v>
      </c>
      <c r="Z204" s="100">
        <v>-1820044.29</v>
      </c>
      <c r="AB204" s="100">
        <v>-1820044.29</v>
      </c>
      <c r="AC204" s="100">
        <v>-1820044.29</v>
      </c>
      <c r="AD204" s="100">
        <v>-1820044.29</v>
      </c>
      <c r="AE204" s="100">
        <v>-1820044.29</v>
      </c>
      <c r="AF204" s="100">
        <v>-1820044.29</v>
      </c>
      <c r="AG204" s="100">
        <v>-1820044.29</v>
      </c>
      <c r="AH204" s="100">
        <v>-1820044.29</v>
      </c>
      <c r="AI204" s="100">
        <v>-1820044.29</v>
      </c>
      <c r="AJ204" s="100">
        <v>-1820044.29</v>
      </c>
      <c r="AK204" s="100">
        <v>-1820044.29</v>
      </c>
      <c r="AL204" s="100">
        <v>-1820044.29</v>
      </c>
      <c r="AM204" s="100">
        <v>-1820044.29</v>
      </c>
      <c r="AN204" s="100">
        <v>-1820044.29</v>
      </c>
      <c r="AO204" s="100">
        <v>-1820044.29</v>
      </c>
      <c r="AP204" s="100">
        <v>-1820044.29</v>
      </c>
      <c r="AQ204" s="100">
        <v>-1820044.29</v>
      </c>
      <c r="AR204" s="100">
        <v>-1820044.29</v>
      </c>
      <c r="AS204" s="100">
        <v>-1820044.29</v>
      </c>
      <c r="AT204" s="100">
        <v>-1820044.29</v>
      </c>
      <c r="AU204" s="100">
        <v>-1820044.29</v>
      </c>
      <c r="AV204" s="100">
        <v>-1820044.29</v>
      </c>
      <c r="AW204" s="100">
        <v>-1820044.29</v>
      </c>
      <c r="AX204" s="100">
        <v>-1820044.29</v>
      </c>
      <c r="AY204" s="100">
        <v>-1820044.29</v>
      </c>
      <c r="AZ204" s="100">
        <v>-1820044.29</v>
      </c>
      <c r="BA204" s="100">
        <v>-1820044.29</v>
      </c>
      <c r="BB204" s="100">
        <v>-1820044.29</v>
      </c>
      <c r="BC204" s="100">
        <v>-1820044.29</v>
      </c>
      <c r="BD204" s="100">
        <v>-1820044.29</v>
      </c>
      <c r="BE204" s="100">
        <v>-1820044.29</v>
      </c>
      <c r="BF204" s="100">
        <v>-1820044.29</v>
      </c>
      <c r="BG204" s="100">
        <v>-1820044.29</v>
      </c>
      <c r="BH204" s="100">
        <v>-1820044.29</v>
      </c>
      <c r="BI204" s="100">
        <v>-1820044.29</v>
      </c>
      <c r="BJ204" s="100">
        <v>-1820044.29</v>
      </c>
      <c r="BK204" s="100">
        <v>-1820044.29</v>
      </c>
      <c r="BL204" s="100">
        <v>-1820044.29</v>
      </c>
      <c r="BM204" s="100">
        <v>-1820044.29</v>
      </c>
      <c r="BN204" s="100">
        <v>-1820044.29</v>
      </c>
      <c r="BO204" s="100">
        <v>-1820044.29</v>
      </c>
      <c r="BP204" s="100">
        <v>-1820044.29</v>
      </c>
      <c r="BQ204" s="100">
        <v>-1820044.29</v>
      </c>
      <c r="BR204" s="100">
        <v>-1820044.29</v>
      </c>
      <c r="BS204" s="100">
        <v>-1820044.29</v>
      </c>
      <c r="BT204" s="100">
        <v>-1820044.29</v>
      </c>
      <c r="BU204" s="100">
        <v>-1820044.29</v>
      </c>
      <c r="BV204" s="100">
        <v>-1820044.29</v>
      </c>
      <c r="BW204" s="100">
        <v>-1820044.29</v>
      </c>
      <c r="BX204" s="100">
        <v>-1820044.29</v>
      </c>
      <c r="BY204" s="100">
        <v>-1820044.29</v>
      </c>
      <c r="BZ204" s="100">
        <v>-1820044.29</v>
      </c>
      <c r="CA204" s="100">
        <v>-1820044.29</v>
      </c>
      <c r="CB204" s="100">
        <v>-1820044.29</v>
      </c>
      <c r="CC204" s="100">
        <v>-1820044.29</v>
      </c>
      <c r="CD204" s="100">
        <v>-1820044.29</v>
      </c>
      <c r="CE204" s="100">
        <v>-1820044.29</v>
      </c>
      <c r="CF204" s="100">
        <v>-1820044.29</v>
      </c>
      <c r="CG204" s="100">
        <v>-1820044.29</v>
      </c>
      <c r="CH204" s="100">
        <v>-1820044.29</v>
      </c>
      <c r="CI204" s="100">
        <v>-1820044.29</v>
      </c>
      <c r="CJ204" s="100">
        <v>-1820044.29</v>
      </c>
      <c r="CK204" s="100">
        <v>-1820044.29</v>
      </c>
      <c r="CL204" s="100">
        <v>-1820044.29</v>
      </c>
      <c r="CM204" s="100">
        <v>-1820044.29</v>
      </c>
      <c r="CN204" s="100">
        <v>-1820044.29</v>
      </c>
      <c r="CO204" s="100">
        <v>-1820044.29</v>
      </c>
    </row>
    <row r="205" spans="1:93" x14ac:dyDescent="0.2">
      <c r="A205" s="101" t="s">
        <v>1799</v>
      </c>
      <c r="B205" s="100">
        <v>1274033.6200000001</v>
      </c>
      <c r="C205" s="100">
        <v>1509690.19</v>
      </c>
      <c r="D205" s="100">
        <v>2124188.0099999998</v>
      </c>
      <c r="E205" s="100">
        <v>2061869.84</v>
      </c>
      <c r="F205" s="100">
        <v>1693303.95</v>
      </c>
      <c r="G205" s="100">
        <v>2310911.0299999998</v>
      </c>
      <c r="H205" s="100">
        <v>2267572.5499999998</v>
      </c>
      <c r="I205" s="100">
        <v>2245533.15</v>
      </c>
      <c r="J205" s="100">
        <v>2586428.81</v>
      </c>
      <c r="K205" s="100">
        <v>2617155.4</v>
      </c>
      <c r="L205" s="100">
        <v>2546791.42</v>
      </c>
      <c r="M205" s="100">
        <v>2605856.4300000002</v>
      </c>
      <c r="N205" s="100">
        <v>2605856.4300000002</v>
      </c>
      <c r="O205" s="100">
        <v>2508533.6800000002</v>
      </c>
      <c r="P205" s="100">
        <v>2560461.96</v>
      </c>
      <c r="Q205" s="100">
        <v>2443552.6800000002</v>
      </c>
      <c r="R205" s="100">
        <v>-57535.95</v>
      </c>
      <c r="S205" s="100">
        <v>-49436.18</v>
      </c>
      <c r="T205" s="100">
        <v>-1513.19</v>
      </c>
      <c r="U205" s="100">
        <v>-54891.4</v>
      </c>
      <c r="V205" s="100">
        <v>0</v>
      </c>
      <c r="W205" s="100">
        <v>-59236.800000000003</v>
      </c>
      <c r="X205" s="100">
        <v>-4395.3</v>
      </c>
      <c r="Y205" s="100">
        <v>-58346.879999999997</v>
      </c>
      <c r="Z205" s="100">
        <v>-103493.84</v>
      </c>
      <c r="AB205" s="100">
        <v>-103493.84</v>
      </c>
      <c r="AC205" s="100">
        <v>-103493.84</v>
      </c>
      <c r="AD205" s="100">
        <v>-103493.84</v>
      </c>
      <c r="AE205" s="100">
        <v>-103493.84</v>
      </c>
      <c r="AF205" s="100">
        <v>-103493.84</v>
      </c>
      <c r="AG205" s="100">
        <v>-103493.84</v>
      </c>
      <c r="AH205" s="100">
        <v>-103493.84</v>
      </c>
      <c r="AI205" s="100">
        <v>-103493.84</v>
      </c>
      <c r="AJ205" s="100">
        <v>-103493.84</v>
      </c>
      <c r="AK205" s="100">
        <v>-103493.84</v>
      </c>
      <c r="AL205" s="100">
        <v>-103493.84</v>
      </c>
      <c r="AM205" s="100">
        <v>-103493.84</v>
      </c>
      <c r="AN205" s="100">
        <v>-103493.84</v>
      </c>
      <c r="AO205" s="100">
        <v>-103493.84</v>
      </c>
      <c r="AP205" s="100">
        <v>-103493.84</v>
      </c>
      <c r="AQ205" s="100">
        <v>-103493.84</v>
      </c>
      <c r="AR205" s="100">
        <v>-103493.84</v>
      </c>
      <c r="AS205" s="100">
        <v>-103493.84</v>
      </c>
      <c r="AT205" s="100">
        <v>-103493.84</v>
      </c>
      <c r="AU205" s="100">
        <v>-103493.84</v>
      </c>
      <c r="AV205" s="100">
        <v>-103493.84</v>
      </c>
      <c r="AW205" s="100">
        <v>-103493.84</v>
      </c>
      <c r="AX205" s="100">
        <v>-103493.84</v>
      </c>
      <c r="AY205" s="100">
        <v>-103493.84</v>
      </c>
      <c r="AZ205" s="100">
        <v>-103493.84</v>
      </c>
      <c r="BA205" s="100">
        <v>-103493.84</v>
      </c>
      <c r="BB205" s="100">
        <v>-103493.84</v>
      </c>
      <c r="BC205" s="100">
        <v>-103493.84</v>
      </c>
      <c r="BD205" s="100">
        <v>-103493.84</v>
      </c>
      <c r="BE205" s="100">
        <v>-103493.84</v>
      </c>
      <c r="BF205" s="100">
        <v>-103493.84</v>
      </c>
      <c r="BG205" s="100">
        <v>-103493.84</v>
      </c>
      <c r="BH205" s="100">
        <v>-103493.84</v>
      </c>
      <c r="BI205" s="100">
        <v>-103493.84</v>
      </c>
      <c r="BJ205" s="100">
        <v>-103493.84</v>
      </c>
      <c r="BK205" s="100">
        <v>-103493.84</v>
      </c>
      <c r="BL205" s="100">
        <v>-103493.84</v>
      </c>
      <c r="BM205" s="100">
        <v>-103493.84</v>
      </c>
      <c r="BN205" s="100">
        <v>-103493.84</v>
      </c>
      <c r="BO205" s="100">
        <v>-103493.84</v>
      </c>
      <c r="BP205" s="100">
        <v>-103493.84</v>
      </c>
      <c r="BQ205" s="100">
        <v>-103493.84</v>
      </c>
      <c r="BR205" s="100">
        <v>-103493.84</v>
      </c>
      <c r="BS205" s="100">
        <v>-103493.84</v>
      </c>
      <c r="BT205" s="100">
        <v>-103493.84</v>
      </c>
      <c r="BU205" s="100">
        <v>-103493.84</v>
      </c>
      <c r="BV205" s="100">
        <v>-103493.84</v>
      </c>
      <c r="BW205" s="100">
        <v>-103493.84</v>
      </c>
      <c r="BX205" s="100">
        <v>-103493.84</v>
      </c>
      <c r="BY205" s="100">
        <v>-103493.84</v>
      </c>
      <c r="BZ205" s="100">
        <v>-103493.84</v>
      </c>
      <c r="CA205" s="100">
        <v>-103493.84</v>
      </c>
      <c r="CB205" s="100">
        <v>-103493.84</v>
      </c>
      <c r="CC205" s="100">
        <v>-103493.84</v>
      </c>
      <c r="CD205" s="100">
        <v>-103493.84</v>
      </c>
      <c r="CE205" s="100">
        <v>-103493.84</v>
      </c>
      <c r="CF205" s="100">
        <v>-103493.84</v>
      </c>
      <c r="CG205" s="100">
        <v>-103493.84</v>
      </c>
      <c r="CH205" s="100">
        <v>-103493.84</v>
      </c>
      <c r="CI205" s="100">
        <v>-103493.84</v>
      </c>
      <c r="CJ205" s="100">
        <v>-103493.84</v>
      </c>
      <c r="CK205" s="100">
        <v>-103493.84</v>
      </c>
      <c r="CL205" s="100">
        <v>-103493.84</v>
      </c>
      <c r="CM205" s="100">
        <v>-103493.84</v>
      </c>
      <c r="CN205" s="100">
        <v>-103493.84</v>
      </c>
      <c r="CO205" s="100">
        <v>-103493.84</v>
      </c>
    </row>
    <row r="206" spans="1:93" x14ac:dyDescent="0.2">
      <c r="A206" s="101" t="s">
        <v>1800</v>
      </c>
      <c r="B206" s="100">
        <v>0</v>
      </c>
      <c r="C206" s="100">
        <v>0</v>
      </c>
      <c r="D206" s="100">
        <v>0</v>
      </c>
      <c r="E206" s="100">
        <v>0</v>
      </c>
      <c r="F206" s="100">
        <v>0</v>
      </c>
      <c r="G206" s="100">
        <v>0</v>
      </c>
      <c r="H206" s="100">
        <v>0</v>
      </c>
      <c r="I206" s="100">
        <v>0</v>
      </c>
      <c r="J206" s="100">
        <v>0</v>
      </c>
      <c r="K206" s="100">
        <v>0</v>
      </c>
      <c r="L206" s="100">
        <v>0</v>
      </c>
      <c r="M206" s="100">
        <v>0</v>
      </c>
      <c r="N206" s="100">
        <v>0</v>
      </c>
      <c r="O206" s="100">
        <v>0</v>
      </c>
      <c r="P206" s="100">
        <v>0</v>
      </c>
      <c r="Q206" s="100">
        <v>0</v>
      </c>
      <c r="R206" s="100">
        <v>0</v>
      </c>
      <c r="S206" s="100">
        <v>0</v>
      </c>
      <c r="T206" s="100">
        <v>0</v>
      </c>
      <c r="U206" s="100">
        <v>0</v>
      </c>
      <c r="V206" s="100">
        <v>0</v>
      </c>
      <c r="W206" s="100">
        <v>0</v>
      </c>
      <c r="X206" s="100">
        <v>0</v>
      </c>
      <c r="Y206" s="100">
        <v>0</v>
      </c>
      <c r="Z206" s="100">
        <v>0</v>
      </c>
      <c r="AB206" s="100">
        <v>0</v>
      </c>
      <c r="AC206" s="100">
        <v>0</v>
      </c>
      <c r="AD206" s="100">
        <v>0</v>
      </c>
      <c r="AE206" s="100">
        <v>0</v>
      </c>
      <c r="AF206" s="100">
        <v>0</v>
      </c>
      <c r="AG206" s="100">
        <v>0</v>
      </c>
      <c r="AH206" s="100">
        <v>0</v>
      </c>
      <c r="AI206" s="100">
        <v>0</v>
      </c>
      <c r="AJ206" s="100">
        <v>0</v>
      </c>
      <c r="AK206" s="100">
        <v>0</v>
      </c>
      <c r="AL206" s="100">
        <v>0</v>
      </c>
      <c r="AM206" s="100">
        <v>0</v>
      </c>
      <c r="AN206" s="100">
        <v>0</v>
      </c>
      <c r="AO206" s="100">
        <v>0</v>
      </c>
      <c r="AP206" s="100">
        <v>0</v>
      </c>
      <c r="AQ206" s="100">
        <v>0</v>
      </c>
      <c r="AR206" s="100">
        <v>0</v>
      </c>
      <c r="AS206" s="100">
        <v>0</v>
      </c>
      <c r="AT206" s="100">
        <v>0</v>
      </c>
      <c r="AU206" s="100">
        <v>0</v>
      </c>
      <c r="AV206" s="100">
        <v>0</v>
      </c>
      <c r="AW206" s="100">
        <v>0</v>
      </c>
      <c r="AX206" s="100">
        <v>0</v>
      </c>
      <c r="AY206" s="100">
        <v>0</v>
      </c>
      <c r="AZ206" s="100">
        <v>0</v>
      </c>
      <c r="BA206" s="100">
        <v>0</v>
      </c>
      <c r="BB206" s="100">
        <v>0</v>
      </c>
      <c r="BC206" s="100">
        <v>0</v>
      </c>
      <c r="BD206" s="100">
        <v>0</v>
      </c>
      <c r="BE206" s="100">
        <v>0</v>
      </c>
      <c r="BF206" s="100">
        <v>0</v>
      </c>
      <c r="BG206" s="100">
        <v>0</v>
      </c>
      <c r="BH206" s="100">
        <v>0</v>
      </c>
      <c r="BI206" s="100">
        <v>0</v>
      </c>
      <c r="BJ206" s="100">
        <v>0</v>
      </c>
      <c r="BK206" s="100">
        <v>0</v>
      </c>
      <c r="BL206" s="100">
        <v>0</v>
      </c>
      <c r="BM206" s="100">
        <v>0</v>
      </c>
      <c r="BN206" s="100">
        <v>0</v>
      </c>
      <c r="BO206" s="100">
        <v>0</v>
      </c>
      <c r="BP206" s="100">
        <v>0</v>
      </c>
      <c r="BQ206" s="100">
        <v>0</v>
      </c>
      <c r="BR206" s="100">
        <v>0</v>
      </c>
      <c r="BS206" s="100">
        <v>0</v>
      </c>
      <c r="BT206" s="100">
        <v>0</v>
      </c>
      <c r="BU206" s="100">
        <v>0</v>
      </c>
      <c r="BV206" s="100">
        <v>0</v>
      </c>
      <c r="BW206" s="100">
        <v>0</v>
      </c>
      <c r="BX206" s="100">
        <v>0</v>
      </c>
      <c r="BY206" s="100">
        <v>0</v>
      </c>
      <c r="BZ206" s="100">
        <v>0</v>
      </c>
      <c r="CA206" s="100">
        <v>0</v>
      </c>
      <c r="CB206" s="100">
        <v>0</v>
      </c>
      <c r="CC206" s="100">
        <v>0</v>
      </c>
      <c r="CD206" s="100">
        <v>0</v>
      </c>
      <c r="CE206" s="100">
        <v>0</v>
      </c>
      <c r="CF206" s="100">
        <v>0</v>
      </c>
      <c r="CG206" s="100">
        <v>0</v>
      </c>
      <c r="CH206" s="100">
        <v>0</v>
      </c>
      <c r="CI206" s="100">
        <v>0</v>
      </c>
      <c r="CJ206" s="100">
        <v>0</v>
      </c>
      <c r="CK206" s="100">
        <v>0</v>
      </c>
      <c r="CL206" s="100">
        <v>0</v>
      </c>
      <c r="CM206" s="100">
        <v>0</v>
      </c>
      <c r="CN206" s="100">
        <v>0</v>
      </c>
      <c r="CO206" s="100">
        <v>0</v>
      </c>
    </row>
    <row r="207" spans="1:93" x14ac:dyDescent="0.2">
      <c r="A207" s="101" t="s">
        <v>1801</v>
      </c>
      <c r="B207" s="100">
        <v>-21109780.68</v>
      </c>
      <c r="C207" s="100">
        <v>-8465946.4600000009</v>
      </c>
      <c r="D207" s="100">
        <v>-19345926.949999999</v>
      </c>
      <c r="E207" s="100">
        <v>-19619093.600000001</v>
      </c>
      <c r="F207" s="100">
        <v>-16478683.279999999</v>
      </c>
      <c r="G207" s="100">
        <v>-910736.43</v>
      </c>
      <c r="H207" s="100">
        <v>-41426704.780000001</v>
      </c>
      <c r="I207" s="100">
        <v>-13862597.82</v>
      </c>
      <c r="J207" s="100">
        <v>-30909888.59</v>
      </c>
      <c r="K207" s="100">
        <v>-11687454.609999999</v>
      </c>
      <c r="L207" s="100">
        <v>-22377505.57</v>
      </c>
      <c r="M207" s="100">
        <v>-23632785.629999999</v>
      </c>
      <c r="N207" s="100">
        <v>-23632785.629999999</v>
      </c>
      <c r="O207" s="100">
        <v>-11148349.609999999</v>
      </c>
      <c r="P207" s="100">
        <v>-5416977.4199999999</v>
      </c>
      <c r="Q207" s="100">
        <v>-21684888.41</v>
      </c>
      <c r="R207" s="100">
        <v>-20838137.690000001</v>
      </c>
      <c r="S207" s="100">
        <v>-3891990.97</v>
      </c>
      <c r="T207" s="100">
        <v>-19044432.609999999</v>
      </c>
      <c r="U207" s="100">
        <v>-2121755.9500000002</v>
      </c>
      <c r="V207" s="100">
        <v>-5932067.8600000003</v>
      </c>
      <c r="W207" s="100">
        <v>-38170906.109999999</v>
      </c>
      <c r="X207" s="100">
        <v>-13389840.279999999</v>
      </c>
      <c r="Y207" s="100">
        <v>-17885993.899999999</v>
      </c>
      <c r="Z207" s="100">
        <v>-32645896.940000001</v>
      </c>
      <c r="AB207" s="100">
        <v>-32645896.940000001</v>
      </c>
      <c r="AC207" s="100">
        <v>-32645896.940000001</v>
      </c>
      <c r="AD207" s="100">
        <v>-32645896.940000001</v>
      </c>
      <c r="AE207" s="100">
        <v>-32645896.940000001</v>
      </c>
      <c r="AF207" s="100">
        <v>-32645896.940000001</v>
      </c>
      <c r="AG207" s="100">
        <v>-32645896.940000001</v>
      </c>
      <c r="AH207" s="100">
        <v>-32645896.940000001</v>
      </c>
      <c r="AI207" s="100">
        <v>-32645896.940000001</v>
      </c>
      <c r="AJ207" s="100">
        <v>-32645896.940000001</v>
      </c>
      <c r="AK207" s="100">
        <v>-32645896.940000001</v>
      </c>
      <c r="AL207" s="100">
        <v>-32645896.940000001</v>
      </c>
      <c r="AM207" s="100">
        <v>-32645896.940000001</v>
      </c>
      <c r="AN207" s="100">
        <v>-32645896.940000001</v>
      </c>
      <c r="AO207" s="100">
        <v>-32645896.940000001</v>
      </c>
      <c r="AP207" s="100">
        <v>-32645896.940000001</v>
      </c>
      <c r="AQ207" s="100">
        <v>-32645896.940000001</v>
      </c>
      <c r="AR207" s="100">
        <v>-32645896.940000001</v>
      </c>
      <c r="AS207" s="100">
        <v>-32645896.940000001</v>
      </c>
      <c r="AT207" s="100">
        <v>-32645896.940000001</v>
      </c>
      <c r="AU207" s="100">
        <v>-32645896.940000001</v>
      </c>
      <c r="AV207" s="100">
        <v>-32645896.940000001</v>
      </c>
      <c r="AW207" s="100">
        <v>-32645896.940000001</v>
      </c>
      <c r="AX207" s="100">
        <v>-32645896.940000001</v>
      </c>
      <c r="AY207" s="100">
        <v>-32645896.940000001</v>
      </c>
      <c r="AZ207" s="100">
        <v>-32645896.940000001</v>
      </c>
      <c r="BA207" s="100">
        <v>-32645896.940000001</v>
      </c>
      <c r="BB207" s="100">
        <v>-32645896.940000001</v>
      </c>
      <c r="BC207" s="100">
        <v>-32645896.940000001</v>
      </c>
      <c r="BD207" s="100">
        <v>-32645896.940000001</v>
      </c>
      <c r="BE207" s="100">
        <v>-32645896.940000001</v>
      </c>
      <c r="BF207" s="100">
        <v>-32645896.940000001</v>
      </c>
      <c r="BG207" s="100">
        <v>-32645896.940000001</v>
      </c>
      <c r="BH207" s="100">
        <v>-32645896.940000001</v>
      </c>
      <c r="BI207" s="100">
        <v>-32645896.940000001</v>
      </c>
      <c r="BJ207" s="100">
        <v>-32645896.940000001</v>
      </c>
      <c r="BK207" s="100">
        <v>-32645896.940000001</v>
      </c>
      <c r="BL207" s="100">
        <v>-32645896.940000001</v>
      </c>
      <c r="BM207" s="100">
        <v>-32645896.940000001</v>
      </c>
      <c r="BN207" s="100">
        <v>-32645896.940000001</v>
      </c>
      <c r="BO207" s="100">
        <v>-32645896.940000001</v>
      </c>
      <c r="BP207" s="100">
        <v>-32645896.940000001</v>
      </c>
      <c r="BQ207" s="100">
        <v>-32645896.940000001</v>
      </c>
      <c r="BR207" s="100">
        <v>-32645896.940000001</v>
      </c>
      <c r="BS207" s="100">
        <v>-32645896.940000001</v>
      </c>
      <c r="BT207" s="100">
        <v>-32645896.940000001</v>
      </c>
      <c r="BU207" s="100">
        <v>-32645896.940000001</v>
      </c>
      <c r="BV207" s="100">
        <v>-32645896.940000001</v>
      </c>
      <c r="BW207" s="100">
        <v>-32645896.940000001</v>
      </c>
      <c r="BX207" s="100">
        <v>-32645896.940000001</v>
      </c>
      <c r="BY207" s="100">
        <v>-32645896.940000001</v>
      </c>
      <c r="BZ207" s="100">
        <v>-32645896.940000001</v>
      </c>
      <c r="CA207" s="100">
        <v>-32645896.940000001</v>
      </c>
      <c r="CB207" s="100">
        <v>-32645896.940000001</v>
      </c>
      <c r="CC207" s="100">
        <v>-32645896.940000001</v>
      </c>
      <c r="CD207" s="100">
        <v>-32645896.940000001</v>
      </c>
      <c r="CE207" s="100">
        <v>-32645896.940000001</v>
      </c>
      <c r="CF207" s="100">
        <v>-32645896.940000001</v>
      </c>
      <c r="CG207" s="100">
        <v>-32645896.940000001</v>
      </c>
      <c r="CH207" s="100">
        <v>-32645896.940000001</v>
      </c>
      <c r="CI207" s="100">
        <v>-32645896.940000001</v>
      </c>
      <c r="CJ207" s="100">
        <v>-32645896.940000001</v>
      </c>
      <c r="CK207" s="100">
        <v>-32645896.940000001</v>
      </c>
      <c r="CL207" s="100">
        <v>-32645896.940000001</v>
      </c>
      <c r="CM207" s="100">
        <v>-32645896.940000001</v>
      </c>
      <c r="CN207" s="100">
        <v>-32645896.940000001</v>
      </c>
      <c r="CO207" s="100">
        <v>-32645896.940000001</v>
      </c>
    </row>
    <row r="208" spans="1:93" x14ac:dyDescent="0.2">
      <c r="A208" s="101" t="s">
        <v>1802</v>
      </c>
      <c r="B208" s="100">
        <v>0</v>
      </c>
      <c r="C208" s="100">
        <v>0</v>
      </c>
      <c r="D208" s="100">
        <v>0</v>
      </c>
      <c r="E208" s="100">
        <v>0</v>
      </c>
      <c r="F208" s="100">
        <v>0</v>
      </c>
      <c r="G208" s="100">
        <v>0</v>
      </c>
      <c r="H208" s="100">
        <v>0</v>
      </c>
      <c r="I208" s="100">
        <v>0</v>
      </c>
      <c r="J208" s="100">
        <v>0</v>
      </c>
      <c r="K208" s="100">
        <v>0</v>
      </c>
      <c r="L208" s="100">
        <v>0</v>
      </c>
      <c r="M208" s="100">
        <v>0</v>
      </c>
      <c r="N208" s="100">
        <v>0</v>
      </c>
      <c r="O208" s="100">
        <v>0</v>
      </c>
      <c r="P208" s="100">
        <v>0</v>
      </c>
      <c r="Q208" s="100">
        <v>0</v>
      </c>
      <c r="R208" s="100">
        <v>0</v>
      </c>
      <c r="S208" s="100">
        <v>0</v>
      </c>
      <c r="T208" s="100">
        <v>0</v>
      </c>
      <c r="U208" s="100">
        <v>0</v>
      </c>
      <c r="V208" s="100">
        <v>0</v>
      </c>
      <c r="W208" s="100">
        <v>0</v>
      </c>
      <c r="X208" s="100">
        <v>0</v>
      </c>
      <c r="Y208" s="100">
        <v>0</v>
      </c>
      <c r="Z208" s="100">
        <v>0</v>
      </c>
      <c r="AB208" s="100">
        <v>0</v>
      </c>
      <c r="AC208" s="100">
        <v>0</v>
      </c>
      <c r="AD208" s="100">
        <v>0</v>
      </c>
      <c r="AE208" s="100">
        <v>0</v>
      </c>
      <c r="AF208" s="100">
        <v>0</v>
      </c>
      <c r="AG208" s="100">
        <v>0</v>
      </c>
      <c r="AH208" s="100">
        <v>0</v>
      </c>
      <c r="AI208" s="100">
        <v>0</v>
      </c>
      <c r="AJ208" s="100">
        <v>0</v>
      </c>
      <c r="AK208" s="100">
        <v>0</v>
      </c>
      <c r="AL208" s="100">
        <v>0</v>
      </c>
      <c r="AM208" s="100">
        <v>0</v>
      </c>
      <c r="AN208" s="100">
        <v>0</v>
      </c>
      <c r="AO208" s="100">
        <v>0</v>
      </c>
      <c r="AP208" s="100">
        <v>0</v>
      </c>
      <c r="AQ208" s="100">
        <v>0</v>
      </c>
      <c r="AR208" s="100">
        <v>0</v>
      </c>
      <c r="AS208" s="100">
        <v>0</v>
      </c>
      <c r="AT208" s="100">
        <v>0</v>
      </c>
      <c r="AU208" s="100">
        <v>0</v>
      </c>
      <c r="AV208" s="100">
        <v>0</v>
      </c>
      <c r="AW208" s="100">
        <v>0</v>
      </c>
      <c r="AX208" s="100">
        <v>0</v>
      </c>
      <c r="AY208" s="100">
        <v>0</v>
      </c>
      <c r="AZ208" s="100">
        <v>0</v>
      </c>
      <c r="BA208" s="100">
        <v>0</v>
      </c>
      <c r="BB208" s="100">
        <v>0</v>
      </c>
      <c r="BC208" s="100">
        <v>0</v>
      </c>
      <c r="BD208" s="100">
        <v>0</v>
      </c>
      <c r="BE208" s="100">
        <v>0</v>
      </c>
      <c r="BF208" s="100">
        <v>0</v>
      </c>
      <c r="BG208" s="100">
        <v>0</v>
      </c>
      <c r="BH208" s="100">
        <v>0</v>
      </c>
      <c r="BI208" s="100">
        <v>0</v>
      </c>
      <c r="BJ208" s="100">
        <v>0</v>
      </c>
      <c r="BK208" s="100">
        <v>0</v>
      </c>
      <c r="BL208" s="100">
        <v>0</v>
      </c>
      <c r="BM208" s="100">
        <v>0</v>
      </c>
      <c r="BN208" s="100">
        <v>0</v>
      </c>
      <c r="BO208" s="100">
        <v>0</v>
      </c>
      <c r="BP208" s="100">
        <v>0</v>
      </c>
      <c r="BQ208" s="100">
        <v>0</v>
      </c>
      <c r="BR208" s="100">
        <v>0</v>
      </c>
      <c r="BS208" s="100">
        <v>0</v>
      </c>
      <c r="BT208" s="100">
        <v>0</v>
      </c>
      <c r="BU208" s="100">
        <v>0</v>
      </c>
      <c r="BV208" s="100">
        <v>0</v>
      </c>
      <c r="BW208" s="100">
        <v>0</v>
      </c>
      <c r="BX208" s="100">
        <v>0</v>
      </c>
      <c r="BY208" s="100">
        <v>0</v>
      </c>
      <c r="BZ208" s="100">
        <v>0</v>
      </c>
      <c r="CA208" s="100">
        <v>0</v>
      </c>
      <c r="CB208" s="100">
        <v>0</v>
      </c>
      <c r="CC208" s="100">
        <v>0</v>
      </c>
      <c r="CD208" s="100">
        <v>0</v>
      </c>
      <c r="CE208" s="100">
        <v>0</v>
      </c>
      <c r="CF208" s="100">
        <v>0</v>
      </c>
      <c r="CG208" s="100">
        <v>0</v>
      </c>
      <c r="CH208" s="100">
        <v>0</v>
      </c>
      <c r="CI208" s="100">
        <v>0</v>
      </c>
      <c r="CJ208" s="100">
        <v>0</v>
      </c>
      <c r="CK208" s="100">
        <v>0</v>
      </c>
      <c r="CL208" s="100">
        <v>0</v>
      </c>
      <c r="CM208" s="100">
        <v>0</v>
      </c>
      <c r="CN208" s="100">
        <v>0</v>
      </c>
      <c r="CO208" s="100">
        <v>0</v>
      </c>
    </row>
    <row r="209" spans="1:93" x14ac:dyDescent="0.2">
      <c r="A209" s="101" t="s">
        <v>1803</v>
      </c>
      <c r="B209" s="100">
        <v>20890810.969999999</v>
      </c>
      <c r="C209" s="100">
        <v>17592224.530000001</v>
      </c>
      <c r="D209" s="100">
        <v>13701966.9</v>
      </c>
      <c r="E209" s="100">
        <v>17376128.75</v>
      </c>
      <c r="F209" s="100">
        <v>33774174.479999997</v>
      </c>
      <c r="G209" s="100">
        <v>35684410.93</v>
      </c>
      <c r="H209" s="100">
        <v>18350776.719999999</v>
      </c>
      <c r="I209" s="100">
        <v>28454400</v>
      </c>
      <c r="J209" s="100">
        <v>17188940.23</v>
      </c>
      <c r="K209" s="100">
        <v>21999584.100000001</v>
      </c>
      <c r="L209" s="100">
        <v>30454958.219999999</v>
      </c>
      <c r="M209" s="100">
        <v>20438219.859999999</v>
      </c>
      <c r="N209" s="100">
        <v>20438219.859999999</v>
      </c>
      <c r="O209" s="100">
        <v>21049194.289999999</v>
      </c>
      <c r="P209" s="100">
        <v>16609080.8699999</v>
      </c>
      <c r="Q209" s="100">
        <v>16215848.609999999</v>
      </c>
      <c r="R209" s="100">
        <v>7393510.79</v>
      </c>
      <c r="S209" s="100">
        <v>32024722.23</v>
      </c>
      <c r="T209" s="100">
        <v>29906840.199999999</v>
      </c>
      <c r="U209" s="100">
        <v>25289129.289999999</v>
      </c>
      <c r="V209" s="100">
        <v>30631928.460000001</v>
      </c>
      <c r="W209" s="100">
        <v>37190042.030000001</v>
      </c>
      <c r="X209" s="100">
        <v>30883070.149999999</v>
      </c>
      <c r="Y209" s="100">
        <v>19147695.190000001</v>
      </c>
      <c r="Z209" s="100">
        <v>18062266.870000001</v>
      </c>
      <c r="AB209" s="100">
        <v>18062266.870000001</v>
      </c>
      <c r="AC209" s="100">
        <v>18062266.870000001</v>
      </c>
      <c r="AD209" s="100">
        <v>18062266.870000001</v>
      </c>
      <c r="AE209" s="100">
        <v>18062266.870000001</v>
      </c>
      <c r="AF209" s="100">
        <v>18062266.870000001</v>
      </c>
      <c r="AG209" s="100">
        <v>18062266.870000001</v>
      </c>
      <c r="AH209" s="100">
        <v>18062266.870000001</v>
      </c>
      <c r="AI209" s="100">
        <v>18062266.870000001</v>
      </c>
      <c r="AJ209" s="100">
        <v>18062266.870000001</v>
      </c>
      <c r="AK209" s="100">
        <v>18062266.870000001</v>
      </c>
      <c r="AL209" s="100">
        <v>18062266.870000001</v>
      </c>
      <c r="AM209" s="100">
        <v>18062266.870000001</v>
      </c>
      <c r="AN209" s="100">
        <v>18062266.870000001</v>
      </c>
      <c r="AO209" s="100">
        <v>18062266.870000001</v>
      </c>
      <c r="AP209" s="100">
        <v>18062266.870000001</v>
      </c>
      <c r="AQ209" s="100">
        <v>18062266.870000001</v>
      </c>
      <c r="AR209" s="100">
        <v>18062266.870000001</v>
      </c>
      <c r="AS209" s="100">
        <v>18062266.870000001</v>
      </c>
      <c r="AT209" s="100">
        <v>18062266.870000001</v>
      </c>
      <c r="AU209" s="100">
        <v>18062266.870000001</v>
      </c>
      <c r="AV209" s="100">
        <v>18062266.870000001</v>
      </c>
      <c r="AW209" s="100">
        <v>18062266.870000001</v>
      </c>
      <c r="AX209" s="100">
        <v>18062266.870000001</v>
      </c>
      <c r="AY209" s="100">
        <v>18062266.870000001</v>
      </c>
      <c r="AZ209" s="100">
        <v>18062266.870000001</v>
      </c>
      <c r="BA209" s="100">
        <v>18062266.870000001</v>
      </c>
      <c r="BB209" s="100">
        <v>18062266.870000001</v>
      </c>
      <c r="BC209" s="100">
        <v>18062266.870000001</v>
      </c>
      <c r="BD209" s="100">
        <v>18062266.870000001</v>
      </c>
      <c r="BE209" s="100">
        <v>18062266.870000001</v>
      </c>
      <c r="BF209" s="100">
        <v>18062266.870000001</v>
      </c>
      <c r="BG209" s="100">
        <v>18062266.870000001</v>
      </c>
      <c r="BH209" s="100">
        <v>18062266.870000001</v>
      </c>
      <c r="BI209" s="100">
        <v>18062266.870000001</v>
      </c>
      <c r="BJ209" s="100">
        <v>18062266.870000001</v>
      </c>
      <c r="BK209" s="100">
        <v>18062266.870000001</v>
      </c>
      <c r="BL209" s="100">
        <v>18062266.870000001</v>
      </c>
      <c r="BM209" s="100">
        <v>18062266.870000001</v>
      </c>
      <c r="BN209" s="100">
        <v>18062266.870000001</v>
      </c>
      <c r="BO209" s="100">
        <v>18062266.870000001</v>
      </c>
      <c r="BP209" s="100">
        <v>18062266.870000001</v>
      </c>
      <c r="BQ209" s="100">
        <v>18062266.870000001</v>
      </c>
      <c r="BR209" s="100">
        <v>18062266.870000001</v>
      </c>
      <c r="BS209" s="100">
        <v>18062266.870000001</v>
      </c>
      <c r="BT209" s="100">
        <v>18062266.870000001</v>
      </c>
      <c r="BU209" s="100">
        <v>18062266.870000001</v>
      </c>
      <c r="BV209" s="100">
        <v>18062266.870000001</v>
      </c>
      <c r="BW209" s="100">
        <v>18062266.870000001</v>
      </c>
      <c r="BX209" s="100">
        <v>18062266.870000001</v>
      </c>
      <c r="BY209" s="100">
        <v>18062266.870000001</v>
      </c>
      <c r="BZ209" s="100">
        <v>18062266.870000001</v>
      </c>
      <c r="CA209" s="100">
        <v>18062266.870000001</v>
      </c>
      <c r="CB209" s="100">
        <v>18062266.870000001</v>
      </c>
      <c r="CC209" s="100">
        <v>18062266.870000001</v>
      </c>
      <c r="CD209" s="100">
        <v>18062266.870000001</v>
      </c>
      <c r="CE209" s="100">
        <v>18062266.870000001</v>
      </c>
      <c r="CF209" s="100">
        <v>18062266.870000001</v>
      </c>
      <c r="CG209" s="100">
        <v>18062266.870000001</v>
      </c>
      <c r="CH209" s="100">
        <v>18062266.870000001</v>
      </c>
      <c r="CI209" s="100">
        <v>18062266.870000001</v>
      </c>
      <c r="CJ209" s="100">
        <v>18062266.870000001</v>
      </c>
      <c r="CK209" s="100">
        <v>18062266.870000001</v>
      </c>
      <c r="CL209" s="100">
        <v>18062266.870000001</v>
      </c>
      <c r="CM209" s="100">
        <v>18062266.870000001</v>
      </c>
      <c r="CN209" s="100">
        <v>18062266.870000001</v>
      </c>
      <c r="CO209" s="100">
        <v>18062266.870000001</v>
      </c>
    </row>
    <row r="210" spans="1:93" x14ac:dyDescent="0.2">
      <c r="A210" s="101" t="s">
        <v>1804</v>
      </c>
      <c r="B210" s="100">
        <v>-921972.65</v>
      </c>
      <c r="C210" s="100">
        <v>-1056460.1100000001</v>
      </c>
      <c r="D210" s="100">
        <v>-1219333.55</v>
      </c>
      <c r="E210" s="100">
        <v>-1442018.8</v>
      </c>
      <c r="F210" s="100">
        <v>-1369651.06</v>
      </c>
      <c r="G210" s="100">
        <v>-1705124.88</v>
      </c>
      <c r="H210" s="100">
        <v>-1372791.26</v>
      </c>
      <c r="I210" s="100">
        <v>-1353988.96</v>
      </c>
      <c r="J210" s="100">
        <v>-1416927.3</v>
      </c>
      <c r="K210" s="100">
        <v>-1669994.02</v>
      </c>
      <c r="L210" s="100">
        <v>-1607844.01</v>
      </c>
      <c r="M210" s="100">
        <v>-1932092.8</v>
      </c>
      <c r="N210" s="100">
        <v>-1932092.8</v>
      </c>
      <c r="O210" s="100">
        <v>-1967932.05</v>
      </c>
      <c r="P210" s="100">
        <v>-1906712.93</v>
      </c>
      <c r="Q210" s="100">
        <v>-1864533.56</v>
      </c>
      <c r="R210" s="100">
        <v>-2019649.01</v>
      </c>
      <c r="S210" s="100">
        <v>-2066851.22</v>
      </c>
      <c r="T210" s="100">
        <v>-3853415.67</v>
      </c>
      <c r="U210" s="100">
        <v>-2262224.84</v>
      </c>
      <c r="V210" s="100">
        <v>-2311941.0299999998</v>
      </c>
      <c r="W210" s="100">
        <v>-2229808.37</v>
      </c>
      <c r="X210" s="100">
        <v>-2270699.16</v>
      </c>
      <c r="Y210" s="100">
        <v>-2202028.2200000002</v>
      </c>
      <c r="Z210" s="100">
        <v>-2300068.25</v>
      </c>
      <c r="AB210" s="100">
        <v>-2300068.25</v>
      </c>
      <c r="AC210" s="100">
        <v>-2300068.25</v>
      </c>
      <c r="AD210" s="100">
        <v>-2300068.25</v>
      </c>
      <c r="AE210" s="100">
        <v>-2300068.25</v>
      </c>
      <c r="AF210" s="100">
        <v>-2300068.25</v>
      </c>
      <c r="AG210" s="100">
        <v>-2300068.25</v>
      </c>
      <c r="AH210" s="100">
        <v>-2300068.25</v>
      </c>
      <c r="AI210" s="100">
        <v>-2300068.25</v>
      </c>
      <c r="AJ210" s="100">
        <v>-2300068.25</v>
      </c>
      <c r="AK210" s="100">
        <v>-2300068.25</v>
      </c>
      <c r="AL210" s="100">
        <v>-2300068.25</v>
      </c>
      <c r="AM210" s="100">
        <v>-2300068.25</v>
      </c>
      <c r="AN210" s="100">
        <v>-2300068.25</v>
      </c>
      <c r="AO210" s="100">
        <v>-2300068.25</v>
      </c>
      <c r="AP210" s="100">
        <v>-2300068.25</v>
      </c>
      <c r="AQ210" s="100">
        <v>-2300068.25</v>
      </c>
      <c r="AR210" s="100">
        <v>-2300068.25</v>
      </c>
      <c r="AS210" s="100">
        <v>-2300068.25</v>
      </c>
      <c r="AT210" s="100">
        <v>-2300068.25</v>
      </c>
      <c r="AU210" s="100">
        <v>-2300068.25</v>
      </c>
      <c r="AV210" s="100">
        <v>-2300068.25</v>
      </c>
      <c r="AW210" s="100">
        <v>-2300068.25</v>
      </c>
      <c r="AX210" s="100">
        <v>-2300068.25</v>
      </c>
      <c r="AY210" s="100">
        <v>-2300068.25</v>
      </c>
      <c r="AZ210" s="100">
        <v>-2300068.25</v>
      </c>
      <c r="BA210" s="100">
        <v>-2300068.25</v>
      </c>
      <c r="BB210" s="100">
        <v>-2300068.25</v>
      </c>
      <c r="BC210" s="100">
        <v>-2300068.25</v>
      </c>
      <c r="BD210" s="100">
        <v>-2300068.25</v>
      </c>
      <c r="BE210" s="100">
        <v>-2300068.25</v>
      </c>
      <c r="BF210" s="100">
        <v>-2300068.25</v>
      </c>
      <c r="BG210" s="100">
        <v>-2300068.25</v>
      </c>
      <c r="BH210" s="100">
        <v>-2300068.25</v>
      </c>
      <c r="BI210" s="100">
        <v>-2300068.25</v>
      </c>
      <c r="BJ210" s="100">
        <v>-2300068.25</v>
      </c>
      <c r="BK210" s="100">
        <v>-2300068.25</v>
      </c>
      <c r="BL210" s="100">
        <v>-2300068.25</v>
      </c>
      <c r="BM210" s="100">
        <v>-2300068.25</v>
      </c>
      <c r="BN210" s="100">
        <v>-2300068.25</v>
      </c>
      <c r="BO210" s="100">
        <v>-2300068.25</v>
      </c>
      <c r="BP210" s="100">
        <v>-2300068.25</v>
      </c>
      <c r="BQ210" s="100">
        <v>-2300068.25</v>
      </c>
      <c r="BR210" s="100">
        <v>-2300068.25</v>
      </c>
      <c r="BS210" s="100">
        <v>-2300068.25</v>
      </c>
      <c r="BT210" s="100">
        <v>-2300068.25</v>
      </c>
      <c r="BU210" s="100">
        <v>-2300068.25</v>
      </c>
      <c r="BV210" s="100">
        <v>-2300068.25</v>
      </c>
      <c r="BW210" s="100">
        <v>-2300068.25</v>
      </c>
      <c r="BX210" s="100">
        <v>-2300068.25</v>
      </c>
      <c r="BY210" s="100">
        <v>-2300068.25</v>
      </c>
      <c r="BZ210" s="100">
        <v>-2300068.25</v>
      </c>
      <c r="CA210" s="100">
        <v>-2300068.25</v>
      </c>
      <c r="CB210" s="100">
        <v>-2300068.25</v>
      </c>
      <c r="CC210" s="100">
        <v>-2300068.25</v>
      </c>
      <c r="CD210" s="100">
        <v>-2300068.25</v>
      </c>
      <c r="CE210" s="100">
        <v>-2300068.25</v>
      </c>
      <c r="CF210" s="100">
        <v>-2300068.25</v>
      </c>
      <c r="CG210" s="100">
        <v>-2300068.25</v>
      </c>
      <c r="CH210" s="100">
        <v>-2300068.25</v>
      </c>
      <c r="CI210" s="100">
        <v>-2300068.25</v>
      </c>
      <c r="CJ210" s="100">
        <v>-2300068.25</v>
      </c>
      <c r="CK210" s="100">
        <v>-2300068.25</v>
      </c>
      <c r="CL210" s="100">
        <v>-2300068.25</v>
      </c>
      <c r="CM210" s="100">
        <v>-2300068.25</v>
      </c>
      <c r="CN210" s="100">
        <v>-2300068.25</v>
      </c>
      <c r="CO210" s="100">
        <v>-2300068.25</v>
      </c>
    </row>
    <row r="211" spans="1:93" x14ac:dyDescent="0.2">
      <c r="A211" s="102" t="s">
        <v>1805</v>
      </c>
      <c r="B211" s="103">
        <v>34302451.089999899</v>
      </c>
      <c r="C211" s="103">
        <v>37866581.869999997</v>
      </c>
      <c r="D211" s="103">
        <v>12588353.9099999</v>
      </c>
      <c r="E211" s="103">
        <v>16039955.509999899</v>
      </c>
      <c r="F211" s="103">
        <v>32420786.440000001</v>
      </c>
      <c r="G211" s="103">
        <v>44359930.909999996</v>
      </c>
      <c r="H211" s="103">
        <v>28158787.2999999</v>
      </c>
      <c r="I211" s="103">
        <v>40371437.859999999</v>
      </c>
      <c r="J211" s="103">
        <v>25430191.949999899</v>
      </c>
      <c r="K211" s="103">
        <v>29146212</v>
      </c>
      <c r="L211" s="103">
        <v>39996699.909999996</v>
      </c>
      <c r="M211" s="103">
        <v>44989931.859999999</v>
      </c>
      <c r="N211" s="103">
        <v>44989931.859999999</v>
      </c>
      <c r="O211" s="103">
        <v>147216651.08999899</v>
      </c>
      <c r="P211" s="103">
        <v>26052774.4099999</v>
      </c>
      <c r="Q211" s="103">
        <v>26070018.02</v>
      </c>
      <c r="R211" s="103">
        <v>16347409.5599999</v>
      </c>
      <c r="S211" s="103">
        <v>42071167.950000003</v>
      </c>
      <c r="T211" s="103">
        <v>37103609.890000001</v>
      </c>
      <c r="U211" s="103">
        <v>33460982.829999998</v>
      </c>
      <c r="V211" s="103">
        <v>37804362.539999999</v>
      </c>
      <c r="W211" s="103">
        <v>40544364.530000001</v>
      </c>
      <c r="X211" s="103">
        <v>37662710.020000003</v>
      </c>
      <c r="Y211" s="103">
        <v>25402579.190000001</v>
      </c>
      <c r="Z211" s="103">
        <v>23820836.0499999</v>
      </c>
      <c r="AA211" s="103"/>
      <c r="AB211" s="103">
        <v>23820836.0499999</v>
      </c>
      <c r="AC211" s="103">
        <v>5263157.1809810102</v>
      </c>
      <c r="AD211" s="103">
        <v>6226691.6664406704</v>
      </c>
      <c r="AE211" s="103">
        <v>3999999.9999999902</v>
      </c>
      <c r="AF211" s="103">
        <v>3999999.9999999902</v>
      </c>
      <c r="AG211" s="103">
        <v>4261593.76875553</v>
      </c>
      <c r="AH211" s="103">
        <v>4423894.1505506504</v>
      </c>
      <c r="AI211" s="103">
        <v>5383346.5587541396</v>
      </c>
      <c r="AJ211" s="103">
        <v>6346965.6218120297</v>
      </c>
      <c r="AK211" s="103">
        <v>6582025.3447665703</v>
      </c>
      <c r="AL211" s="103">
        <v>7550849.9612629702</v>
      </c>
      <c r="AM211" s="103">
        <v>8524669.2996616401</v>
      </c>
      <c r="AN211" s="103">
        <v>8571316.9254914299</v>
      </c>
      <c r="AO211" s="103">
        <v>8571316.9254914299</v>
      </c>
      <c r="AP211" s="103">
        <v>9850302.2980728708</v>
      </c>
      <c r="AQ211" s="103">
        <v>10829073.4669264</v>
      </c>
      <c r="AR211" s="103">
        <v>11424327.3270652</v>
      </c>
      <c r="AS211" s="103">
        <v>12241723.0497173</v>
      </c>
      <c r="AT211" s="103">
        <v>13231135.4925745</v>
      </c>
      <c r="AU211" s="103">
        <v>13411667.1717382</v>
      </c>
      <c r="AV211" s="103">
        <v>14400943.320974801</v>
      </c>
      <c r="AW211" s="103">
        <v>15393853.4784404</v>
      </c>
      <c r="AX211" s="103">
        <v>15633003.4205621</v>
      </c>
      <c r="AY211" s="103">
        <v>16630439.4291199</v>
      </c>
      <c r="AZ211" s="103">
        <v>17632326.523366101</v>
      </c>
      <c r="BA211" s="103">
        <v>17679010.854880899</v>
      </c>
      <c r="BB211" s="103">
        <v>17679010.854880899</v>
      </c>
      <c r="BC211" s="103">
        <v>18942422.794060498</v>
      </c>
      <c r="BD211" s="103">
        <v>20208132.556004301</v>
      </c>
      <c r="BE211" s="103">
        <v>20793105.026597701</v>
      </c>
      <c r="BF211" s="103">
        <v>21605594.956773698</v>
      </c>
      <c r="BG211" s="103">
        <v>22689876.787858799</v>
      </c>
      <c r="BH211" s="103">
        <v>22912674.780070301</v>
      </c>
      <c r="BI211" s="103">
        <v>23893884.468348999</v>
      </c>
      <c r="BJ211" s="103">
        <v>24978004.317125399</v>
      </c>
      <c r="BK211" s="103">
        <v>25115914.956158299</v>
      </c>
      <c r="BL211" s="103">
        <v>26041693.098747499</v>
      </c>
      <c r="BM211" s="103">
        <v>27009652.2243976</v>
      </c>
      <c r="BN211" s="103">
        <v>27015119.930968799</v>
      </c>
      <c r="BO211" s="103">
        <v>27015119.930968799</v>
      </c>
      <c r="BP211" s="103">
        <v>28305961.229782499</v>
      </c>
      <c r="BQ211" s="103">
        <v>29599027.884773999</v>
      </c>
      <c r="BR211" s="103">
        <v>30227151.644142799</v>
      </c>
      <c r="BS211" s="103">
        <v>31062507.790982999</v>
      </c>
      <c r="BT211" s="103">
        <v>32174116.706259999</v>
      </c>
      <c r="BU211" s="103">
        <v>32403411.735562101</v>
      </c>
      <c r="BV211" s="103">
        <v>33411897.185250901</v>
      </c>
      <c r="BW211" s="103">
        <v>34523248.880478598</v>
      </c>
      <c r="BX211" s="103">
        <v>34667595.1879474</v>
      </c>
      <c r="BY211" s="103">
        <v>35620567.471602902</v>
      </c>
      <c r="BZ211" s="103">
        <v>36615687.309197903</v>
      </c>
      <c r="CA211" s="103">
        <v>36622184.792880401</v>
      </c>
      <c r="CB211" s="103">
        <v>36622184.792880401</v>
      </c>
      <c r="CC211" s="103">
        <v>37937539.828382701</v>
      </c>
      <c r="CD211" s="103">
        <v>39254977.202657796</v>
      </c>
      <c r="CE211" s="103">
        <v>39896590.829937398</v>
      </c>
      <c r="CF211" s="103">
        <v>40752179.518990502</v>
      </c>
      <c r="CG211" s="103">
        <v>41887886.305856504</v>
      </c>
      <c r="CH211" s="103">
        <v>42122732.484738603</v>
      </c>
      <c r="CI211" s="103">
        <v>43155188.4389382</v>
      </c>
      <c r="CJ211" s="103">
        <v>44290404.741684601</v>
      </c>
      <c r="CK211" s="103">
        <v>44440240.048653796</v>
      </c>
      <c r="CL211" s="103">
        <v>45416967.5310321</v>
      </c>
      <c r="CM211" s="103">
        <v>46435750.365754403</v>
      </c>
      <c r="CN211" s="103">
        <v>46442970.565694503</v>
      </c>
      <c r="CO211" s="103">
        <v>46442970.565694503</v>
      </c>
    </row>
    <row r="212" spans="1:93" x14ac:dyDescent="0.2">
      <c r="A212" s="101" t="s">
        <v>1806</v>
      </c>
    </row>
    <row r="213" spans="1:93" x14ac:dyDescent="0.2">
      <c r="A213" s="99" t="s">
        <v>1807</v>
      </c>
    </row>
    <row r="214" spans="1:93" x14ac:dyDescent="0.2">
      <c r="A214" s="101" t="s">
        <v>1808</v>
      </c>
      <c r="B214" s="100">
        <v>0</v>
      </c>
      <c r="C214" s="100">
        <v>0</v>
      </c>
      <c r="D214" s="100">
        <v>0</v>
      </c>
      <c r="E214" s="100">
        <v>0</v>
      </c>
      <c r="F214" s="100">
        <v>0</v>
      </c>
      <c r="G214" s="100">
        <v>0</v>
      </c>
      <c r="H214" s="100">
        <v>0</v>
      </c>
      <c r="I214" s="100">
        <v>0</v>
      </c>
      <c r="J214" s="100">
        <v>0</v>
      </c>
      <c r="K214" s="100">
        <v>0</v>
      </c>
      <c r="L214" s="100">
        <v>0</v>
      </c>
      <c r="M214" s="100">
        <v>0</v>
      </c>
      <c r="N214" s="100">
        <v>0</v>
      </c>
      <c r="O214" s="100">
        <v>0</v>
      </c>
      <c r="P214" s="100">
        <v>0</v>
      </c>
      <c r="Q214" s="100">
        <v>0</v>
      </c>
      <c r="R214" s="100">
        <v>0</v>
      </c>
      <c r="S214" s="100">
        <v>0</v>
      </c>
      <c r="T214" s="100">
        <v>0</v>
      </c>
      <c r="U214" s="100">
        <v>0</v>
      </c>
      <c r="V214" s="100">
        <v>0</v>
      </c>
      <c r="W214" s="100">
        <v>0</v>
      </c>
      <c r="X214" s="100">
        <v>0</v>
      </c>
      <c r="Y214" s="100">
        <v>0</v>
      </c>
      <c r="Z214" s="100">
        <v>0</v>
      </c>
      <c r="AB214" s="100">
        <v>0</v>
      </c>
      <c r="AC214" s="100">
        <v>0</v>
      </c>
      <c r="AD214" s="100">
        <v>0</v>
      </c>
      <c r="AE214" s="100">
        <v>0</v>
      </c>
      <c r="AF214" s="100">
        <v>0</v>
      </c>
      <c r="AG214" s="100">
        <v>0</v>
      </c>
      <c r="AH214" s="100">
        <v>0</v>
      </c>
      <c r="AI214" s="100">
        <v>0</v>
      </c>
      <c r="AJ214" s="100">
        <v>0</v>
      </c>
      <c r="AK214" s="100">
        <v>0</v>
      </c>
      <c r="AL214" s="100">
        <v>0</v>
      </c>
      <c r="AM214" s="100">
        <v>0</v>
      </c>
      <c r="AN214" s="100">
        <v>0</v>
      </c>
      <c r="AO214" s="100">
        <v>0</v>
      </c>
      <c r="AP214" s="100">
        <v>0</v>
      </c>
      <c r="AQ214" s="100">
        <v>0</v>
      </c>
      <c r="AR214" s="100">
        <v>0</v>
      </c>
      <c r="AS214" s="100">
        <v>0</v>
      </c>
      <c r="AT214" s="100">
        <v>0</v>
      </c>
      <c r="AU214" s="100">
        <v>0</v>
      </c>
      <c r="AV214" s="100">
        <v>0</v>
      </c>
      <c r="AW214" s="100">
        <v>0</v>
      </c>
      <c r="AX214" s="100">
        <v>0</v>
      </c>
      <c r="AY214" s="100">
        <v>0</v>
      </c>
      <c r="AZ214" s="100">
        <v>0</v>
      </c>
      <c r="BA214" s="100">
        <v>0</v>
      </c>
      <c r="BB214" s="100">
        <v>0</v>
      </c>
      <c r="BC214" s="100">
        <v>0</v>
      </c>
      <c r="BD214" s="100">
        <v>0</v>
      </c>
      <c r="BE214" s="100">
        <v>0</v>
      </c>
      <c r="BF214" s="100">
        <v>0</v>
      </c>
      <c r="BG214" s="100">
        <v>0</v>
      </c>
      <c r="BH214" s="100">
        <v>0</v>
      </c>
      <c r="BI214" s="100">
        <v>0</v>
      </c>
      <c r="BJ214" s="100">
        <v>0</v>
      </c>
      <c r="BK214" s="100">
        <v>0</v>
      </c>
      <c r="BL214" s="100">
        <v>0</v>
      </c>
      <c r="BM214" s="100">
        <v>0</v>
      </c>
      <c r="BN214" s="100">
        <v>0</v>
      </c>
      <c r="BO214" s="100">
        <v>0</v>
      </c>
      <c r="BP214" s="100">
        <v>0</v>
      </c>
      <c r="BQ214" s="100">
        <v>0</v>
      </c>
      <c r="BR214" s="100">
        <v>0</v>
      </c>
      <c r="BS214" s="100">
        <v>0</v>
      </c>
      <c r="BT214" s="100">
        <v>0</v>
      </c>
      <c r="BU214" s="100">
        <v>0</v>
      </c>
      <c r="BV214" s="100">
        <v>0</v>
      </c>
      <c r="BW214" s="100">
        <v>0</v>
      </c>
      <c r="BX214" s="100">
        <v>0</v>
      </c>
      <c r="BY214" s="100">
        <v>0</v>
      </c>
      <c r="BZ214" s="100">
        <v>0</v>
      </c>
      <c r="CA214" s="100">
        <v>0</v>
      </c>
      <c r="CB214" s="100">
        <v>0</v>
      </c>
      <c r="CC214" s="100">
        <v>0</v>
      </c>
      <c r="CD214" s="100">
        <v>0</v>
      </c>
      <c r="CE214" s="100">
        <v>0</v>
      </c>
      <c r="CF214" s="100">
        <v>0</v>
      </c>
      <c r="CG214" s="100">
        <v>0</v>
      </c>
      <c r="CH214" s="100">
        <v>0</v>
      </c>
      <c r="CI214" s="100">
        <v>0</v>
      </c>
      <c r="CJ214" s="100">
        <v>0</v>
      </c>
      <c r="CK214" s="100">
        <v>0</v>
      </c>
      <c r="CL214" s="100">
        <v>0</v>
      </c>
      <c r="CM214" s="100">
        <v>0</v>
      </c>
      <c r="CN214" s="100">
        <v>0</v>
      </c>
      <c r="CO214" s="100">
        <v>0</v>
      </c>
    </row>
    <row r="215" spans="1:93" x14ac:dyDescent="0.2">
      <c r="A215" s="102" t="s">
        <v>1809</v>
      </c>
      <c r="B215" s="103">
        <v>0</v>
      </c>
      <c r="C215" s="103">
        <v>0</v>
      </c>
      <c r="D215" s="103">
        <v>0</v>
      </c>
      <c r="E215" s="103">
        <v>0</v>
      </c>
      <c r="F215" s="103">
        <v>0</v>
      </c>
      <c r="G215" s="103">
        <v>0</v>
      </c>
      <c r="H215" s="103">
        <v>0</v>
      </c>
      <c r="I215" s="103">
        <v>0</v>
      </c>
      <c r="J215" s="103">
        <v>0</v>
      </c>
      <c r="K215" s="103">
        <v>0</v>
      </c>
      <c r="L215" s="103">
        <v>0</v>
      </c>
      <c r="M215" s="103">
        <v>0</v>
      </c>
      <c r="N215" s="103">
        <v>0</v>
      </c>
      <c r="O215" s="103">
        <v>0</v>
      </c>
      <c r="P215" s="103">
        <v>0</v>
      </c>
      <c r="Q215" s="103">
        <v>0</v>
      </c>
      <c r="R215" s="103">
        <v>0</v>
      </c>
      <c r="S215" s="103">
        <v>0</v>
      </c>
      <c r="T215" s="103">
        <v>0</v>
      </c>
      <c r="U215" s="103">
        <v>0</v>
      </c>
      <c r="V215" s="103">
        <v>0</v>
      </c>
      <c r="W215" s="103">
        <v>0</v>
      </c>
      <c r="X215" s="103">
        <v>0</v>
      </c>
      <c r="Y215" s="103">
        <v>0</v>
      </c>
      <c r="Z215" s="103">
        <v>0</v>
      </c>
      <c r="AA215" s="103"/>
      <c r="AB215" s="103">
        <v>0</v>
      </c>
      <c r="AC215" s="103">
        <v>0</v>
      </c>
      <c r="AD215" s="103">
        <v>0</v>
      </c>
      <c r="AE215" s="103">
        <v>0</v>
      </c>
      <c r="AF215" s="103">
        <v>0</v>
      </c>
      <c r="AG215" s="103">
        <v>0</v>
      </c>
      <c r="AH215" s="103">
        <v>0</v>
      </c>
      <c r="AI215" s="103">
        <v>0</v>
      </c>
      <c r="AJ215" s="103">
        <v>0</v>
      </c>
      <c r="AK215" s="103">
        <v>0</v>
      </c>
      <c r="AL215" s="103">
        <v>0</v>
      </c>
      <c r="AM215" s="103">
        <v>0</v>
      </c>
      <c r="AN215" s="103">
        <v>0</v>
      </c>
      <c r="AO215" s="103">
        <v>0</v>
      </c>
      <c r="AP215" s="103">
        <v>0</v>
      </c>
      <c r="AQ215" s="103">
        <v>0</v>
      </c>
      <c r="AR215" s="103">
        <v>0</v>
      </c>
      <c r="AS215" s="103">
        <v>0</v>
      </c>
      <c r="AT215" s="103">
        <v>0</v>
      </c>
      <c r="AU215" s="103">
        <v>0</v>
      </c>
      <c r="AV215" s="103">
        <v>0</v>
      </c>
      <c r="AW215" s="103">
        <v>0</v>
      </c>
      <c r="AX215" s="103">
        <v>0</v>
      </c>
      <c r="AY215" s="103">
        <v>0</v>
      </c>
      <c r="AZ215" s="103">
        <v>0</v>
      </c>
      <c r="BA215" s="103">
        <v>0</v>
      </c>
      <c r="BB215" s="103">
        <v>0</v>
      </c>
      <c r="BC215" s="103">
        <v>0</v>
      </c>
      <c r="BD215" s="103">
        <v>0</v>
      </c>
      <c r="BE215" s="103">
        <v>0</v>
      </c>
      <c r="BF215" s="103">
        <v>0</v>
      </c>
      <c r="BG215" s="103">
        <v>0</v>
      </c>
      <c r="BH215" s="103">
        <v>0</v>
      </c>
      <c r="BI215" s="103">
        <v>0</v>
      </c>
      <c r="BJ215" s="103">
        <v>0</v>
      </c>
      <c r="BK215" s="103">
        <v>0</v>
      </c>
      <c r="BL215" s="103">
        <v>0</v>
      </c>
      <c r="BM215" s="103">
        <v>0</v>
      </c>
      <c r="BN215" s="103">
        <v>0</v>
      </c>
      <c r="BO215" s="103">
        <v>0</v>
      </c>
      <c r="BP215" s="103">
        <v>0</v>
      </c>
      <c r="BQ215" s="103">
        <v>0</v>
      </c>
      <c r="BR215" s="103">
        <v>0</v>
      </c>
      <c r="BS215" s="103">
        <v>0</v>
      </c>
      <c r="BT215" s="103">
        <v>0</v>
      </c>
      <c r="BU215" s="103">
        <v>0</v>
      </c>
      <c r="BV215" s="103">
        <v>0</v>
      </c>
      <c r="BW215" s="103">
        <v>0</v>
      </c>
      <c r="BX215" s="103">
        <v>0</v>
      </c>
      <c r="BY215" s="103">
        <v>0</v>
      </c>
      <c r="BZ215" s="103">
        <v>0</v>
      </c>
      <c r="CA215" s="103">
        <v>0</v>
      </c>
      <c r="CB215" s="103">
        <v>0</v>
      </c>
      <c r="CC215" s="103">
        <v>0</v>
      </c>
      <c r="CD215" s="103">
        <v>0</v>
      </c>
      <c r="CE215" s="103">
        <v>0</v>
      </c>
      <c r="CF215" s="103">
        <v>0</v>
      </c>
      <c r="CG215" s="103">
        <v>0</v>
      </c>
      <c r="CH215" s="103">
        <v>0</v>
      </c>
      <c r="CI215" s="103">
        <v>0</v>
      </c>
      <c r="CJ215" s="103">
        <v>0</v>
      </c>
      <c r="CK215" s="103">
        <v>0</v>
      </c>
      <c r="CL215" s="103">
        <v>0</v>
      </c>
      <c r="CM215" s="103">
        <v>0</v>
      </c>
      <c r="CN215" s="103">
        <v>0</v>
      </c>
      <c r="CO215" s="103">
        <v>0</v>
      </c>
    </row>
    <row r="216" spans="1:93" x14ac:dyDescent="0.2">
      <c r="A216" s="101" t="s">
        <v>1810</v>
      </c>
    </row>
    <row r="217" spans="1:93" x14ac:dyDescent="0.2">
      <c r="A217" s="99" t="s">
        <v>1811</v>
      </c>
    </row>
    <row r="218" spans="1:93" x14ac:dyDescent="0.2">
      <c r="A218" s="101" t="s">
        <v>1812</v>
      </c>
      <c r="B218" s="100">
        <v>0</v>
      </c>
      <c r="C218" s="100">
        <v>0</v>
      </c>
      <c r="D218" s="100">
        <v>0</v>
      </c>
      <c r="E218" s="100">
        <v>0</v>
      </c>
      <c r="F218" s="100">
        <v>0</v>
      </c>
      <c r="G218" s="100">
        <v>0</v>
      </c>
      <c r="H218" s="100">
        <v>0</v>
      </c>
      <c r="I218" s="100">
        <v>0</v>
      </c>
      <c r="J218" s="100">
        <v>0</v>
      </c>
      <c r="K218" s="100">
        <v>0</v>
      </c>
      <c r="L218" s="100">
        <v>0</v>
      </c>
      <c r="M218" s="100">
        <v>0</v>
      </c>
      <c r="N218" s="100">
        <v>0</v>
      </c>
      <c r="O218" s="100">
        <v>0</v>
      </c>
      <c r="P218" s="100">
        <v>0</v>
      </c>
      <c r="Q218" s="100">
        <v>0</v>
      </c>
      <c r="R218" s="100">
        <v>0</v>
      </c>
      <c r="S218" s="100">
        <v>0</v>
      </c>
      <c r="T218" s="100">
        <v>0</v>
      </c>
      <c r="U218" s="100">
        <v>0</v>
      </c>
      <c r="V218" s="100">
        <v>0</v>
      </c>
      <c r="W218" s="100">
        <v>0</v>
      </c>
      <c r="X218" s="100">
        <v>0</v>
      </c>
      <c r="Y218" s="100">
        <v>0</v>
      </c>
      <c r="Z218" s="100">
        <v>0</v>
      </c>
      <c r="AB218" s="100">
        <v>0</v>
      </c>
      <c r="AC218" s="100">
        <v>0</v>
      </c>
      <c r="AD218" s="100">
        <v>0</v>
      </c>
      <c r="AE218" s="100">
        <v>0</v>
      </c>
      <c r="AF218" s="100">
        <v>0</v>
      </c>
      <c r="AG218" s="100">
        <v>0</v>
      </c>
      <c r="AH218" s="100">
        <v>0</v>
      </c>
      <c r="AI218" s="100">
        <v>0</v>
      </c>
      <c r="AJ218" s="100">
        <v>0</v>
      </c>
      <c r="AK218" s="100">
        <v>0</v>
      </c>
      <c r="AL218" s="100">
        <v>0</v>
      </c>
      <c r="AM218" s="100">
        <v>0</v>
      </c>
      <c r="AN218" s="100">
        <v>0</v>
      </c>
      <c r="AO218" s="100">
        <v>0</v>
      </c>
      <c r="AP218" s="100">
        <v>0</v>
      </c>
      <c r="AQ218" s="100">
        <v>0</v>
      </c>
      <c r="AR218" s="100">
        <v>0</v>
      </c>
      <c r="AS218" s="100">
        <v>0</v>
      </c>
      <c r="AT218" s="100">
        <v>0</v>
      </c>
      <c r="AU218" s="100">
        <v>0</v>
      </c>
      <c r="AV218" s="100">
        <v>0</v>
      </c>
      <c r="AW218" s="100">
        <v>0</v>
      </c>
      <c r="AX218" s="100">
        <v>0</v>
      </c>
      <c r="AY218" s="100">
        <v>0</v>
      </c>
      <c r="AZ218" s="100">
        <v>0</v>
      </c>
      <c r="BA218" s="100">
        <v>0</v>
      </c>
      <c r="BB218" s="100">
        <v>0</v>
      </c>
      <c r="BC218" s="100">
        <v>0</v>
      </c>
      <c r="BD218" s="100">
        <v>0</v>
      </c>
      <c r="BE218" s="100">
        <v>0</v>
      </c>
      <c r="BF218" s="100">
        <v>0</v>
      </c>
      <c r="BG218" s="100">
        <v>0</v>
      </c>
      <c r="BH218" s="100">
        <v>0</v>
      </c>
      <c r="BI218" s="100">
        <v>0</v>
      </c>
      <c r="BJ218" s="100">
        <v>0</v>
      </c>
      <c r="BK218" s="100">
        <v>0</v>
      </c>
      <c r="BL218" s="100">
        <v>0</v>
      </c>
      <c r="BM218" s="100">
        <v>0</v>
      </c>
      <c r="BN218" s="100">
        <v>0</v>
      </c>
      <c r="BO218" s="100">
        <v>0</v>
      </c>
      <c r="BP218" s="100">
        <v>0</v>
      </c>
      <c r="BQ218" s="100">
        <v>0</v>
      </c>
      <c r="BR218" s="100">
        <v>0</v>
      </c>
      <c r="BS218" s="100">
        <v>0</v>
      </c>
      <c r="BT218" s="100">
        <v>0</v>
      </c>
      <c r="BU218" s="100">
        <v>0</v>
      </c>
      <c r="BV218" s="100">
        <v>0</v>
      </c>
      <c r="BW218" s="100">
        <v>0</v>
      </c>
      <c r="BX218" s="100">
        <v>0</v>
      </c>
      <c r="BY218" s="100">
        <v>0</v>
      </c>
      <c r="BZ218" s="100">
        <v>0</v>
      </c>
      <c r="CA218" s="100">
        <v>0</v>
      </c>
      <c r="CB218" s="100">
        <v>0</v>
      </c>
      <c r="CC218" s="100">
        <v>0</v>
      </c>
      <c r="CD218" s="100">
        <v>0</v>
      </c>
      <c r="CE218" s="100">
        <v>0</v>
      </c>
      <c r="CF218" s="100">
        <v>0</v>
      </c>
      <c r="CG218" s="100">
        <v>0</v>
      </c>
      <c r="CH218" s="100">
        <v>0</v>
      </c>
      <c r="CI218" s="100">
        <v>0</v>
      </c>
      <c r="CJ218" s="100">
        <v>0</v>
      </c>
      <c r="CK218" s="100">
        <v>0</v>
      </c>
      <c r="CL218" s="100">
        <v>0</v>
      </c>
      <c r="CM218" s="100">
        <v>0</v>
      </c>
      <c r="CN218" s="100">
        <v>0</v>
      </c>
      <c r="CO218" s="100">
        <v>0</v>
      </c>
    </row>
    <row r="219" spans="1:93" x14ac:dyDescent="0.2">
      <c r="A219" s="102" t="s">
        <v>1813</v>
      </c>
      <c r="B219" s="103">
        <v>0</v>
      </c>
      <c r="C219" s="103">
        <v>0</v>
      </c>
      <c r="D219" s="103">
        <v>0</v>
      </c>
      <c r="E219" s="103">
        <v>0</v>
      </c>
      <c r="F219" s="103">
        <v>0</v>
      </c>
      <c r="G219" s="103">
        <v>0</v>
      </c>
      <c r="H219" s="103">
        <v>0</v>
      </c>
      <c r="I219" s="103">
        <v>0</v>
      </c>
      <c r="J219" s="103">
        <v>0</v>
      </c>
      <c r="K219" s="103">
        <v>0</v>
      </c>
      <c r="L219" s="103">
        <v>0</v>
      </c>
      <c r="M219" s="103">
        <v>0</v>
      </c>
      <c r="N219" s="103">
        <v>0</v>
      </c>
      <c r="O219" s="103">
        <v>0</v>
      </c>
      <c r="P219" s="103">
        <v>0</v>
      </c>
      <c r="Q219" s="103">
        <v>0</v>
      </c>
      <c r="R219" s="103">
        <v>0</v>
      </c>
      <c r="S219" s="103">
        <v>0</v>
      </c>
      <c r="T219" s="103">
        <v>0</v>
      </c>
      <c r="U219" s="103">
        <v>0</v>
      </c>
      <c r="V219" s="103">
        <v>0</v>
      </c>
      <c r="W219" s="103">
        <v>0</v>
      </c>
      <c r="X219" s="103">
        <v>0</v>
      </c>
      <c r="Y219" s="103">
        <v>0</v>
      </c>
      <c r="Z219" s="103">
        <v>0</v>
      </c>
      <c r="AA219" s="103"/>
      <c r="AB219" s="103">
        <v>0</v>
      </c>
      <c r="AC219" s="103">
        <v>0</v>
      </c>
      <c r="AD219" s="103">
        <v>0</v>
      </c>
      <c r="AE219" s="103">
        <v>0</v>
      </c>
      <c r="AF219" s="103">
        <v>0</v>
      </c>
      <c r="AG219" s="103">
        <v>0</v>
      </c>
      <c r="AH219" s="103">
        <v>0</v>
      </c>
      <c r="AI219" s="103">
        <v>0</v>
      </c>
      <c r="AJ219" s="103">
        <v>0</v>
      </c>
      <c r="AK219" s="103">
        <v>0</v>
      </c>
      <c r="AL219" s="103">
        <v>0</v>
      </c>
      <c r="AM219" s="103">
        <v>0</v>
      </c>
      <c r="AN219" s="103">
        <v>0</v>
      </c>
      <c r="AO219" s="103">
        <v>0</v>
      </c>
      <c r="AP219" s="103">
        <v>0</v>
      </c>
      <c r="AQ219" s="103">
        <v>0</v>
      </c>
      <c r="AR219" s="103">
        <v>0</v>
      </c>
      <c r="AS219" s="103">
        <v>0</v>
      </c>
      <c r="AT219" s="103">
        <v>0</v>
      </c>
      <c r="AU219" s="103">
        <v>0</v>
      </c>
      <c r="AV219" s="103">
        <v>0</v>
      </c>
      <c r="AW219" s="103">
        <v>0</v>
      </c>
      <c r="AX219" s="103">
        <v>0</v>
      </c>
      <c r="AY219" s="103">
        <v>0</v>
      </c>
      <c r="AZ219" s="103">
        <v>0</v>
      </c>
      <c r="BA219" s="103">
        <v>0</v>
      </c>
      <c r="BB219" s="103">
        <v>0</v>
      </c>
      <c r="BC219" s="103">
        <v>0</v>
      </c>
      <c r="BD219" s="103">
        <v>0</v>
      </c>
      <c r="BE219" s="103">
        <v>0</v>
      </c>
      <c r="BF219" s="103">
        <v>0</v>
      </c>
      <c r="BG219" s="103">
        <v>0</v>
      </c>
      <c r="BH219" s="103">
        <v>0</v>
      </c>
      <c r="BI219" s="103">
        <v>0</v>
      </c>
      <c r="BJ219" s="103">
        <v>0</v>
      </c>
      <c r="BK219" s="103">
        <v>0</v>
      </c>
      <c r="BL219" s="103">
        <v>0</v>
      </c>
      <c r="BM219" s="103">
        <v>0</v>
      </c>
      <c r="BN219" s="103">
        <v>0</v>
      </c>
      <c r="BO219" s="103">
        <v>0</v>
      </c>
      <c r="BP219" s="103">
        <v>0</v>
      </c>
      <c r="BQ219" s="103">
        <v>0</v>
      </c>
      <c r="BR219" s="103">
        <v>0</v>
      </c>
      <c r="BS219" s="103">
        <v>0</v>
      </c>
      <c r="BT219" s="103">
        <v>0</v>
      </c>
      <c r="BU219" s="103">
        <v>0</v>
      </c>
      <c r="BV219" s="103">
        <v>0</v>
      </c>
      <c r="BW219" s="103">
        <v>0</v>
      </c>
      <c r="BX219" s="103">
        <v>0</v>
      </c>
      <c r="BY219" s="103">
        <v>0</v>
      </c>
      <c r="BZ219" s="103">
        <v>0</v>
      </c>
      <c r="CA219" s="103">
        <v>0</v>
      </c>
      <c r="CB219" s="103">
        <v>0</v>
      </c>
      <c r="CC219" s="103">
        <v>0</v>
      </c>
      <c r="CD219" s="103">
        <v>0</v>
      </c>
      <c r="CE219" s="103">
        <v>0</v>
      </c>
      <c r="CF219" s="103">
        <v>0</v>
      </c>
      <c r="CG219" s="103">
        <v>0</v>
      </c>
      <c r="CH219" s="103">
        <v>0</v>
      </c>
      <c r="CI219" s="103">
        <v>0</v>
      </c>
      <c r="CJ219" s="103">
        <v>0</v>
      </c>
      <c r="CK219" s="103">
        <v>0</v>
      </c>
      <c r="CL219" s="103">
        <v>0</v>
      </c>
      <c r="CM219" s="103">
        <v>0</v>
      </c>
      <c r="CN219" s="103">
        <v>0</v>
      </c>
      <c r="CO219" s="103">
        <v>0</v>
      </c>
    </row>
    <row r="220" spans="1:93" x14ac:dyDescent="0.2">
      <c r="A220" s="101" t="s">
        <v>1814</v>
      </c>
    </row>
    <row r="221" spans="1:93" x14ac:dyDescent="0.2">
      <c r="A221" s="99" t="s">
        <v>1815</v>
      </c>
    </row>
    <row r="222" spans="1:93" x14ac:dyDescent="0.2">
      <c r="A222" s="101" t="s">
        <v>1816</v>
      </c>
      <c r="B222" s="100">
        <v>0</v>
      </c>
      <c r="C222" s="100">
        <v>0</v>
      </c>
      <c r="D222" s="100">
        <v>0</v>
      </c>
      <c r="E222" s="100">
        <v>0</v>
      </c>
      <c r="F222" s="100">
        <v>0</v>
      </c>
      <c r="G222" s="100">
        <v>0</v>
      </c>
      <c r="H222" s="100">
        <v>0</v>
      </c>
      <c r="I222" s="100">
        <v>0</v>
      </c>
      <c r="J222" s="100">
        <v>0</v>
      </c>
      <c r="K222" s="100">
        <v>0</v>
      </c>
      <c r="L222" s="100">
        <v>0</v>
      </c>
      <c r="M222" s="100">
        <v>0</v>
      </c>
      <c r="N222" s="100">
        <v>0</v>
      </c>
      <c r="O222" s="100">
        <v>0</v>
      </c>
      <c r="P222" s="100">
        <v>0</v>
      </c>
      <c r="Q222" s="100">
        <v>0</v>
      </c>
      <c r="R222" s="100">
        <v>0</v>
      </c>
      <c r="S222" s="100">
        <v>0</v>
      </c>
      <c r="T222" s="100">
        <v>0</v>
      </c>
      <c r="U222" s="100">
        <v>0</v>
      </c>
      <c r="V222" s="100">
        <v>0</v>
      </c>
      <c r="W222" s="100">
        <v>0</v>
      </c>
      <c r="X222" s="100">
        <v>0</v>
      </c>
      <c r="Y222" s="100">
        <v>0</v>
      </c>
      <c r="Z222" s="100">
        <v>0</v>
      </c>
      <c r="AB222" s="100">
        <v>0</v>
      </c>
      <c r="AC222" s="100">
        <v>0</v>
      </c>
      <c r="AD222" s="100">
        <v>0</v>
      </c>
      <c r="AE222" s="100">
        <v>0</v>
      </c>
      <c r="AF222" s="100">
        <v>0</v>
      </c>
      <c r="AG222" s="100">
        <v>0</v>
      </c>
      <c r="AH222" s="100">
        <v>0</v>
      </c>
      <c r="AI222" s="100">
        <v>0</v>
      </c>
      <c r="AJ222" s="100">
        <v>0</v>
      </c>
      <c r="AK222" s="100">
        <v>0</v>
      </c>
      <c r="AL222" s="100">
        <v>0</v>
      </c>
      <c r="AM222" s="100">
        <v>0</v>
      </c>
      <c r="AN222" s="100">
        <v>0</v>
      </c>
      <c r="AO222" s="100">
        <v>0</v>
      </c>
      <c r="AP222" s="100">
        <v>0</v>
      </c>
      <c r="AQ222" s="100">
        <v>0</v>
      </c>
      <c r="AR222" s="100">
        <v>0</v>
      </c>
      <c r="AS222" s="100">
        <v>0</v>
      </c>
      <c r="AT222" s="100">
        <v>0</v>
      </c>
      <c r="AU222" s="100">
        <v>0</v>
      </c>
      <c r="AV222" s="100">
        <v>0</v>
      </c>
      <c r="AW222" s="100">
        <v>0</v>
      </c>
      <c r="AX222" s="100">
        <v>0</v>
      </c>
      <c r="AY222" s="100">
        <v>0</v>
      </c>
      <c r="AZ222" s="100">
        <v>0</v>
      </c>
      <c r="BA222" s="100">
        <v>0</v>
      </c>
      <c r="BB222" s="100">
        <v>0</v>
      </c>
      <c r="BC222" s="100">
        <v>0</v>
      </c>
      <c r="BD222" s="100">
        <v>0</v>
      </c>
      <c r="BE222" s="100">
        <v>0</v>
      </c>
      <c r="BF222" s="100">
        <v>0</v>
      </c>
      <c r="BG222" s="100">
        <v>0</v>
      </c>
      <c r="BH222" s="100">
        <v>0</v>
      </c>
      <c r="BI222" s="100">
        <v>0</v>
      </c>
      <c r="BJ222" s="100">
        <v>0</v>
      </c>
      <c r="BK222" s="100">
        <v>0</v>
      </c>
      <c r="BL222" s="100">
        <v>0</v>
      </c>
      <c r="BM222" s="100">
        <v>0</v>
      </c>
      <c r="BN222" s="100">
        <v>0</v>
      </c>
      <c r="BO222" s="100">
        <v>0</v>
      </c>
      <c r="BP222" s="100">
        <v>0</v>
      </c>
      <c r="BQ222" s="100">
        <v>0</v>
      </c>
      <c r="BR222" s="100">
        <v>0</v>
      </c>
      <c r="BS222" s="100">
        <v>0</v>
      </c>
      <c r="BT222" s="100">
        <v>0</v>
      </c>
      <c r="BU222" s="100">
        <v>0</v>
      </c>
      <c r="BV222" s="100">
        <v>0</v>
      </c>
      <c r="BW222" s="100">
        <v>0</v>
      </c>
      <c r="BX222" s="100">
        <v>0</v>
      </c>
      <c r="BY222" s="100">
        <v>0</v>
      </c>
      <c r="BZ222" s="100">
        <v>0</v>
      </c>
      <c r="CA222" s="100">
        <v>0</v>
      </c>
      <c r="CB222" s="100">
        <v>0</v>
      </c>
      <c r="CC222" s="100">
        <v>0</v>
      </c>
      <c r="CD222" s="100">
        <v>0</v>
      </c>
      <c r="CE222" s="100">
        <v>0</v>
      </c>
      <c r="CF222" s="100">
        <v>0</v>
      </c>
      <c r="CG222" s="100">
        <v>0</v>
      </c>
      <c r="CH222" s="100">
        <v>0</v>
      </c>
      <c r="CI222" s="100">
        <v>0</v>
      </c>
      <c r="CJ222" s="100">
        <v>0</v>
      </c>
      <c r="CK222" s="100">
        <v>0</v>
      </c>
      <c r="CL222" s="100">
        <v>0</v>
      </c>
      <c r="CM222" s="100">
        <v>0</v>
      </c>
      <c r="CN222" s="100">
        <v>0</v>
      </c>
      <c r="CO222" s="100">
        <v>0</v>
      </c>
    </row>
    <row r="223" spans="1:93" x14ac:dyDescent="0.2">
      <c r="A223" s="102" t="s">
        <v>1817</v>
      </c>
      <c r="B223" s="103">
        <v>0</v>
      </c>
      <c r="C223" s="103">
        <v>0</v>
      </c>
      <c r="D223" s="103">
        <v>0</v>
      </c>
      <c r="E223" s="103">
        <v>0</v>
      </c>
      <c r="F223" s="103">
        <v>0</v>
      </c>
      <c r="G223" s="103">
        <v>0</v>
      </c>
      <c r="H223" s="103">
        <v>0</v>
      </c>
      <c r="I223" s="103">
        <v>0</v>
      </c>
      <c r="J223" s="103">
        <v>0</v>
      </c>
      <c r="K223" s="103">
        <v>0</v>
      </c>
      <c r="L223" s="103">
        <v>0</v>
      </c>
      <c r="M223" s="103">
        <v>0</v>
      </c>
      <c r="N223" s="103">
        <v>0</v>
      </c>
      <c r="O223" s="103">
        <v>0</v>
      </c>
      <c r="P223" s="103">
        <v>0</v>
      </c>
      <c r="Q223" s="103">
        <v>0</v>
      </c>
      <c r="R223" s="103">
        <v>0</v>
      </c>
      <c r="S223" s="103">
        <v>0</v>
      </c>
      <c r="T223" s="103">
        <v>0</v>
      </c>
      <c r="U223" s="103">
        <v>0</v>
      </c>
      <c r="V223" s="103">
        <v>0</v>
      </c>
      <c r="W223" s="103">
        <v>0</v>
      </c>
      <c r="X223" s="103">
        <v>0</v>
      </c>
      <c r="Y223" s="103">
        <v>0</v>
      </c>
      <c r="Z223" s="103">
        <v>0</v>
      </c>
      <c r="AA223" s="103"/>
      <c r="AB223" s="103">
        <v>0</v>
      </c>
      <c r="AC223" s="103">
        <v>0</v>
      </c>
      <c r="AD223" s="103">
        <v>0</v>
      </c>
      <c r="AE223" s="103">
        <v>0</v>
      </c>
      <c r="AF223" s="103">
        <v>0</v>
      </c>
      <c r="AG223" s="103">
        <v>0</v>
      </c>
      <c r="AH223" s="103">
        <v>0</v>
      </c>
      <c r="AI223" s="103">
        <v>0</v>
      </c>
      <c r="AJ223" s="103">
        <v>0</v>
      </c>
      <c r="AK223" s="103">
        <v>0</v>
      </c>
      <c r="AL223" s="103">
        <v>0</v>
      </c>
      <c r="AM223" s="103">
        <v>0</v>
      </c>
      <c r="AN223" s="103">
        <v>0</v>
      </c>
      <c r="AO223" s="103">
        <v>0</v>
      </c>
      <c r="AP223" s="103">
        <v>0</v>
      </c>
      <c r="AQ223" s="103">
        <v>0</v>
      </c>
      <c r="AR223" s="103">
        <v>0</v>
      </c>
      <c r="AS223" s="103">
        <v>0</v>
      </c>
      <c r="AT223" s="103">
        <v>0</v>
      </c>
      <c r="AU223" s="103">
        <v>0</v>
      </c>
      <c r="AV223" s="103">
        <v>0</v>
      </c>
      <c r="AW223" s="103">
        <v>0</v>
      </c>
      <c r="AX223" s="103">
        <v>0</v>
      </c>
      <c r="AY223" s="103">
        <v>0</v>
      </c>
      <c r="AZ223" s="103">
        <v>0</v>
      </c>
      <c r="BA223" s="103">
        <v>0</v>
      </c>
      <c r="BB223" s="103">
        <v>0</v>
      </c>
      <c r="BC223" s="103">
        <v>0</v>
      </c>
      <c r="BD223" s="103">
        <v>0</v>
      </c>
      <c r="BE223" s="103">
        <v>0</v>
      </c>
      <c r="BF223" s="103">
        <v>0</v>
      </c>
      <c r="BG223" s="103">
        <v>0</v>
      </c>
      <c r="BH223" s="103">
        <v>0</v>
      </c>
      <c r="BI223" s="103">
        <v>0</v>
      </c>
      <c r="BJ223" s="103">
        <v>0</v>
      </c>
      <c r="BK223" s="103">
        <v>0</v>
      </c>
      <c r="BL223" s="103">
        <v>0</v>
      </c>
      <c r="BM223" s="103">
        <v>0</v>
      </c>
      <c r="BN223" s="103">
        <v>0</v>
      </c>
      <c r="BO223" s="103">
        <v>0</v>
      </c>
      <c r="BP223" s="103">
        <v>0</v>
      </c>
      <c r="BQ223" s="103">
        <v>0</v>
      </c>
      <c r="BR223" s="103">
        <v>0</v>
      </c>
      <c r="BS223" s="103">
        <v>0</v>
      </c>
      <c r="BT223" s="103">
        <v>0</v>
      </c>
      <c r="BU223" s="103">
        <v>0</v>
      </c>
      <c r="BV223" s="103">
        <v>0</v>
      </c>
      <c r="BW223" s="103">
        <v>0</v>
      </c>
      <c r="BX223" s="103">
        <v>0</v>
      </c>
      <c r="BY223" s="103">
        <v>0</v>
      </c>
      <c r="BZ223" s="103">
        <v>0</v>
      </c>
      <c r="CA223" s="103">
        <v>0</v>
      </c>
      <c r="CB223" s="103">
        <v>0</v>
      </c>
      <c r="CC223" s="103">
        <v>0</v>
      </c>
      <c r="CD223" s="103">
        <v>0</v>
      </c>
      <c r="CE223" s="103">
        <v>0</v>
      </c>
      <c r="CF223" s="103">
        <v>0</v>
      </c>
      <c r="CG223" s="103">
        <v>0</v>
      </c>
      <c r="CH223" s="103">
        <v>0</v>
      </c>
      <c r="CI223" s="103">
        <v>0</v>
      </c>
      <c r="CJ223" s="103">
        <v>0</v>
      </c>
      <c r="CK223" s="103">
        <v>0</v>
      </c>
      <c r="CL223" s="103">
        <v>0</v>
      </c>
      <c r="CM223" s="103">
        <v>0</v>
      </c>
      <c r="CN223" s="103">
        <v>0</v>
      </c>
      <c r="CO223" s="103">
        <v>0</v>
      </c>
    </row>
    <row r="224" spans="1:93" x14ac:dyDescent="0.2">
      <c r="A224" s="101" t="s">
        <v>1818</v>
      </c>
    </row>
    <row r="225" spans="1:93" x14ac:dyDescent="0.2">
      <c r="A225" s="99" t="s">
        <v>1819</v>
      </c>
    </row>
    <row r="226" spans="1:93" x14ac:dyDescent="0.2">
      <c r="A226" s="101" t="s">
        <v>1820</v>
      </c>
      <c r="B226" s="100">
        <v>3452561.1499999901</v>
      </c>
      <c r="C226" s="100">
        <v>3452561.1499999901</v>
      </c>
      <c r="D226" s="100">
        <v>3452561.1499999901</v>
      </c>
      <c r="E226" s="100">
        <v>3452561.1499999901</v>
      </c>
      <c r="F226" s="100">
        <v>3452561.1499999901</v>
      </c>
      <c r="G226" s="100">
        <v>3452561.1499999901</v>
      </c>
      <c r="H226" s="100">
        <v>3452561.1499999901</v>
      </c>
      <c r="I226" s="100">
        <v>3452561.1499999901</v>
      </c>
      <c r="J226" s="100">
        <v>3452561.1499999901</v>
      </c>
      <c r="K226" s="100">
        <v>3452561.1499999901</v>
      </c>
      <c r="L226" s="100">
        <v>3452561.1499999901</v>
      </c>
      <c r="M226" s="100">
        <v>3452561.1499999901</v>
      </c>
      <c r="N226" s="100">
        <v>3452561.1499999901</v>
      </c>
      <c r="O226" s="100">
        <v>3452561.1499999901</v>
      </c>
      <c r="P226" s="100">
        <v>3452561.1499999901</v>
      </c>
      <c r="Q226" s="100">
        <v>3452561.1499999901</v>
      </c>
      <c r="R226" s="100">
        <v>3452561.1499999901</v>
      </c>
      <c r="S226" s="100">
        <v>3452561.1499999901</v>
      </c>
      <c r="T226" s="100">
        <v>3452561.1499999901</v>
      </c>
      <c r="U226" s="100">
        <v>3452561.1499999901</v>
      </c>
      <c r="V226" s="100">
        <v>0</v>
      </c>
      <c r="W226" s="100">
        <v>0</v>
      </c>
      <c r="X226" s="100">
        <v>0</v>
      </c>
      <c r="Y226" s="100">
        <v>0</v>
      </c>
      <c r="Z226" s="100">
        <v>0</v>
      </c>
      <c r="AB226" s="100">
        <v>0</v>
      </c>
      <c r="AC226" s="100">
        <v>0</v>
      </c>
      <c r="AD226" s="100">
        <v>0</v>
      </c>
      <c r="AE226" s="100">
        <v>0</v>
      </c>
      <c r="AF226" s="100">
        <v>0</v>
      </c>
      <c r="AG226" s="100">
        <v>0</v>
      </c>
      <c r="AH226" s="100">
        <v>0</v>
      </c>
      <c r="AI226" s="100">
        <v>0</v>
      </c>
      <c r="AJ226" s="100">
        <v>0</v>
      </c>
      <c r="AK226" s="100">
        <v>0</v>
      </c>
      <c r="AL226" s="100">
        <v>0</v>
      </c>
      <c r="AM226" s="100">
        <v>0</v>
      </c>
      <c r="AN226" s="100">
        <v>0</v>
      </c>
      <c r="AO226" s="100">
        <v>0</v>
      </c>
      <c r="AP226" s="100">
        <v>0</v>
      </c>
      <c r="AQ226" s="100">
        <v>0</v>
      </c>
      <c r="AR226" s="100">
        <v>0</v>
      </c>
      <c r="AS226" s="100">
        <v>0</v>
      </c>
      <c r="AT226" s="100">
        <v>0</v>
      </c>
      <c r="AU226" s="100">
        <v>0</v>
      </c>
      <c r="AV226" s="100">
        <v>0</v>
      </c>
      <c r="AW226" s="100">
        <v>0</v>
      </c>
      <c r="AX226" s="100">
        <v>0</v>
      </c>
      <c r="AY226" s="100">
        <v>0</v>
      </c>
      <c r="AZ226" s="100">
        <v>0</v>
      </c>
      <c r="BA226" s="100">
        <v>0</v>
      </c>
      <c r="BB226" s="100">
        <v>0</v>
      </c>
      <c r="BC226" s="100">
        <v>0</v>
      </c>
      <c r="BD226" s="100">
        <v>0</v>
      </c>
      <c r="BE226" s="100">
        <v>0</v>
      </c>
      <c r="BF226" s="100">
        <v>0</v>
      </c>
      <c r="BG226" s="100">
        <v>0</v>
      </c>
      <c r="BH226" s="100">
        <v>0</v>
      </c>
      <c r="BI226" s="100">
        <v>0</v>
      </c>
      <c r="BJ226" s="100">
        <v>0</v>
      </c>
      <c r="BK226" s="100">
        <v>0</v>
      </c>
      <c r="BL226" s="100">
        <v>0</v>
      </c>
      <c r="BM226" s="100">
        <v>0</v>
      </c>
      <c r="BN226" s="100">
        <v>0</v>
      </c>
      <c r="BO226" s="100">
        <v>0</v>
      </c>
      <c r="BP226" s="100">
        <v>0</v>
      </c>
      <c r="BQ226" s="100">
        <v>0</v>
      </c>
      <c r="BR226" s="100">
        <v>0</v>
      </c>
      <c r="BS226" s="100">
        <v>0</v>
      </c>
      <c r="BT226" s="100">
        <v>0</v>
      </c>
      <c r="BU226" s="100">
        <v>0</v>
      </c>
      <c r="BV226" s="100">
        <v>0</v>
      </c>
      <c r="BW226" s="100">
        <v>0</v>
      </c>
      <c r="BX226" s="100">
        <v>0</v>
      </c>
      <c r="BY226" s="100">
        <v>0</v>
      </c>
      <c r="BZ226" s="100">
        <v>0</v>
      </c>
      <c r="CA226" s="100">
        <v>0</v>
      </c>
      <c r="CB226" s="100">
        <v>0</v>
      </c>
      <c r="CC226" s="100">
        <v>0</v>
      </c>
      <c r="CD226" s="100">
        <v>0</v>
      </c>
      <c r="CE226" s="100">
        <v>0</v>
      </c>
      <c r="CF226" s="100">
        <v>0</v>
      </c>
      <c r="CG226" s="100">
        <v>0</v>
      </c>
      <c r="CH226" s="100">
        <v>0</v>
      </c>
      <c r="CI226" s="100">
        <v>0</v>
      </c>
      <c r="CJ226" s="100">
        <v>0</v>
      </c>
      <c r="CK226" s="100">
        <v>0</v>
      </c>
      <c r="CL226" s="100">
        <v>0</v>
      </c>
      <c r="CM226" s="100">
        <v>0</v>
      </c>
      <c r="CN226" s="100">
        <v>0</v>
      </c>
      <c r="CO226" s="100">
        <v>0</v>
      </c>
    </row>
    <row r="227" spans="1:93" x14ac:dyDescent="0.2">
      <c r="A227" s="101" t="s">
        <v>1821</v>
      </c>
      <c r="B227" s="100">
        <v>2372753.79</v>
      </c>
      <c r="C227" s="100">
        <v>2793033.84</v>
      </c>
      <c r="D227" s="100">
        <v>2628975.9500000002</v>
      </c>
      <c r="E227" s="100">
        <v>2659641.7000000002</v>
      </c>
      <c r="F227" s="100">
        <v>2659641.7000000002</v>
      </c>
      <c r="G227" s="100">
        <v>2659641.7000000002</v>
      </c>
      <c r="H227" s="100">
        <v>2659641.7000000002</v>
      </c>
      <c r="I227" s="100">
        <v>2659641.7000000002</v>
      </c>
      <c r="J227" s="100">
        <v>2659641.7000000002</v>
      </c>
      <c r="K227" s="100">
        <v>2346299.94</v>
      </c>
      <c r="L227" s="100">
        <v>2346299.94</v>
      </c>
      <c r="M227" s="100">
        <v>2379918.62</v>
      </c>
      <c r="N227" s="100">
        <v>2379918.62</v>
      </c>
      <c r="O227" s="100">
        <v>2379918.62</v>
      </c>
      <c r="P227" s="100">
        <v>2379918.62</v>
      </c>
      <c r="Q227" s="100">
        <v>2379918.62</v>
      </c>
      <c r="R227" s="100">
        <v>2379918.62</v>
      </c>
      <c r="S227" s="100">
        <v>2379918.62</v>
      </c>
      <c r="T227" s="100">
        <v>2379918.62</v>
      </c>
      <c r="U227" s="100">
        <v>2379918.62</v>
      </c>
      <c r="V227" s="100">
        <v>2379918.62</v>
      </c>
      <c r="W227" s="100">
        <v>2379918.62</v>
      </c>
      <c r="X227" s="100">
        <v>2379918.62</v>
      </c>
      <c r="Y227" s="100">
        <v>2379918.62</v>
      </c>
      <c r="Z227" s="100">
        <v>2379918.62</v>
      </c>
      <c r="AB227" s="100">
        <v>2379918.62</v>
      </c>
      <c r="AC227" s="100">
        <v>2379918.62</v>
      </c>
      <c r="AD227" s="100">
        <v>2379918.62</v>
      </c>
      <c r="AE227" s="100">
        <v>2379918.62</v>
      </c>
      <c r="AF227" s="100">
        <v>2379918.62</v>
      </c>
      <c r="AG227" s="100">
        <v>2379918.62</v>
      </c>
      <c r="AH227" s="100">
        <v>2379918.62</v>
      </c>
      <c r="AI227" s="100">
        <v>2379918.62</v>
      </c>
      <c r="AJ227" s="100">
        <v>2379918.62</v>
      </c>
      <c r="AK227" s="100">
        <v>2379918.62</v>
      </c>
      <c r="AL227" s="100">
        <v>2379918.62</v>
      </c>
      <c r="AM227" s="100">
        <v>2379918.62</v>
      </c>
      <c r="AN227" s="100">
        <v>2379918.62</v>
      </c>
      <c r="AO227" s="100">
        <v>2379918.62</v>
      </c>
      <c r="AP227" s="100">
        <v>2379918.62</v>
      </c>
      <c r="AQ227" s="100">
        <v>2379918.62</v>
      </c>
      <c r="AR227" s="100">
        <v>2379918.62</v>
      </c>
      <c r="AS227" s="100">
        <v>2379918.62</v>
      </c>
      <c r="AT227" s="100">
        <v>2379918.62</v>
      </c>
      <c r="AU227" s="100">
        <v>2379918.62</v>
      </c>
      <c r="AV227" s="100">
        <v>2379918.62</v>
      </c>
      <c r="AW227" s="100">
        <v>2379918.62</v>
      </c>
      <c r="AX227" s="100">
        <v>2379918.62</v>
      </c>
      <c r="AY227" s="100">
        <v>2379918.62</v>
      </c>
      <c r="AZ227" s="100">
        <v>2379918.62</v>
      </c>
      <c r="BA227" s="100">
        <v>2379918.62</v>
      </c>
      <c r="BB227" s="100">
        <v>2379918.62</v>
      </c>
      <c r="BC227" s="100">
        <v>2379918.62</v>
      </c>
      <c r="BD227" s="100">
        <v>2379918.62</v>
      </c>
      <c r="BE227" s="100">
        <v>2379918.62</v>
      </c>
      <c r="BF227" s="100">
        <v>2379918.62</v>
      </c>
      <c r="BG227" s="100">
        <v>2379918.62</v>
      </c>
      <c r="BH227" s="100">
        <v>2379918.62</v>
      </c>
      <c r="BI227" s="100">
        <v>2379918.62</v>
      </c>
      <c r="BJ227" s="100">
        <v>2379918.62</v>
      </c>
      <c r="BK227" s="100">
        <v>2379918.62</v>
      </c>
      <c r="BL227" s="100">
        <v>2379918.62</v>
      </c>
      <c r="BM227" s="100">
        <v>2379918.62</v>
      </c>
      <c r="BN227" s="100">
        <v>2379918.62</v>
      </c>
      <c r="BO227" s="100">
        <v>2379918.62</v>
      </c>
      <c r="BP227" s="100">
        <v>2379918.62</v>
      </c>
      <c r="BQ227" s="100">
        <v>2379918.62</v>
      </c>
      <c r="BR227" s="100">
        <v>2379918.62</v>
      </c>
      <c r="BS227" s="100">
        <v>2379918.62</v>
      </c>
      <c r="BT227" s="100">
        <v>2379918.62</v>
      </c>
      <c r="BU227" s="100">
        <v>2379918.62</v>
      </c>
      <c r="BV227" s="100">
        <v>2379918.62</v>
      </c>
      <c r="BW227" s="100">
        <v>2379918.62</v>
      </c>
      <c r="BX227" s="100">
        <v>2379918.62</v>
      </c>
      <c r="BY227" s="100">
        <v>2379918.62</v>
      </c>
      <c r="BZ227" s="100">
        <v>2379918.62</v>
      </c>
      <c r="CA227" s="100">
        <v>2379918.62</v>
      </c>
      <c r="CB227" s="100">
        <v>2379918.62</v>
      </c>
      <c r="CC227" s="100">
        <v>2379918.62</v>
      </c>
      <c r="CD227" s="100">
        <v>2379918.62</v>
      </c>
      <c r="CE227" s="100">
        <v>2379918.62</v>
      </c>
      <c r="CF227" s="100">
        <v>2379918.62</v>
      </c>
      <c r="CG227" s="100">
        <v>2379918.62</v>
      </c>
      <c r="CH227" s="100">
        <v>2379918.62</v>
      </c>
      <c r="CI227" s="100">
        <v>2379918.62</v>
      </c>
      <c r="CJ227" s="100">
        <v>2379918.62</v>
      </c>
      <c r="CK227" s="100">
        <v>2379918.62</v>
      </c>
      <c r="CL227" s="100">
        <v>2379918.62</v>
      </c>
      <c r="CM227" s="100">
        <v>2379918.62</v>
      </c>
      <c r="CN227" s="100">
        <v>2379918.62</v>
      </c>
      <c r="CO227" s="100">
        <v>2379918.62</v>
      </c>
    </row>
    <row r="228" spans="1:93" x14ac:dyDescent="0.2">
      <c r="A228" s="101" t="s">
        <v>1822</v>
      </c>
      <c r="B228" s="100">
        <v>0</v>
      </c>
      <c r="C228" s="100">
        <v>0</v>
      </c>
      <c r="D228" s="100">
        <v>0</v>
      </c>
      <c r="E228" s="100">
        <v>0</v>
      </c>
      <c r="F228" s="100">
        <v>0</v>
      </c>
      <c r="G228" s="100">
        <v>0</v>
      </c>
      <c r="H228" s="100">
        <v>0</v>
      </c>
      <c r="I228" s="100">
        <v>0</v>
      </c>
      <c r="J228" s="100">
        <v>0</v>
      </c>
      <c r="K228" s="100">
        <v>0</v>
      </c>
      <c r="L228" s="100">
        <v>0</v>
      </c>
      <c r="M228" s="100">
        <v>0</v>
      </c>
      <c r="N228" s="100">
        <v>0</v>
      </c>
      <c r="O228" s="100">
        <v>0</v>
      </c>
      <c r="P228" s="100">
        <v>0</v>
      </c>
      <c r="Q228" s="100">
        <v>0</v>
      </c>
      <c r="R228" s="100">
        <v>0</v>
      </c>
      <c r="S228" s="100">
        <v>0</v>
      </c>
      <c r="T228" s="100">
        <v>0</v>
      </c>
      <c r="U228" s="100">
        <v>0</v>
      </c>
      <c r="V228" s="100">
        <v>0</v>
      </c>
      <c r="W228" s="100">
        <v>0</v>
      </c>
      <c r="X228" s="100">
        <v>0</v>
      </c>
      <c r="Y228" s="100">
        <v>25130</v>
      </c>
      <c r="Z228" s="100">
        <v>0</v>
      </c>
      <c r="AB228" s="100">
        <v>0</v>
      </c>
      <c r="AC228" s="100">
        <v>0</v>
      </c>
      <c r="AD228" s="100">
        <v>0</v>
      </c>
      <c r="AE228" s="100">
        <v>0</v>
      </c>
      <c r="AF228" s="100">
        <v>0</v>
      </c>
      <c r="AG228" s="100">
        <v>0</v>
      </c>
      <c r="AH228" s="100">
        <v>0</v>
      </c>
      <c r="AI228" s="100">
        <v>0</v>
      </c>
      <c r="AJ228" s="100">
        <v>0</v>
      </c>
      <c r="AK228" s="100">
        <v>0</v>
      </c>
      <c r="AL228" s="100">
        <v>0</v>
      </c>
      <c r="AM228" s="100">
        <v>0</v>
      </c>
      <c r="AN228" s="100">
        <v>0</v>
      </c>
      <c r="AO228" s="100">
        <v>0</v>
      </c>
      <c r="AP228" s="100">
        <v>0</v>
      </c>
      <c r="AQ228" s="100">
        <v>0</v>
      </c>
      <c r="AR228" s="100">
        <v>0</v>
      </c>
      <c r="AS228" s="100">
        <v>0</v>
      </c>
      <c r="AT228" s="100">
        <v>0</v>
      </c>
      <c r="AU228" s="100">
        <v>0</v>
      </c>
      <c r="AV228" s="100">
        <v>0</v>
      </c>
      <c r="AW228" s="100">
        <v>0</v>
      </c>
      <c r="AX228" s="100">
        <v>0</v>
      </c>
      <c r="AY228" s="100">
        <v>0</v>
      </c>
      <c r="AZ228" s="100">
        <v>0</v>
      </c>
      <c r="BA228" s="100">
        <v>0</v>
      </c>
      <c r="BB228" s="100">
        <v>0</v>
      </c>
      <c r="BC228" s="100">
        <v>0</v>
      </c>
      <c r="BD228" s="100">
        <v>0</v>
      </c>
      <c r="BE228" s="100">
        <v>0</v>
      </c>
      <c r="BF228" s="100">
        <v>0</v>
      </c>
      <c r="BG228" s="100">
        <v>0</v>
      </c>
      <c r="BH228" s="100">
        <v>0</v>
      </c>
      <c r="BI228" s="100">
        <v>0</v>
      </c>
      <c r="BJ228" s="100">
        <v>0</v>
      </c>
      <c r="BK228" s="100">
        <v>0</v>
      </c>
      <c r="BL228" s="100">
        <v>0</v>
      </c>
      <c r="BM228" s="100">
        <v>0</v>
      </c>
      <c r="BN228" s="100">
        <v>0</v>
      </c>
      <c r="BO228" s="100">
        <v>0</v>
      </c>
      <c r="BP228" s="100">
        <v>0</v>
      </c>
      <c r="BQ228" s="100">
        <v>0</v>
      </c>
      <c r="BR228" s="100">
        <v>0</v>
      </c>
      <c r="BS228" s="100">
        <v>0</v>
      </c>
      <c r="BT228" s="100">
        <v>0</v>
      </c>
      <c r="BU228" s="100">
        <v>0</v>
      </c>
      <c r="BV228" s="100">
        <v>0</v>
      </c>
      <c r="BW228" s="100">
        <v>0</v>
      </c>
      <c r="BX228" s="100">
        <v>0</v>
      </c>
      <c r="BY228" s="100">
        <v>0</v>
      </c>
      <c r="BZ228" s="100">
        <v>0</v>
      </c>
      <c r="CA228" s="100">
        <v>0</v>
      </c>
      <c r="CB228" s="100">
        <v>0</v>
      </c>
      <c r="CC228" s="100">
        <v>0</v>
      </c>
      <c r="CD228" s="100">
        <v>0</v>
      </c>
      <c r="CE228" s="100">
        <v>0</v>
      </c>
      <c r="CF228" s="100">
        <v>0</v>
      </c>
      <c r="CG228" s="100">
        <v>0</v>
      </c>
      <c r="CH228" s="100">
        <v>0</v>
      </c>
      <c r="CI228" s="100">
        <v>0</v>
      </c>
      <c r="CJ228" s="100">
        <v>0</v>
      </c>
      <c r="CK228" s="100">
        <v>0</v>
      </c>
      <c r="CL228" s="100">
        <v>0</v>
      </c>
      <c r="CM228" s="100">
        <v>0</v>
      </c>
      <c r="CN228" s="100">
        <v>0</v>
      </c>
      <c r="CO228" s="100">
        <v>0</v>
      </c>
    </row>
    <row r="229" spans="1:93" x14ac:dyDescent="0.2">
      <c r="A229" s="101" t="s">
        <v>1823</v>
      </c>
      <c r="B229" s="100">
        <v>0</v>
      </c>
      <c r="C229" s="100">
        <v>0</v>
      </c>
      <c r="D229" s="100">
        <v>0</v>
      </c>
      <c r="E229" s="100">
        <v>0</v>
      </c>
      <c r="F229" s="100">
        <v>0</v>
      </c>
      <c r="G229" s="100">
        <v>0</v>
      </c>
      <c r="H229" s="100">
        <v>0</v>
      </c>
      <c r="I229" s="100">
        <v>0</v>
      </c>
      <c r="J229" s="100">
        <v>0</v>
      </c>
      <c r="K229" s="100">
        <v>0</v>
      </c>
      <c r="L229" s="100">
        <v>0</v>
      </c>
      <c r="M229" s="100">
        <v>0</v>
      </c>
      <c r="N229" s="100">
        <v>0</v>
      </c>
      <c r="O229" s="100">
        <v>0</v>
      </c>
      <c r="P229" s="100">
        <v>0</v>
      </c>
      <c r="Q229" s="100">
        <v>0</v>
      </c>
      <c r="R229" s="100">
        <v>0</v>
      </c>
      <c r="S229" s="100">
        <v>0</v>
      </c>
      <c r="T229" s="100">
        <v>0</v>
      </c>
      <c r="U229" s="100">
        <v>0</v>
      </c>
      <c r="V229" s="100">
        <v>0</v>
      </c>
      <c r="W229" s="100">
        <v>0</v>
      </c>
      <c r="X229" s="100">
        <v>0</v>
      </c>
      <c r="Y229" s="100">
        <v>0</v>
      </c>
      <c r="Z229" s="100">
        <v>0</v>
      </c>
      <c r="AB229" s="100">
        <v>0</v>
      </c>
      <c r="AC229" s="100">
        <v>0</v>
      </c>
      <c r="AD229" s="100">
        <v>0</v>
      </c>
      <c r="AE229" s="100">
        <v>0</v>
      </c>
      <c r="AF229" s="100">
        <v>0</v>
      </c>
      <c r="AG229" s="100">
        <v>0</v>
      </c>
      <c r="AH229" s="100">
        <v>0</v>
      </c>
      <c r="AI229" s="100">
        <v>0</v>
      </c>
      <c r="AJ229" s="100">
        <v>0</v>
      </c>
      <c r="AK229" s="100">
        <v>0</v>
      </c>
      <c r="AL229" s="100">
        <v>0</v>
      </c>
      <c r="AM229" s="100">
        <v>0</v>
      </c>
      <c r="AN229" s="100">
        <v>0</v>
      </c>
      <c r="AO229" s="100">
        <v>0</v>
      </c>
      <c r="AP229" s="100">
        <v>0</v>
      </c>
      <c r="AQ229" s="100">
        <v>0</v>
      </c>
      <c r="AR229" s="100">
        <v>0</v>
      </c>
      <c r="AS229" s="100">
        <v>0</v>
      </c>
      <c r="AT229" s="100">
        <v>0</v>
      </c>
      <c r="AU229" s="100">
        <v>0</v>
      </c>
      <c r="AV229" s="100">
        <v>0</v>
      </c>
      <c r="AW229" s="100">
        <v>0</v>
      </c>
      <c r="AX229" s="100">
        <v>0</v>
      </c>
      <c r="AY229" s="100">
        <v>0</v>
      </c>
      <c r="AZ229" s="100">
        <v>0</v>
      </c>
      <c r="BA229" s="100">
        <v>0</v>
      </c>
      <c r="BB229" s="100">
        <v>0</v>
      </c>
      <c r="BC229" s="100">
        <v>0</v>
      </c>
      <c r="BD229" s="100">
        <v>0</v>
      </c>
      <c r="BE229" s="100">
        <v>0</v>
      </c>
      <c r="BF229" s="100">
        <v>0</v>
      </c>
      <c r="BG229" s="100">
        <v>0</v>
      </c>
      <c r="BH229" s="100">
        <v>0</v>
      </c>
      <c r="BI229" s="100">
        <v>0</v>
      </c>
      <c r="BJ229" s="100">
        <v>0</v>
      </c>
      <c r="BK229" s="100">
        <v>0</v>
      </c>
      <c r="BL229" s="100">
        <v>0</v>
      </c>
      <c r="BM229" s="100">
        <v>0</v>
      </c>
      <c r="BN229" s="100">
        <v>0</v>
      </c>
      <c r="BO229" s="100">
        <v>0</v>
      </c>
      <c r="BP229" s="100">
        <v>0</v>
      </c>
      <c r="BQ229" s="100">
        <v>0</v>
      </c>
      <c r="BR229" s="100">
        <v>0</v>
      </c>
      <c r="BS229" s="100">
        <v>0</v>
      </c>
      <c r="BT229" s="100">
        <v>0</v>
      </c>
      <c r="BU229" s="100">
        <v>0</v>
      </c>
      <c r="BV229" s="100">
        <v>0</v>
      </c>
      <c r="BW229" s="100">
        <v>0</v>
      </c>
      <c r="BX229" s="100">
        <v>0</v>
      </c>
      <c r="BY229" s="100">
        <v>0</v>
      </c>
      <c r="BZ229" s="100">
        <v>0</v>
      </c>
      <c r="CA229" s="100">
        <v>0</v>
      </c>
      <c r="CB229" s="100">
        <v>0</v>
      </c>
      <c r="CC229" s="100">
        <v>0</v>
      </c>
      <c r="CD229" s="100">
        <v>0</v>
      </c>
      <c r="CE229" s="100">
        <v>0</v>
      </c>
      <c r="CF229" s="100">
        <v>0</v>
      </c>
      <c r="CG229" s="100">
        <v>0</v>
      </c>
      <c r="CH229" s="100">
        <v>0</v>
      </c>
      <c r="CI229" s="100">
        <v>0</v>
      </c>
      <c r="CJ229" s="100">
        <v>0</v>
      </c>
      <c r="CK229" s="100">
        <v>0</v>
      </c>
      <c r="CL229" s="100">
        <v>0</v>
      </c>
      <c r="CM229" s="100">
        <v>0</v>
      </c>
      <c r="CN229" s="100">
        <v>0</v>
      </c>
      <c r="CO229" s="100">
        <v>0</v>
      </c>
    </row>
    <row r="230" spans="1:93" x14ac:dyDescent="0.2">
      <c r="A230" s="101" t="s">
        <v>1824</v>
      </c>
      <c r="B230" s="100">
        <v>18883064.530000001</v>
      </c>
      <c r="C230" s="100">
        <v>16385990.140000001</v>
      </c>
      <c r="D230" s="100">
        <v>14830080.300000001</v>
      </c>
      <c r="E230" s="100">
        <v>21109979.27</v>
      </c>
      <c r="F230" s="100">
        <v>18549972.210000001</v>
      </c>
      <c r="G230" s="100">
        <v>34975308.310000002</v>
      </c>
      <c r="H230" s="100">
        <v>15544129.08</v>
      </c>
      <c r="I230" s="100">
        <v>15523391.93</v>
      </c>
      <c r="J230" s="100">
        <v>14564151.08</v>
      </c>
      <c r="K230" s="100">
        <v>12148623.039999999</v>
      </c>
      <c r="L230" s="100">
        <v>10285149.07</v>
      </c>
      <c r="M230" s="100">
        <v>16782482.460000001</v>
      </c>
      <c r="N230" s="100">
        <v>16782482.460000001</v>
      </c>
      <c r="O230" s="100">
        <v>14144450</v>
      </c>
      <c r="P230" s="100">
        <v>10440939.539999999</v>
      </c>
      <c r="Q230" s="100">
        <v>12115720.83</v>
      </c>
      <c r="R230" s="100">
        <v>13715596.050000001</v>
      </c>
      <c r="S230" s="100">
        <v>13331450.17</v>
      </c>
      <c r="T230" s="100">
        <v>32514921.039999999</v>
      </c>
      <c r="U230" s="100">
        <v>16325579.75</v>
      </c>
      <c r="V230" s="100">
        <v>14518164.4</v>
      </c>
      <c r="W230" s="100">
        <v>14472862.67</v>
      </c>
      <c r="X230" s="100">
        <v>13127752.01</v>
      </c>
      <c r="Y230" s="100">
        <v>12136607.119999999</v>
      </c>
      <c r="Z230" s="100">
        <v>10793833.27</v>
      </c>
      <c r="AB230" s="100">
        <v>10793833.27</v>
      </c>
      <c r="AC230" s="100">
        <v>10793833.27</v>
      </c>
      <c r="AD230" s="100">
        <v>10793833.27</v>
      </c>
      <c r="AE230" s="100">
        <v>10793833.27</v>
      </c>
      <c r="AF230" s="100">
        <v>10793833.27</v>
      </c>
      <c r="AG230" s="100">
        <v>10793833.27</v>
      </c>
      <c r="AH230" s="100">
        <v>10793833.27</v>
      </c>
      <c r="AI230" s="100">
        <v>10793833.27</v>
      </c>
      <c r="AJ230" s="100">
        <v>10793833.27</v>
      </c>
      <c r="AK230" s="100">
        <v>10793833.27</v>
      </c>
      <c r="AL230" s="100">
        <v>10793833.27</v>
      </c>
      <c r="AM230" s="100">
        <v>10793833.27</v>
      </c>
      <c r="AN230" s="100">
        <v>10793833.27</v>
      </c>
      <c r="AO230" s="100">
        <v>10793833.27</v>
      </c>
      <c r="AP230" s="100">
        <v>10793833.27</v>
      </c>
      <c r="AQ230" s="100">
        <v>10793833.27</v>
      </c>
      <c r="AR230" s="100">
        <v>10793833.27</v>
      </c>
      <c r="AS230" s="100">
        <v>10793833.27</v>
      </c>
      <c r="AT230" s="100">
        <v>10793833.27</v>
      </c>
      <c r="AU230" s="100">
        <v>10793833.27</v>
      </c>
      <c r="AV230" s="100">
        <v>10793833.27</v>
      </c>
      <c r="AW230" s="100">
        <v>10793833.27</v>
      </c>
      <c r="AX230" s="100">
        <v>10793833.27</v>
      </c>
      <c r="AY230" s="100">
        <v>10793833.27</v>
      </c>
      <c r="AZ230" s="100">
        <v>10793833.27</v>
      </c>
      <c r="BA230" s="100">
        <v>10793833.27</v>
      </c>
      <c r="BB230" s="100">
        <v>10793833.27</v>
      </c>
      <c r="BC230" s="100">
        <v>10793833.27</v>
      </c>
      <c r="BD230" s="100">
        <v>10793833.27</v>
      </c>
      <c r="BE230" s="100">
        <v>10793833.27</v>
      </c>
      <c r="BF230" s="100">
        <v>10793833.27</v>
      </c>
      <c r="BG230" s="100">
        <v>10793833.27</v>
      </c>
      <c r="BH230" s="100">
        <v>10793833.27</v>
      </c>
      <c r="BI230" s="100">
        <v>10793833.27</v>
      </c>
      <c r="BJ230" s="100">
        <v>10793833.27</v>
      </c>
      <c r="BK230" s="100">
        <v>10793833.27</v>
      </c>
      <c r="BL230" s="100">
        <v>10793833.27</v>
      </c>
      <c r="BM230" s="100">
        <v>10793833.27</v>
      </c>
      <c r="BN230" s="100">
        <v>10793833.27</v>
      </c>
      <c r="BO230" s="100">
        <v>10793833.27</v>
      </c>
      <c r="BP230" s="100">
        <v>10793833.27</v>
      </c>
      <c r="BQ230" s="100">
        <v>10793833.27</v>
      </c>
      <c r="BR230" s="100">
        <v>10793833.27</v>
      </c>
      <c r="BS230" s="100">
        <v>10793833.27</v>
      </c>
      <c r="BT230" s="100">
        <v>10793833.27</v>
      </c>
      <c r="BU230" s="100">
        <v>10793833.27</v>
      </c>
      <c r="BV230" s="100">
        <v>10793833.27</v>
      </c>
      <c r="BW230" s="100">
        <v>10793833.27</v>
      </c>
      <c r="BX230" s="100">
        <v>10793833.27</v>
      </c>
      <c r="BY230" s="100">
        <v>10793833.27</v>
      </c>
      <c r="BZ230" s="100">
        <v>10793833.27</v>
      </c>
      <c r="CA230" s="100">
        <v>10793833.27</v>
      </c>
      <c r="CB230" s="100">
        <v>10793833.27</v>
      </c>
      <c r="CC230" s="100">
        <v>10793833.27</v>
      </c>
      <c r="CD230" s="100">
        <v>10793833.27</v>
      </c>
      <c r="CE230" s="100">
        <v>10793833.27</v>
      </c>
      <c r="CF230" s="100">
        <v>10793833.27</v>
      </c>
      <c r="CG230" s="100">
        <v>10793833.27</v>
      </c>
      <c r="CH230" s="100">
        <v>10793833.27</v>
      </c>
      <c r="CI230" s="100">
        <v>10793833.27</v>
      </c>
      <c r="CJ230" s="100">
        <v>10793833.27</v>
      </c>
      <c r="CK230" s="100">
        <v>10793833.27</v>
      </c>
      <c r="CL230" s="100">
        <v>10793833.27</v>
      </c>
      <c r="CM230" s="100">
        <v>10793833.27</v>
      </c>
      <c r="CN230" s="100">
        <v>10793833.27</v>
      </c>
      <c r="CO230" s="100">
        <v>10793833.27</v>
      </c>
    </row>
    <row r="231" spans="1:93" x14ac:dyDescent="0.2">
      <c r="A231" s="101" t="s">
        <v>1825</v>
      </c>
      <c r="B231" s="100">
        <v>831771.24</v>
      </c>
      <c r="C231" s="100">
        <v>768423.35</v>
      </c>
      <c r="D231" s="100">
        <v>781759.03</v>
      </c>
      <c r="E231" s="100">
        <v>754617.2</v>
      </c>
      <c r="F231" s="100">
        <v>732891.8</v>
      </c>
      <c r="G231" s="100">
        <v>560293.82999999996</v>
      </c>
      <c r="H231" s="100">
        <v>645632.93999999994</v>
      </c>
      <c r="I231" s="100">
        <v>872532.51</v>
      </c>
      <c r="J231" s="100">
        <v>1105681.54</v>
      </c>
      <c r="K231" s="100">
        <v>1149188.5900000001</v>
      </c>
      <c r="L231" s="100">
        <v>1159999.94</v>
      </c>
      <c r="M231" s="100">
        <v>1220803.79</v>
      </c>
      <c r="N231" s="100">
        <v>1220803.79</v>
      </c>
      <c r="O231" s="100">
        <v>1549351.33</v>
      </c>
      <c r="P231" s="100">
        <v>1459876.47</v>
      </c>
      <c r="Q231" s="100">
        <v>808618.56</v>
      </c>
      <c r="R231" s="100">
        <v>1052124.8600000001</v>
      </c>
      <c r="S231" s="100">
        <v>868843.79</v>
      </c>
      <c r="T231" s="100">
        <v>855307.83</v>
      </c>
      <c r="U231" s="100">
        <v>807531.2</v>
      </c>
      <c r="V231" s="100">
        <v>806188.81</v>
      </c>
      <c r="W231" s="100">
        <v>974351.9</v>
      </c>
      <c r="X231" s="100">
        <v>1178393.98</v>
      </c>
      <c r="Y231" s="100">
        <v>1399207.25</v>
      </c>
      <c r="Z231" s="100">
        <v>1661625.43</v>
      </c>
      <c r="AB231" s="100">
        <v>1661625.43</v>
      </c>
      <c r="AC231" s="100">
        <v>1661625.43</v>
      </c>
      <c r="AD231" s="100">
        <v>1661625.43</v>
      </c>
      <c r="AE231" s="100">
        <v>1661625.43</v>
      </c>
      <c r="AF231" s="100">
        <v>1661625.43</v>
      </c>
      <c r="AG231" s="100">
        <v>1661625.43</v>
      </c>
      <c r="AH231" s="100">
        <v>1661625.43</v>
      </c>
      <c r="AI231" s="100">
        <v>1661625.43</v>
      </c>
      <c r="AJ231" s="100">
        <v>1661625.43</v>
      </c>
      <c r="AK231" s="100">
        <v>1661625.43</v>
      </c>
      <c r="AL231" s="100">
        <v>1661625.43</v>
      </c>
      <c r="AM231" s="100">
        <v>1661625.43</v>
      </c>
      <c r="AN231" s="100">
        <v>1661625.43</v>
      </c>
      <c r="AO231" s="100">
        <v>1661625.43</v>
      </c>
      <c r="AP231" s="100">
        <v>1661625.43</v>
      </c>
      <c r="AQ231" s="100">
        <v>1661625.43</v>
      </c>
      <c r="AR231" s="100">
        <v>1661625.43</v>
      </c>
      <c r="AS231" s="100">
        <v>1661625.43</v>
      </c>
      <c r="AT231" s="100">
        <v>1661625.43</v>
      </c>
      <c r="AU231" s="100">
        <v>1661625.43</v>
      </c>
      <c r="AV231" s="100">
        <v>1661625.43</v>
      </c>
      <c r="AW231" s="100">
        <v>1661625.43</v>
      </c>
      <c r="AX231" s="100">
        <v>1661625.43</v>
      </c>
      <c r="AY231" s="100">
        <v>1661625.43</v>
      </c>
      <c r="AZ231" s="100">
        <v>1661625.43</v>
      </c>
      <c r="BA231" s="100">
        <v>1661625.43</v>
      </c>
      <c r="BB231" s="100">
        <v>1661625.43</v>
      </c>
      <c r="BC231" s="100">
        <v>1661625.43</v>
      </c>
      <c r="BD231" s="100">
        <v>1661625.43</v>
      </c>
      <c r="BE231" s="100">
        <v>1661625.43</v>
      </c>
      <c r="BF231" s="100">
        <v>1661625.43</v>
      </c>
      <c r="BG231" s="100">
        <v>1661625.43</v>
      </c>
      <c r="BH231" s="100">
        <v>1661625.43</v>
      </c>
      <c r="BI231" s="100">
        <v>1661625.43</v>
      </c>
      <c r="BJ231" s="100">
        <v>1661625.43</v>
      </c>
      <c r="BK231" s="100">
        <v>1661625.43</v>
      </c>
      <c r="BL231" s="100">
        <v>1661625.43</v>
      </c>
      <c r="BM231" s="100">
        <v>1661625.43</v>
      </c>
      <c r="BN231" s="100">
        <v>1661625.43</v>
      </c>
      <c r="BO231" s="100">
        <v>1661625.43</v>
      </c>
      <c r="BP231" s="100">
        <v>1661625.43</v>
      </c>
      <c r="BQ231" s="100">
        <v>1661625.43</v>
      </c>
      <c r="BR231" s="100">
        <v>1661625.43</v>
      </c>
      <c r="BS231" s="100">
        <v>1661625.43</v>
      </c>
      <c r="BT231" s="100">
        <v>1661625.43</v>
      </c>
      <c r="BU231" s="100">
        <v>1661625.43</v>
      </c>
      <c r="BV231" s="100">
        <v>1661625.43</v>
      </c>
      <c r="BW231" s="100">
        <v>1661625.43</v>
      </c>
      <c r="BX231" s="100">
        <v>1661625.43</v>
      </c>
      <c r="BY231" s="100">
        <v>1661625.43</v>
      </c>
      <c r="BZ231" s="100">
        <v>1661625.43</v>
      </c>
      <c r="CA231" s="100">
        <v>1661625.43</v>
      </c>
      <c r="CB231" s="100">
        <v>1661625.43</v>
      </c>
      <c r="CC231" s="100">
        <v>1661625.43</v>
      </c>
      <c r="CD231" s="100">
        <v>1661625.43</v>
      </c>
      <c r="CE231" s="100">
        <v>1661625.43</v>
      </c>
      <c r="CF231" s="100">
        <v>1661625.43</v>
      </c>
      <c r="CG231" s="100">
        <v>1661625.43</v>
      </c>
      <c r="CH231" s="100">
        <v>1661625.43</v>
      </c>
      <c r="CI231" s="100">
        <v>1661625.43</v>
      </c>
      <c r="CJ231" s="100">
        <v>1661625.43</v>
      </c>
      <c r="CK231" s="100">
        <v>1661625.43</v>
      </c>
      <c r="CL231" s="100">
        <v>1661625.43</v>
      </c>
      <c r="CM231" s="100">
        <v>1661625.43</v>
      </c>
      <c r="CN231" s="100">
        <v>1661625.43</v>
      </c>
      <c r="CO231" s="100">
        <v>1661625.43</v>
      </c>
    </row>
    <row r="232" spans="1:93" x14ac:dyDescent="0.2">
      <c r="A232" s="101" t="s">
        <v>1826</v>
      </c>
      <c r="B232" s="100">
        <v>0</v>
      </c>
      <c r="C232" s="100">
        <v>0</v>
      </c>
      <c r="D232" s="100">
        <v>0</v>
      </c>
      <c r="E232" s="100">
        <v>0</v>
      </c>
      <c r="F232" s="100">
        <v>0</v>
      </c>
      <c r="G232" s="100">
        <v>0</v>
      </c>
      <c r="H232" s="100">
        <v>0</v>
      </c>
      <c r="I232" s="100">
        <v>0</v>
      </c>
      <c r="J232" s="100">
        <v>0</v>
      </c>
      <c r="K232" s="100">
        <v>0</v>
      </c>
      <c r="L232" s="100">
        <v>0</v>
      </c>
      <c r="M232" s="100">
        <v>0</v>
      </c>
      <c r="N232" s="100">
        <v>0</v>
      </c>
      <c r="O232" s="100">
        <v>0</v>
      </c>
      <c r="P232" s="100">
        <v>0</v>
      </c>
      <c r="Q232" s="100">
        <v>0</v>
      </c>
      <c r="R232" s="100">
        <v>0</v>
      </c>
      <c r="S232" s="100">
        <v>0</v>
      </c>
      <c r="T232" s="100">
        <v>0</v>
      </c>
      <c r="U232" s="100">
        <v>0</v>
      </c>
      <c r="V232" s="100">
        <v>0</v>
      </c>
      <c r="W232" s="100">
        <v>0</v>
      </c>
      <c r="X232" s="100">
        <v>0</v>
      </c>
      <c r="Y232" s="100">
        <v>0</v>
      </c>
      <c r="Z232" s="100">
        <v>0</v>
      </c>
      <c r="AB232" s="100">
        <v>0</v>
      </c>
      <c r="AC232" s="100">
        <v>0</v>
      </c>
      <c r="AD232" s="100">
        <v>0</v>
      </c>
      <c r="AE232" s="100">
        <v>0</v>
      </c>
      <c r="AF232" s="100">
        <v>0</v>
      </c>
      <c r="AG232" s="100">
        <v>0</v>
      </c>
      <c r="AH232" s="100">
        <v>0</v>
      </c>
      <c r="AI232" s="100">
        <v>0</v>
      </c>
      <c r="AJ232" s="100">
        <v>0</v>
      </c>
      <c r="AK232" s="100">
        <v>0</v>
      </c>
      <c r="AL232" s="100">
        <v>0</v>
      </c>
      <c r="AM232" s="100">
        <v>0</v>
      </c>
      <c r="AN232" s="100">
        <v>0</v>
      </c>
      <c r="AO232" s="100">
        <v>0</v>
      </c>
      <c r="AP232" s="100">
        <v>0</v>
      </c>
      <c r="AQ232" s="100">
        <v>0</v>
      </c>
      <c r="AR232" s="100">
        <v>0</v>
      </c>
      <c r="AS232" s="100">
        <v>0</v>
      </c>
      <c r="AT232" s="100">
        <v>0</v>
      </c>
      <c r="AU232" s="100">
        <v>0</v>
      </c>
      <c r="AV232" s="100">
        <v>0</v>
      </c>
      <c r="AW232" s="100">
        <v>0</v>
      </c>
      <c r="AX232" s="100">
        <v>0</v>
      </c>
      <c r="AY232" s="100">
        <v>0</v>
      </c>
      <c r="AZ232" s="100">
        <v>0</v>
      </c>
      <c r="BA232" s="100">
        <v>0</v>
      </c>
      <c r="BB232" s="100">
        <v>0</v>
      </c>
      <c r="BC232" s="100">
        <v>0</v>
      </c>
      <c r="BD232" s="100">
        <v>0</v>
      </c>
      <c r="BE232" s="100">
        <v>0</v>
      </c>
      <c r="BF232" s="100">
        <v>0</v>
      </c>
      <c r="BG232" s="100">
        <v>0</v>
      </c>
      <c r="BH232" s="100">
        <v>0</v>
      </c>
      <c r="BI232" s="100">
        <v>0</v>
      </c>
      <c r="BJ232" s="100">
        <v>0</v>
      </c>
      <c r="BK232" s="100">
        <v>0</v>
      </c>
      <c r="BL232" s="100">
        <v>0</v>
      </c>
      <c r="BM232" s="100">
        <v>0</v>
      </c>
      <c r="BN232" s="100">
        <v>0</v>
      </c>
      <c r="BO232" s="100">
        <v>0</v>
      </c>
      <c r="BP232" s="100">
        <v>0</v>
      </c>
      <c r="BQ232" s="100">
        <v>0</v>
      </c>
      <c r="BR232" s="100">
        <v>0</v>
      </c>
      <c r="BS232" s="100">
        <v>0</v>
      </c>
      <c r="BT232" s="100">
        <v>0</v>
      </c>
      <c r="BU232" s="100">
        <v>0</v>
      </c>
      <c r="BV232" s="100">
        <v>0</v>
      </c>
      <c r="BW232" s="100">
        <v>0</v>
      </c>
      <c r="BX232" s="100">
        <v>0</v>
      </c>
      <c r="BY232" s="100">
        <v>0</v>
      </c>
      <c r="BZ232" s="100">
        <v>0</v>
      </c>
      <c r="CA232" s="100">
        <v>0</v>
      </c>
      <c r="CB232" s="100">
        <v>0</v>
      </c>
      <c r="CC232" s="100">
        <v>0</v>
      </c>
      <c r="CD232" s="100">
        <v>0</v>
      </c>
      <c r="CE232" s="100">
        <v>0</v>
      </c>
      <c r="CF232" s="100">
        <v>0</v>
      </c>
      <c r="CG232" s="100">
        <v>0</v>
      </c>
      <c r="CH232" s="100">
        <v>0</v>
      </c>
      <c r="CI232" s="100">
        <v>0</v>
      </c>
      <c r="CJ232" s="100">
        <v>0</v>
      </c>
      <c r="CK232" s="100">
        <v>0</v>
      </c>
      <c r="CL232" s="100">
        <v>0</v>
      </c>
      <c r="CM232" s="100">
        <v>0</v>
      </c>
      <c r="CN232" s="100">
        <v>0</v>
      </c>
      <c r="CO232" s="100">
        <v>0</v>
      </c>
    </row>
    <row r="233" spans="1:93" x14ac:dyDescent="0.2">
      <c r="A233" s="101" t="s">
        <v>1827</v>
      </c>
      <c r="B233" s="100">
        <v>424832565.07999998</v>
      </c>
      <c r="C233" s="100">
        <v>400308734.00999999</v>
      </c>
      <c r="D233" s="100">
        <v>405738610.919999</v>
      </c>
      <c r="E233" s="100">
        <v>428734667.38999999</v>
      </c>
      <c r="F233" s="100">
        <v>415016044.92000002</v>
      </c>
      <c r="G233" s="100">
        <v>463220078.58999997</v>
      </c>
      <c r="H233" s="100">
        <v>523991001.89999998</v>
      </c>
      <c r="I233" s="100">
        <v>501889190.03999901</v>
      </c>
      <c r="J233" s="100">
        <v>528361590.15999901</v>
      </c>
      <c r="K233" s="100">
        <v>460324942.18000001</v>
      </c>
      <c r="L233" s="100">
        <v>393502202.01999998</v>
      </c>
      <c r="M233" s="100">
        <v>419649618.88</v>
      </c>
      <c r="N233" s="100">
        <v>419649618.88</v>
      </c>
      <c r="O233" s="100">
        <v>472432961.14999998</v>
      </c>
      <c r="P233" s="100">
        <v>425813991.669999</v>
      </c>
      <c r="Q233" s="100">
        <v>390846132.75</v>
      </c>
      <c r="R233" s="100">
        <v>461688429.36000001</v>
      </c>
      <c r="S233" s="100">
        <v>423047353.44999999</v>
      </c>
      <c r="T233" s="100">
        <v>473188601.09999901</v>
      </c>
      <c r="U233" s="100">
        <v>554641279.74000001</v>
      </c>
      <c r="V233" s="100">
        <v>553150800.88</v>
      </c>
      <c r="W233" s="100">
        <v>605760564.20000005</v>
      </c>
      <c r="X233" s="100">
        <v>485566772.75999999</v>
      </c>
      <c r="Y233" s="100">
        <v>398714101.17000002</v>
      </c>
      <c r="Z233" s="100">
        <v>395553733.63999999</v>
      </c>
      <c r="AB233" s="100">
        <v>395553733.63999999</v>
      </c>
      <c r="AC233" s="100">
        <v>419273772.29852301</v>
      </c>
      <c r="AD233" s="100">
        <v>398508858.01253402</v>
      </c>
      <c r="AE233" s="100">
        <v>400592616.51504701</v>
      </c>
      <c r="AF233" s="100">
        <v>404664711.64225298</v>
      </c>
      <c r="AG233" s="100">
        <v>443957877.05677903</v>
      </c>
      <c r="AH233" s="100">
        <v>474868725.37929499</v>
      </c>
      <c r="AI233" s="100">
        <v>478759889.88463598</v>
      </c>
      <c r="AJ233" s="100">
        <v>481795995.84227198</v>
      </c>
      <c r="AK233" s="100">
        <v>464509698.483711</v>
      </c>
      <c r="AL233" s="100">
        <v>410534742.43407398</v>
      </c>
      <c r="AM233" s="100">
        <v>410305025.24219298</v>
      </c>
      <c r="AN233" s="100">
        <v>423194654.22336799</v>
      </c>
      <c r="AO233" s="100">
        <v>423194654.22336799</v>
      </c>
      <c r="AP233" s="100">
        <v>437411929.66947502</v>
      </c>
      <c r="AQ233" s="100">
        <v>410653473.61985803</v>
      </c>
      <c r="AR233" s="100">
        <v>412142728.04192299</v>
      </c>
      <c r="AS233" s="100">
        <v>419534079.855322</v>
      </c>
      <c r="AT233" s="100">
        <v>462691476.25892597</v>
      </c>
      <c r="AU233" s="100">
        <v>493004353.31206298</v>
      </c>
      <c r="AV233" s="100">
        <v>497998247.66866499</v>
      </c>
      <c r="AW233" s="100">
        <v>509585233.204166</v>
      </c>
      <c r="AX233" s="100">
        <v>488923444.00967097</v>
      </c>
      <c r="AY233" s="100">
        <v>433095161.13801098</v>
      </c>
      <c r="AZ233" s="100">
        <v>430274167.73560399</v>
      </c>
      <c r="BA233" s="100">
        <v>442330110.24448597</v>
      </c>
      <c r="BB233" s="100">
        <v>442330110.24448597</v>
      </c>
      <c r="BC233" s="100">
        <v>475440527.49715102</v>
      </c>
      <c r="BD233" s="100">
        <v>444372690.69319397</v>
      </c>
      <c r="BE233" s="100">
        <v>443747989.022385</v>
      </c>
      <c r="BF233" s="100">
        <v>449135401.425421</v>
      </c>
      <c r="BG233" s="100">
        <v>491201845.39986497</v>
      </c>
      <c r="BH233" s="100">
        <v>520442144.97370797</v>
      </c>
      <c r="BI233" s="100">
        <v>523564614.00283003</v>
      </c>
      <c r="BJ233" s="100">
        <v>534234325.53009301</v>
      </c>
      <c r="BK233" s="100">
        <v>510834779.50444698</v>
      </c>
      <c r="BL233" s="100">
        <v>451765371.02061802</v>
      </c>
      <c r="BM233" s="100">
        <v>447240692.03186601</v>
      </c>
      <c r="BN233" s="100">
        <v>457387822.08264297</v>
      </c>
      <c r="BO233" s="100">
        <v>457387822.08264297</v>
      </c>
      <c r="BP233" s="100">
        <v>493234171.23246098</v>
      </c>
      <c r="BQ233" s="100">
        <v>461327330.48272699</v>
      </c>
      <c r="BR233" s="100">
        <v>460512968.28574902</v>
      </c>
      <c r="BS233" s="100">
        <v>465863157.67392999</v>
      </c>
      <c r="BT233" s="100">
        <v>509135024.453803</v>
      </c>
      <c r="BU233" s="100">
        <v>539615803.01161504</v>
      </c>
      <c r="BV233" s="100">
        <v>542842525.17090797</v>
      </c>
      <c r="BW233" s="100">
        <v>554092718.24145699</v>
      </c>
      <c r="BX233" s="100">
        <v>530112425.08977002</v>
      </c>
      <c r="BY233" s="100">
        <v>469292464.44867098</v>
      </c>
      <c r="BZ233" s="100">
        <v>465083841.54830199</v>
      </c>
      <c r="CA233" s="100">
        <v>475307233.32926202</v>
      </c>
      <c r="CB233" s="100">
        <v>475307233.32926202</v>
      </c>
      <c r="CC233" s="100">
        <v>500872312.535052</v>
      </c>
      <c r="CD233" s="100">
        <v>482139745.47706401</v>
      </c>
      <c r="CE233" s="100">
        <v>474819550.98428702</v>
      </c>
      <c r="CF233" s="100">
        <v>478160637.90421599</v>
      </c>
      <c r="CG233" s="100">
        <v>518074585.41654801</v>
      </c>
      <c r="CH233" s="100">
        <v>547552952.92003798</v>
      </c>
      <c r="CI233" s="100">
        <v>549618420.75901794</v>
      </c>
      <c r="CJ233" s="100">
        <v>554837553.07574999</v>
      </c>
      <c r="CK233" s="100">
        <v>537077014.17798305</v>
      </c>
      <c r="CL233" s="100">
        <v>478696406.04995298</v>
      </c>
      <c r="CM233" s="100">
        <v>478611321.92264199</v>
      </c>
      <c r="CN233" s="100">
        <v>488474701.745543</v>
      </c>
      <c r="CO233" s="100">
        <v>488474701.745543</v>
      </c>
    </row>
    <row r="234" spans="1:93" x14ac:dyDescent="0.2">
      <c r="A234" s="101" t="s">
        <v>1828</v>
      </c>
      <c r="B234" s="100">
        <v>0</v>
      </c>
      <c r="C234" s="100">
        <v>0</v>
      </c>
      <c r="D234" s="100">
        <v>0</v>
      </c>
      <c r="E234" s="100">
        <v>0</v>
      </c>
      <c r="F234" s="100">
        <v>0</v>
      </c>
      <c r="G234" s="100">
        <v>0</v>
      </c>
      <c r="H234" s="100">
        <v>0</v>
      </c>
      <c r="I234" s="100">
        <v>0</v>
      </c>
      <c r="J234" s="100">
        <v>0</v>
      </c>
      <c r="K234" s="100">
        <v>0</v>
      </c>
      <c r="L234" s="100">
        <v>0</v>
      </c>
      <c r="M234" s="100">
        <v>0</v>
      </c>
      <c r="N234" s="100">
        <v>0</v>
      </c>
      <c r="O234" s="100">
        <v>0</v>
      </c>
      <c r="P234" s="100">
        <v>0</v>
      </c>
      <c r="Q234" s="100">
        <v>0</v>
      </c>
      <c r="R234" s="100">
        <v>0</v>
      </c>
      <c r="S234" s="100">
        <v>0</v>
      </c>
      <c r="T234" s="100">
        <v>0</v>
      </c>
      <c r="U234" s="100">
        <v>0</v>
      </c>
      <c r="V234" s="100">
        <v>0</v>
      </c>
      <c r="W234" s="100">
        <v>0</v>
      </c>
      <c r="X234" s="100">
        <v>0</v>
      </c>
      <c r="Y234" s="100">
        <v>0</v>
      </c>
      <c r="Z234" s="100">
        <v>0</v>
      </c>
      <c r="AB234" s="100">
        <v>0</v>
      </c>
      <c r="AC234" s="100">
        <v>0</v>
      </c>
      <c r="AD234" s="100">
        <v>0</v>
      </c>
      <c r="AE234" s="100">
        <v>0</v>
      </c>
      <c r="AF234" s="100">
        <v>0</v>
      </c>
      <c r="AG234" s="100">
        <v>0</v>
      </c>
      <c r="AH234" s="100">
        <v>0</v>
      </c>
      <c r="AI234" s="100">
        <v>0</v>
      </c>
      <c r="AJ234" s="100">
        <v>0</v>
      </c>
      <c r="AK234" s="100">
        <v>0</v>
      </c>
      <c r="AL234" s="100">
        <v>0</v>
      </c>
      <c r="AM234" s="100">
        <v>0</v>
      </c>
      <c r="AN234" s="100">
        <v>0</v>
      </c>
      <c r="AO234" s="100">
        <v>0</v>
      </c>
      <c r="AP234" s="100">
        <v>0</v>
      </c>
      <c r="AQ234" s="100">
        <v>0</v>
      </c>
      <c r="AR234" s="100">
        <v>0</v>
      </c>
      <c r="AS234" s="100">
        <v>0</v>
      </c>
      <c r="AT234" s="100">
        <v>0</v>
      </c>
      <c r="AU234" s="100">
        <v>0</v>
      </c>
      <c r="AV234" s="100">
        <v>0</v>
      </c>
      <c r="AW234" s="100">
        <v>0</v>
      </c>
      <c r="AX234" s="100">
        <v>0</v>
      </c>
      <c r="AY234" s="100">
        <v>0</v>
      </c>
      <c r="AZ234" s="100">
        <v>0</v>
      </c>
      <c r="BA234" s="100">
        <v>0</v>
      </c>
      <c r="BB234" s="100">
        <v>0</v>
      </c>
      <c r="BC234" s="100">
        <v>0</v>
      </c>
      <c r="BD234" s="100">
        <v>0</v>
      </c>
      <c r="BE234" s="100">
        <v>0</v>
      </c>
      <c r="BF234" s="100">
        <v>0</v>
      </c>
      <c r="BG234" s="100">
        <v>0</v>
      </c>
      <c r="BH234" s="100">
        <v>0</v>
      </c>
      <c r="BI234" s="100">
        <v>0</v>
      </c>
      <c r="BJ234" s="100">
        <v>0</v>
      </c>
      <c r="BK234" s="100">
        <v>0</v>
      </c>
      <c r="BL234" s="100">
        <v>0</v>
      </c>
      <c r="BM234" s="100">
        <v>0</v>
      </c>
      <c r="BN234" s="100">
        <v>0</v>
      </c>
      <c r="BO234" s="100">
        <v>0</v>
      </c>
      <c r="BP234" s="100">
        <v>0</v>
      </c>
      <c r="BQ234" s="100">
        <v>0</v>
      </c>
      <c r="BR234" s="100">
        <v>0</v>
      </c>
      <c r="BS234" s="100">
        <v>0</v>
      </c>
      <c r="BT234" s="100">
        <v>0</v>
      </c>
      <c r="BU234" s="100">
        <v>0</v>
      </c>
      <c r="BV234" s="100">
        <v>0</v>
      </c>
      <c r="BW234" s="100">
        <v>0</v>
      </c>
      <c r="BX234" s="100">
        <v>0</v>
      </c>
      <c r="BY234" s="100">
        <v>0</v>
      </c>
      <c r="BZ234" s="100">
        <v>0</v>
      </c>
      <c r="CA234" s="100">
        <v>0</v>
      </c>
      <c r="CB234" s="100">
        <v>0</v>
      </c>
      <c r="CC234" s="100">
        <v>0</v>
      </c>
      <c r="CD234" s="100">
        <v>0</v>
      </c>
      <c r="CE234" s="100">
        <v>0</v>
      </c>
      <c r="CF234" s="100">
        <v>0</v>
      </c>
      <c r="CG234" s="100">
        <v>0</v>
      </c>
      <c r="CH234" s="100">
        <v>0</v>
      </c>
      <c r="CI234" s="100">
        <v>0</v>
      </c>
      <c r="CJ234" s="100">
        <v>0</v>
      </c>
      <c r="CK234" s="100">
        <v>0</v>
      </c>
      <c r="CL234" s="100">
        <v>0</v>
      </c>
      <c r="CM234" s="100">
        <v>0</v>
      </c>
      <c r="CN234" s="100">
        <v>0</v>
      </c>
      <c r="CO234" s="100">
        <v>0</v>
      </c>
    </row>
    <row r="235" spans="1:93" x14ac:dyDescent="0.2">
      <c r="A235" s="101" t="s">
        <v>1829</v>
      </c>
      <c r="B235" s="100">
        <v>7710492.0099999998</v>
      </c>
      <c r="C235" s="100">
        <v>7710492.0099999998</v>
      </c>
      <c r="D235" s="100">
        <v>7710492.0099999998</v>
      </c>
      <c r="E235" s="100">
        <v>7710492.0099999998</v>
      </c>
      <c r="F235" s="100">
        <v>7710492.0099999998</v>
      </c>
      <c r="G235" s="100">
        <v>7710492.0099999998</v>
      </c>
      <c r="H235" s="100">
        <v>7710492.0099999998</v>
      </c>
      <c r="I235" s="100">
        <v>7710492.0099999998</v>
      </c>
      <c r="J235" s="100">
        <v>7710492.0099999998</v>
      </c>
      <c r="K235" s="100">
        <v>7710492.0099999998</v>
      </c>
      <c r="L235" s="100">
        <v>7710492.0099999998</v>
      </c>
      <c r="M235" s="100">
        <v>7710492.0099999998</v>
      </c>
      <c r="N235" s="100">
        <v>7710492.0099999998</v>
      </c>
      <c r="O235" s="100">
        <v>7710492.0099999998</v>
      </c>
      <c r="P235" s="100">
        <v>7710492.0099999998</v>
      </c>
      <c r="Q235" s="100">
        <v>7710492.0099999998</v>
      </c>
      <c r="R235" s="100">
        <v>7710492.0099999998</v>
      </c>
      <c r="S235" s="100">
        <v>7710492.0099999998</v>
      </c>
      <c r="T235" s="100">
        <v>7710492.0099999998</v>
      </c>
      <c r="U235" s="100">
        <v>7710492.0099999998</v>
      </c>
      <c r="V235" s="100">
        <v>7710492.0099999998</v>
      </c>
      <c r="W235" s="100">
        <v>0</v>
      </c>
      <c r="X235" s="100">
        <v>0</v>
      </c>
      <c r="Y235" s="100">
        <v>0</v>
      </c>
      <c r="Z235" s="100">
        <v>0</v>
      </c>
      <c r="AB235" s="100">
        <v>0</v>
      </c>
      <c r="AC235" s="100">
        <v>0</v>
      </c>
      <c r="AD235" s="100">
        <v>0</v>
      </c>
      <c r="AE235" s="100">
        <v>0</v>
      </c>
      <c r="AF235" s="100">
        <v>0</v>
      </c>
      <c r="AG235" s="100">
        <v>0</v>
      </c>
      <c r="AH235" s="100">
        <v>0</v>
      </c>
      <c r="AI235" s="100">
        <v>0</v>
      </c>
      <c r="AJ235" s="100">
        <v>0</v>
      </c>
      <c r="AK235" s="100">
        <v>0</v>
      </c>
      <c r="AL235" s="100">
        <v>0</v>
      </c>
      <c r="AM235" s="100">
        <v>0</v>
      </c>
      <c r="AN235" s="100">
        <v>0</v>
      </c>
      <c r="AO235" s="100">
        <v>0</v>
      </c>
      <c r="AP235" s="100">
        <v>0</v>
      </c>
      <c r="AQ235" s="100">
        <v>0</v>
      </c>
      <c r="AR235" s="100">
        <v>0</v>
      </c>
      <c r="AS235" s="100">
        <v>0</v>
      </c>
      <c r="AT235" s="100">
        <v>0</v>
      </c>
      <c r="AU235" s="100">
        <v>0</v>
      </c>
      <c r="AV235" s="100">
        <v>0</v>
      </c>
      <c r="AW235" s="100">
        <v>0</v>
      </c>
      <c r="AX235" s="100">
        <v>0</v>
      </c>
      <c r="AY235" s="100">
        <v>0</v>
      </c>
      <c r="AZ235" s="100">
        <v>0</v>
      </c>
      <c r="BA235" s="100">
        <v>0</v>
      </c>
      <c r="BB235" s="100">
        <v>0</v>
      </c>
      <c r="BC235" s="100">
        <v>0</v>
      </c>
      <c r="BD235" s="100">
        <v>0</v>
      </c>
      <c r="BE235" s="100">
        <v>0</v>
      </c>
      <c r="BF235" s="100">
        <v>0</v>
      </c>
      <c r="BG235" s="100">
        <v>0</v>
      </c>
      <c r="BH235" s="100">
        <v>0</v>
      </c>
      <c r="BI235" s="100">
        <v>0</v>
      </c>
      <c r="BJ235" s="100">
        <v>0</v>
      </c>
      <c r="BK235" s="100">
        <v>0</v>
      </c>
      <c r="BL235" s="100">
        <v>0</v>
      </c>
      <c r="BM235" s="100">
        <v>0</v>
      </c>
      <c r="BN235" s="100">
        <v>0</v>
      </c>
      <c r="BO235" s="100">
        <v>0</v>
      </c>
      <c r="BP235" s="100">
        <v>0</v>
      </c>
      <c r="BQ235" s="100">
        <v>0</v>
      </c>
      <c r="BR235" s="100">
        <v>0</v>
      </c>
      <c r="BS235" s="100">
        <v>0</v>
      </c>
      <c r="BT235" s="100">
        <v>0</v>
      </c>
      <c r="BU235" s="100">
        <v>0</v>
      </c>
      <c r="BV235" s="100">
        <v>0</v>
      </c>
      <c r="BW235" s="100">
        <v>0</v>
      </c>
      <c r="BX235" s="100">
        <v>0</v>
      </c>
      <c r="BY235" s="100">
        <v>0</v>
      </c>
      <c r="BZ235" s="100">
        <v>0</v>
      </c>
      <c r="CA235" s="100">
        <v>0</v>
      </c>
      <c r="CB235" s="100">
        <v>0</v>
      </c>
      <c r="CC235" s="100">
        <v>0</v>
      </c>
      <c r="CD235" s="100">
        <v>0</v>
      </c>
      <c r="CE235" s="100">
        <v>0</v>
      </c>
      <c r="CF235" s="100">
        <v>0</v>
      </c>
      <c r="CG235" s="100">
        <v>0</v>
      </c>
      <c r="CH235" s="100">
        <v>0</v>
      </c>
      <c r="CI235" s="100">
        <v>0</v>
      </c>
      <c r="CJ235" s="100">
        <v>0</v>
      </c>
      <c r="CK235" s="100">
        <v>0</v>
      </c>
      <c r="CL235" s="100">
        <v>0</v>
      </c>
      <c r="CM235" s="100">
        <v>0</v>
      </c>
      <c r="CN235" s="100">
        <v>0</v>
      </c>
      <c r="CO235" s="100">
        <v>0</v>
      </c>
    </row>
    <row r="236" spans="1:93" x14ac:dyDescent="0.2">
      <c r="A236" s="101" t="s">
        <v>1830</v>
      </c>
      <c r="B236" s="100">
        <v>2894.33</v>
      </c>
      <c r="C236" s="100">
        <v>15859.02</v>
      </c>
      <c r="D236" s="100">
        <v>-8898.6299999999992</v>
      </c>
      <c r="E236" s="100">
        <v>-66080.490000000005</v>
      </c>
      <c r="F236" s="100">
        <v>-1557205.54</v>
      </c>
      <c r="G236" s="100">
        <v>438810.34</v>
      </c>
      <c r="H236" s="100">
        <v>399942.5</v>
      </c>
      <c r="I236" s="100">
        <v>445587.20000000001</v>
      </c>
      <c r="J236" s="100">
        <v>496225.62</v>
      </c>
      <c r="K236" s="100">
        <v>494466.49</v>
      </c>
      <c r="L236" s="100">
        <v>524758.55000000005</v>
      </c>
      <c r="M236" s="100">
        <v>561369.27</v>
      </c>
      <c r="N236" s="100">
        <v>561369.27</v>
      </c>
      <c r="O236" s="100">
        <v>540100.64</v>
      </c>
      <c r="P236" s="100">
        <v>520644.18</v>
      </c>
      <c r="Q236" s="100">
        <v>521340.37</v>
      </c>
      <c r="R236" s="100">
        <v>548390.44999999995</v>
      </c>
      <c r="S236" s="100">
        <v>530261.09</v>
      </c>
      <c r="T236" s="100">
        <v>543496.19999999995</v>
      </c>
      <c r="U236" s="100">
        <v>554336.05000000005</v>
      </c>
      <c r="V236" s="100">
        <v>560472.53</v>
      </c>
      <c r="W236" s="100">
        <v>559173.85</v>
      </c>
      <c r="X236" s="100">
        <v>612254.25</v>
      </c>
      <c r="Y236" s="100">
        <v>616371.49</v>
      </c>
      <c r="Z236" s="100">
        <v>618911.13</v>
      </c>
      <c r="AB236" s="100">
        <v>618911.13</v>
      </c>
      <c r="AC236" s="100">
        <v>618911.13</v>
      </c>
      <c r="AD236" s="100">
        <v>618911.13</v>
      </c>
      <c r="AE236" s="100">
        <v>618911.13</v>
      </c>
      <c r="AF236" s="100">
        <v>618911.13</v>
      </c>
      <c r="AG236" s="100">
        <v>618911.13</v>
      </c>
      <c r="AH236" s="100">
        <v>618911.13</v>
      </c>
      <c r="AI236" s="100">
        <v>618911.13</v>
      </c>
      <c r="AJ236" s="100">
        <v>618911.13</v>
      </c>
      <c r="AK236" s="100">
        <v>618911.13</v>
      </c>
      <c r="AL236" s="100">
        <v>618911.13</v>
      </c>
      <c r="AM236" s="100">
        <v>618911.13</v>
      </c>
      <c r="AN236" s="100">
        <v>618911.13</v>
      </c>
      <c r="AO236" s="100">
        <v>618911.13</v>
      </c>
      <c r="AP236" s="100">
        <v>618911.13</v>
      </c>
      <c r="AQ236" s="100">
        <v>618911.13</v>
      </c>
      <c r="AR236" s="100">
        <v>618911.13</v>
      </c>
      <c r="AS236" s="100">
        <v>618911.13</v>
      </c>
      <c r="AT236" s="100">
        <v>618911.13</v>
      </c>
      <c r="AU236" s="100">
        <v>618911.13</v>
      </c>
      <c r="AV236" s="100">
        <v>618911.13</v>
      </c>
      <c r="AW236" s="100">
        <v>618911.13</v>
      </c>
      <c r="AX236" s="100">
        <v>618911.13</v>
      </c>
      <c r="AY236" s="100">
        <v>618911.13</v>
      </c>
      <c r="AZ236" s="100">
        <v>618911.13</v>
      </c>
      <c r="BA236" s="100">
        <v>618911.13</v>
      </c>
      <c r="BB236" s="100">
        <v>618911.13</v>
      </c>
      <c r="BC236" s="100">
        <v>618911.13</v>
      </c>
      <c r="BD236" s="100">
        <v>618911.13</v>
      </c>
      <c r="BE236" s="100">
        <v>618911.13</v>
      </c>
      <c r="BF236" s="100">
        <v>618911.13</v>
      </c>
      <c r="BG236" s="100">
        <v>618911.13</v>
      </c>
      <c r="BH236" s="100">
        <v>618911.13</v>
      </c>
      <c r="BI236" s="100">
        <v>618911.13</v>
      </c>
      <c r="BJ236" s="100">
        <v>618911.13</v>
      </c>
      <c r="BK236" s="100">
        <v>618911.13</v>
      </c>
      <c r="BL236" s="100">
        <v>618911.13</v>
      </c>
      <c r="BM236" s="100">
        <v>618911.13</v>
      </c>
      <c r="BN236" s="100">
        <v>618911.13</v>
      </c>
      <c r="BO236" s="100">
        <v>618911.13</v>
      </c>
      <c r="BP236" s="100">
        <v>618911.13</v>
      </c>
      <c r="BQ236" s="100">
        <v>618911.13</v>
      </c>
      <c r="BR236" s="100">
        <v>618911.13</v>
      </c>
      <c r="BS236" s="100">
        <v>618911.13</v>
      </c>
      <c r="BT236" s="100">
        <v>618911.13</v>
      </c>
      <c r="BU236" s="100">
        <v>618911.13</v>
      </c>
      <c r="BV236" s="100">
        <v>618911.13</v>
      </c>
      <c r="BW236" s="100">
        <v>618911.13</v>
      </c>
      <c r="BX236" s="100">
        <v>618911.13</v>
      </c>
      <c r="BY236" s="100">
        <v>618911.13</v>
      </c>
      <c r="BZ236" s="100">
        <v>618911.13</v>
      </c>
      <c r="CA236" s="100">
        <v>618911.13</v>
      </c>
      <c r="CB236" s="100">
        <v>618911.13</v>
      </c>
      <c r="CC236" s="100">
        <v>618911.13</v>
      </c>
      <c r="CD236" s="100">
        <v>618911.13</v>
      </c>
      <c r="CE236" s="100">
        <v>618911.13</v>
      </c>
      <c r="CF236" s="100">
        <v>618911.13</v>
      </c>
      <c r="CG236" s="100">
        <v>618911.13</v>
      </c>
      <c r="CH236" s="100">
        <v>618911.13</v>
      </c>
      <c r="CI236" s="100">
        <v>618911.13</v>
      </c>
      <c r="CJ236" s="100">
        <v>618911.13</v>
      </c>
      <c r="CK236" s="100">
        <v>618911.13</v>
      </c>
      <c r="CL236" s="100">
        <v>618911.13</v>
      </c>
      <c r="CM236" s="100">
        <v>618911.13</v>
      </c>
      <c r="CN236" s="100">
        <v>618911.13</v>
      </c>
      <c r="CO236" s="100">
        <v>618911.13</v>
      </c>
    </row>
    <row r="237" spans="1:93" x14ac:dyDescent="0.2">
      <c r="A237" s="101" t="s">
        <v>1831</v>
      </c>
      <c r="B237" s="100">
        <v>19291570.3899999</v>
      </c>
      <c r="C237" s="100">
        <v>16413682.59</v>
      </c>
      <c r="D237" s="100">
        <v>27907932.849999901</v>
      </c>
      <c r="E237" s="100">
        <v>17694227.100000001</v>
      </c>
      <c r="F237" s="100">
        <v>25541332.129999999</v>
      </c>
      <c r="G237" s="100">
        <v>60725369.909999996</v>
      </c>
      <c r="H237" s="100">
        <v>73426639.120000005</v>
      </c>
      <c r="I237" s="100">
        <v>51209822.149999999</v>
      </c>
      <c r="J237" s="100">
        <v>56111652.219999999</v>
      </c>
      <c r="K237" s="100">
        <v>31664627.440000001</v>
      </c>
      <c r="L237" s="100">
        <v>21739461.309999999</v>
      </c>
      <c r="M237" s="100">
        <v>24260720.539999999</v>
      </c>
      <c r="N237" s="100">
        <v>24260720.539999999</v>
      </c>
      <c r="O237" s="100">
        <v>10534036.08</v>
      </c>
      <c r="P237" s="100">
        <v>7457887.7699999996</v>
      </c>
      <c r="Q237" s="100">
        <v>8468008.6699999999</v>
      </c>
      <c r="R237" s="100">
        <v>11201403.32</v>
      </c>
      <c r="S237" s="100">
        <v>9452903.4000000004</v>
      </c>
      <c r="T237" s="100">
        <v>13076802.9799999</v>
      </c>
      <c r="U237" s="100">
        <v>18563935.100000001</v>
      </c>
      <c r="V237" s="100">
        <v>21518476.370000001</v>
      </c>
      <c r="W237" s="100">
        <v>25063807.079999998</v>
      </c>
      <c r="X237" s="100">
        <v>13505229.109999999</v>
      </c>
      <c r="Y237" s="100">
        <v>13675734.75</v>
      </c>
      <c r="Z237" s="100">
        <v>8295836.2199999904</v>
      </c>
      <c r="AB237" s="100">
        <v>8295836.2199999904</v>
      </c>
      <c r="AC237" s="100">
        <v>8295836.2199999904</v>
      </c>
      <c r="AD237" s="100">
        <v>8295836.2199999904</v>
      </c>
      <c r="AE237" s="100">
        <v>8295836.2199999904</v>
      </c>
      <c r="AF237" s="100">
        <v>8295836.2199999904</v>
      </c>
      <c r="AG237" s="100">
        <v>8295836.2199999904</v>
      </c>
      <c r="AH237" s="100">
        <v>8295836.2199999904</v>
      </c>
      <c r="AI237" s="100">
        <v>8295836.2199999904</v>
      </c>
      <c r="AJ237" s="100">
        <v>8295836.2199999904</v>
      </c>
      <c r="AK237" s="100">
        <v>8295836.2199999904</v>
      </c>
      <c r="AL237" s="100">
        <v>8295836.2199999904</v>
      </c>
      <c r="AM237" s="100">
        <v>8295836.2199999904</v>
      </c>
      <c r="AN237" s="100">
        <v>8295836.2199999904</v>
      </c>
      <c r="AO237" s="100">
        <v>8295836.2199999904</v>
      </c>
      <c r="AP237" s="100">
        <v>8295836.2199999904</v>
      </c>
      <c r="AQ237" s="100">
        <v>8295836.2199999904</v>
      </c>
      <c r="AR237" s="100">
        <v>8295836.2199999904</v>
      </c>
      <c r="AS237" s="100">
        <v>8295836.2199999904</v>
      </c>
      <c r="AT237" s="100">
        <v>8295836.2199999904</v>
      </c>
      <c r="AU237" s="100">
        <v>8295836.2199999904</v>
      </c>
      <c r="AV237" s="100">
        <v>8295836.2199999904</v>
      </c>
      <c r="AW237" s="100">
        <v>8295836.2199999904</v>
      </c>
      <c r="AX237" s="100">
        <v>8295836.2199999904</v>
      </c>
      <c r="AY237" s="100">
        <v>8295836.2199999904</v>
      </c>
      <c r="AZ237" s="100">
        <v>8295836.2199999904</v>
      </c>
      <c r="BA237" s="100">
        <v>8295836.2199999904</v>
      </c>
      <c r="BB237" s="100">
        <v>8295836.2199999904</v>
      </c>
      <c r="BC237" s="100">
        <v>8295836.2199999904</v>
      </c>
      <c r="BD237" s="100">
        <v>8295836.2199999904</v>
      </c>
      <c r="BE237" s="100">
        <v>8295836.2199999904</v>
      </c>
      <c r="BF237" s="100">
        <v>8295836.2199999904</v>
      </c>
      <c r="BG237" s="100">
        <v>8295836.2199999904</v>
      </c>
      <c r="BH237" s="100">
        <v>8295836.2199999904</v>
      </c>
      <c r="BI237" s="100">
        <v>8295836.2199999904</v>
      </c>
      <c r="BJ237" s="100">
        <v>8295836.2199999904</v>
      </c>
      <c r="BK237" s="100">
        <v>8295836.2199999904</v>
      </c>
      <c r="BL237" s="100">
        <v>8295836.2199999904</v>
      </c>
      <c r="BM237" s="100">
        <v>8295836.2199999904</v>
      </c>
      <c r="BN237" s="100">
        <v>8295836.2199999904</v>
      </c>
      <c r="BO237" s="100">
        <v>8295836.2199999904</v>
      </c>
      <c r="BP237" s="100">
        <v>8295836.2199999904</v>
      </c>
      <c r="BQ237" s="100">
        <v>8295836.2199999904</v>
      </c>
      <c r="BR237" s="100">
        <v>8295836.2199999904</v>
      </c>
      <c r="BS237" s="100">
        <v>8295836.2199999904</v>
      </c>
      <c r="BT237" s="100">
        <v>8295836.2199999904</v>
      </c>
      <c r="BU237" s="100">
        <v>8295836.2199999904</v>
      </c>
      <c r="BV237" s="100">
        <v>8295836.2199999904</v>
      </c>
      <c r="BW237" s="100">
        <v>8295836.2199999904</v>
      </c>
      <c r="BX237" s="100">
        <v>8295836.2199999904</v>
      </c>
      <c r="BY237" s="100">
        <v>8295836.2199999904</v>
      </c>
      <c r="BZ237" s="100">
        <v>8295836.2199999904</v>
      </c>
      <c r="CA237" s="100">
        <v>8295836.2199999904</v>
      </c>
      <c r="CB237" s="100">
        <v>8295836.2199999904</v>
      </c>
      <c r="CC237" s="100">
        <v>8295836.2199999904</v>
      </c>
      <c r="CD237" s="100">
        <v>8295836.2199999904</v>
      </c>
      <c r="CE237" s="100">
        <v>8295836.2199999904</v>
      </c>
      <c r="CF237" s="100">
        <v>8295836.2199999904</v>
      </c>
      <c r="CG237" s="100">
        <v>8295836.2199999904</v>
      </c>
      <c r="CH237" s="100">
        <v>8295836.2199999904</v>
      </c>
      <c r="CI237" s="100">
        <v>8295836.2199999904</v>
      </c>
      <c r="CJ237" s="100">
        <v>8295836.2199999904</v>
      </c>
      <c r="CK237" s="100">
        <v>8295836.2199999904</v>
      </c>
      <c r="CL237" s="100">
        <v>8295836.2199999904</v>
      </c>
      <c r="CM237" s="100">
        <v>8295836.2199999904</v>
      </c>
      <c r="CN237" s="100">
        <v>8295836.2199999904</v>
      </c>
      <c r="CO237" s="100">
        <v>8295836.2199999904</v>
      </c>
    </row>
    <row r="238" spans="1:93" x14ac:dyDescent="0.2">
      <c r="A238" s="101" t="s">
        <v>1832</v>
      </c>
      <c r="B238" s="100">
        <v>7306532.3200000003</v>
      </c>
      <c r="C238" s="100">
        <v>3106876.1</v>
      </c>
      <c r="D238" s="100">
        <v>484022.42</v>
      </c>
      <c r="E238" s="100">
        <v>375328.37</v>
      </c>
      <c r="F238" s="100">
        <v>704264.99</v>
      </c>
      <c r="G238" s="100">
        <v>1326083.94</v>
      </c>
      <c r="H238" s="100">
        <v>92609.99</v>
      </c>
      <c r="I238" s="100">
        <v>1204348.99</v>
      </c>
      <c r="J238" s="100">
        <v>1581869.99</v>
      </c>
      <c r="K238" s="100">
        <v>754948.99</v>
      </c>
      <c r="L238" s="100">
        <v>1500093.13</v>
      </c>
      <c r="M238" s="100">
        <v>4593194.51</v>
      </c>
      <c r="N238" s="100">
        <v>4593194.51</v>
      </c>
      <c r="O238" s="100">
        <v>309051.96000000002</v>
      </c>
      <c r="P238" s="100">
        <v>573061.96</v>
      </c>
      <c r="Q238" s="100">
        <v>1503060.59</v>
      </c>
      <c r="R238" s="100">
        <v>415520.06</v>
      </c>
      <c r="S238" s="100">
        <v>368723.31</v>
      </c>
      <c r="T238" s="100">
        <v>409986.71</v>
      </c>
      <c r="U238" s="100">
        <v>396876.54</v>
      </c>
      <c r="V238" s="100">
        <v>331543.19</v>
      </c>
      <c r="W238" s="100">
        <v>219430.25</v>
      </c>
      <c r="X238" s="100">
        <v>569015.07999999996</v>
      </c>
      <c r="Y238" s="100">
        <v>1483582.2</v>
      </c>
      <c r="Z238" s="100">
        <v>710361.06</v>
      </c>
      <c r="AB238" s="100">
        <v>710361.06</v>
      </c>
      <c r="AC238" s="100">
        <v>710361.06</v>
      </c>
      <c r="AD238" s="100">
        <v>710361.06</v>
      </c>
      <c r="AE238" s="100">
        <v>710361.06</v>
      </c>
      <c r="AF238" s="100">
        <v>710361.06</v>
      </c>
      <c r="AG238" s="100">
        <v>710361.06</v>
      </c>
      <c r="AH238" s="100">
        <v>710361.06</v>
      </c>
      <c r="AI238" s="100">
        <v>710361.06</v>
      </c>
      <c r="AJ238" s="100">
        <v>710361.06</v>
      </c>
      <c r="AK238" s="100">
        <v>710361.06</v>
      </c>
      <c r="AL238" s="100">
        <v>710361.06</v>
      </c>
      <c r="AM238" s="100">
        <v>710361.06</v>
      </c>
      <c r="AN238" s="100">
        <v>710361.06</v>
      </c>
      <c r="AO238" s="100">
        <v>710361.06</v>
      </c>
      <c r="AP238" s="100">
        <v>710361.06</v>
      </c>
      <c r="AQ238" s="100">
        <v>710361.06</v>
      </c>
      <c r="AR238" s="100">
        <v>710361.06</v>
      </c>
      <c r="AS238" s="100">
        <v>710361.06</v>
      </c>
      <c r="AT238" s="100">
        <v>710361.06</v>
      </c>
      <c r="AU238" s="100">
        <v>710361.06</v>
      </c>
      <c r="AV238" s="100">
        <v>710361.06</v>
      </c>
      <c r="AW238" s="100">
        <v>710361.06</v>
      </c>
      <c r="AX238" s="100">
        <v>710361.06</v>
      </c>
      <c r="AY238" s="100">
        <v>710361.06</v>
      </c>
      <c r="AZ238" s="100">
        <v>710361.06</v>
      </c>
      <c r="BA238" s="100">
        <v>710361.06</v>
      </c>
      <c r="BB238" s="100">
        <v>710361.06</v>
      </c>
      <c r="BC238" s="100">
        <v>710361.06</v>
      </c>
      <c r="BD238" s="100">
        <v>710361.06</v>
      </c>
      <c r="BE238" s="100">
        <v>710361.06</v>
      </c>
      <c r="BF238" s="100">
        <v>710361.06</v>
      </c>
      <c r="BG238" s="100">
        <v>710361.06</v>
      </c>
      <c r="BH238" s="100">
        <v>710361.06</v>
      </c>
      <c r="BI238" s="100">
        <v>710361.06</v>
      </c>
      <c r="BJ238" s="100">
        <v>710361.06</v>
      </c>
      <c r="BK238" s="100">
        <v>710361.06</v>
      </c>
      <c r="BL238" s="100">
        <v>710361.06</v>
      </c>
      <c r="BM238" s="100">
        <v>710361.06</v>
      </c>
      <c r="BN238" s="100">
        <v>710361.06</v>
      </c>
      <c r="BO238" s="100">
        <v>710361.06</v>
      </c>
      <c r="BP238" s="100">
        <v>710361.06</v>
      </c>
      <c r="BQ238" s="100">
        <v>710361.06</v>
      </c>
      <c r="BR238" s="100">
        <v>710361.06</v>
      </c>
      <c r="BS238" s="100">
        <v>710361.06</v>
      </c>
      <c r="BT238" s="100">
        <v>710361.06</v>
      </c>
      <c r="BU238" s="100">
        <v>710361.06</v>
      </c>
      <c r="BV238" s="100">
        <v>710361.06</v>
      </c>
      <c r="BW238" s="100">
        <v>710361.06</v>
      </c>
      <c r="BX238" s="100">
        <v>710361.06</v>
      </c>
      <c r="BY238" s="100">
        <v>710361.06</v>
      </c>
      <c r="BZ238" s="100">
        <v>710361.06</v>
      </c>
      <c r="CA238" s="100">
        <v>710361.06</v>
      </c>
      <c r="CB238" s="100">
        <v>710361.06</v>
      </c>
      <c r="CC238" s="100">
        <v>710361.06</v>
      </c>
      <c r="CD238" s="100">
        <v>710361.06</v>
      </c>
      <c r="CE238" s="100">
        <v>710361.06</v>
      </c>
      <c r="CF238" s="100">
        <v>710361.06</v>
      </c>
      <c r="CG238" s="100">
        <v>710361.06</v>
      </c>
      <c r="CH238" s="100">
        <v>710361.06</v>
      </c>
      <c r="CI238" s="100">
        <v>710361.06</v>
      </c>
      <c r="CJ238" s="100">
        <v>710361.06</v>
      </c>
      <c r="CK238" s="100">
        <v>710361.06</v>
      </c>
      <c r="CL238" s="100">
        <v>710361.06</v>
      </c>
      <c r="CM238" s="100">
        <v>710361.06</v>
      </c>
      <c r="CN238" s="100">
        <v>710361.06</v>
      </c>
      <c r="CO238" s="100">
        <v>710361.06</v>
      </c>
    </row>
    <row r="239" spans="1:93" x14ac:dyDescent="0.2">
      <c r="A239" s="101" t="s">
        <v>1833</v>
      </c>
      <c r="B239" s="100">
        <v>22081682.5499999</v>
      </c>
      <c r="C239" s="100">
        <v>24281605.009999901</v>
      </c>
      <c r="D239" s="100">
        <v>24210898.989999998</v>
      </c>
      <c r="E239" s="100">
        <v>24767944.949999999</v>
      </c>
      <c r="F239" s="100">
        <v>28251179.440000001</v>
      </c>
      <c r="G239" s="100">
        <v>27273961.949999899</v>
      </c>
      <c r="H239" s="100">
        <v>29194592.839999899</v>
      </c>
      <c r="I239" s="100">
        <v>29955072.350000001</v>
      </c>
      <c r="J239" s="100">
        <v>30775580</v>
      </c>
      <c r="K239" s="100">
        <v>31479601.989999998</v>
      </c>
      <c r="L239" s="100">
        <v>33170268.399999999</v>
      </c>
      <c r="M239" s="100">
        <v>31948246.449999999</v>
      </c>
      <c r="N239" s="100">
        <v>31948246.449999999</v>
      </c>
      <c r="O239" s="100">
        <v>30979246.43</v>
      </c>
      <c r="P239" s="100">
        <v>27646518.809999999</v>
      </c>
      <c r="Q239" s="100">
        <v>28010051.02</v>
      </c>
      <c r="R239" s="100">
        <v>29566496.419999901</v>
      </c>
      <c r="S239" s="100">
        <v>32244875.029999901</v>
      </c>
      <c r="T239" s="100">
        <v>28677310.039999899</v>
      </c>
      <c r="U239" s="100">
        <v>29013657.359999999</v>
      </c>
      <c r="V239" s="100">
        <v>29992314.239999998</v>
      </c>
      <c r="W239" s="100">
        <v>32432780.359999999</v>
      </c>
      <c r="X239" s="100">
        <v>32218622.779999901</v>
      </c>
      <c r="Y239" s="100">
        <v>35889334.599999897</v>
      </c>
      <c r="Z239" s="100">
        <v>35208107.380000003</v>
      </c>
      <c r="AB239" s="100">
        <v>35208107.380000003</v>
      </c>
      <c r="AC239" s="100">
        <v>35208107.380000003</v>
      </c>
      <c r="AD239" s="100">
        <v>35208107.380000003</v>
      </c>
      <c r="AE239" s="100">
        <v>35208107.380000003</v>
      </c>
      <c r="AF239" s="100">
        <v>35208107.380000003</v>
      </c>
      <c r="AG239" s="100">
        <v>35208107.380000003</v>
      </c>
      <c r="AH239" s="100">
        <v>35208107.380000003</v>
      </c>
      <c r="AI239" s="100">
        <v>35208107.380000003</v>
      </c>
      <c r="AJ239" s="100">
        <v>35208107.380000003</v>
      </c>
      <c r="AK239" s="100">
        <v>35208107.380000003</v>
      </c>
      <c r="AL239" s="100">
        <v>35208107.380000003</v>
      </c>
      <c r="AM239" s="100">
        <v>35208107.380000003</v>
      </c>
      <c r="AN239" s="100">
        <v>35208107.380000003</v>
      </c>
      <c r="AO239" s="100">
        <v>35208107.380000003</v>
      </c>
      <c r="AP239" s="100">
        <v>35208107.380000003</v>
      </c>
      <c r="AQ239" s="100">
        <v>35208107.380000003</v>
      </c>
      <c r="AR239" s="100">
        <v>35208107.380000003</v>
      </c>
      <c r="AS239" s="100">
        <v>35208107.380000003</v>
      </c>
      <c r="AT239" s="100">
        <v>35208107.380000003</v>
      </c>
      <c r="AU239" s="100">
        <v>35208107.380000003</v>
      </c>
      <c r="AV239" s="100">
        <v>35208107.380000003</v>
      </c>
      <c r="AW239" s="100">
        <v>35208107.380000003</v>
      </c>
      <c r="AX239" s="100">
        <v>35208107.380000003</v>
      </c>
      <c r="AY239" s="100">
        <v>35208107.380000003</v>
      </c>
      <c r="AZ239" s="100">
        <v>35208107.380000003</v>
      </c>
      <c r="BA239" s="100">
        <v>35208107.380000003</v>
      </c>
      <c r="BB239" s="100">
        <v>35208107.380000003</v>
      </c>
      <c r="BC239" s="100">
        <v>35208107.380000003</v>
      </c>
      <c r="BD239" s="100">
        <v>35208107.380000003</v>
      </c>
      <c r="BE239" s="100">
        <v>35208107.380000003</v>
      </c>
      <c r="BF239" s="100">
        <v>35208107.380000003</v>
      </c>
      <c r="BG239" s="100">
        <v>35208107.380000003</v>
      </c>
      <c r="BH239" s="100">
        <v>35208107.380000003</v>
      </c>
      <c r="BI239" s="100">
        <v>35208107.380000003</v>
      </c>
      <c r="BJ239" s="100">
        <v>35208107.380000003</v>
      </c>
      <c r="BK239" s="100">
        <v>35208107.380000003</v>
      </c>
      <c r="BL239" s="100">
        <v>35208107.380000003</v>
      </c>
      <c r="BM239" s="100">
        <v>35208107.380000003</v>
      </c>
      <c r="BN239" s="100">
        <v>35208107.380000003</v>
      </c>
      <c r="BO239" s="100">
        <v>35208107.380000003</v>
      </c>
      <c r="BP239" s="100">
        <v>35208107.380000003</v>
      </c>
      <c r="BQ239" s="100">
        <v>35208107.380000003</v>
      </c>
      <c r="BR239" s="100">
        <v>35208107.380000003</v>
      </c>
      <c r="BS239" s="100">
        <v>35208107.380000003</v>
      </c>
      <c r="BT239" s="100">
        <v>35208107.380000003</v>
      </c>
      <c r="BU239" s="100">
        <v>35208107.380000003</v>
      </c>
      <c r="BV239" s="100">
        <v>35208107.380000003</v>
      </c>
      <c r="BW239" s="100">
        <v>35208107.380000003</v>
      </c>
      <c r="BX239" s="100">
        <v>35208107.380000003</v>
      </c>
      <c r="BY239" s="100">
        <v>35208107.380000003</v>
      </c>
      <c r="BZ239" s="100">
        <v>35208107.380000003</v>
      </c>
      <c r="CA239" s="100">
        <v>35208107.380000003</v>
      </c>
      <c r="CB239" s="100">
        <v>35208107.380000003</v>
      </c>
      <c r="CC239" s="100">
        <v>35208107.380000003</v>
      </c>
      <c r="CD239" s="100">
        <v>35208107.380000003</v>
      </c>
      <c r="CE239" s="100">
        <v>35208107.380000003</v>
      </c>
      <c r="CF239" s="100">
        <v>35208107.380000003</v>
      </c>
      <c r="CG239" s="100">
        <v>35208107.380000003</v>
      </c>
      <c r="CH239" s="100">
        <v>35208107.380000003</v>
      </c>
      <c r="CI239" s="100">
        <v>35208107.380000003</v>
      </c>
      <c r="CJ239" s="100">
        <v>35208107.380000003</v>
      </c>
      <c r="CK239" s="100">
        <v>35208107.380000003</v>
      </c>
      <c r="CL239" s="100">
        <v>35208107.380000003</v>
      </c>
      <c r="CM239" s="100">
        <v>35208107.380000003</v>
      </c>
      <c r="CN239" s="100">
        <v>35208107.380000003</v>
      </c>
      <c r="CO239" s="100">
        <v>35208107.380000003</v>
      </c>
    </row>
    <row r="240" spans="1:93" x14ac:dyDescent="0.2">
      <c r="A240" s="101" t="s">
        <v>1834</v>
      </c>
      <c r="B240" s="100">
        <v>379481.75999999902</v>
      </c>
      <c r="C240" s="100">
        <v>393425.11999999901</v>
      </c>
      <c r="D240" s="100">
        <v>173354.41999999899</v>
      </c>
      <c r="E240" s="100">
        <v>127593.52</v>
      </c>
      <c r="F240" s="100">
        <v>77598.850000000195</v>
      </c>
      <c r="G240" s="100">
        <v>37862.860000000102</v>
      </c>
      <c r="H240" s="100">
        <v>217477.18999999901</v>
      </c>
      <c r="I240" s="100">
        <v>318939.00999999902</v>
      </c>
      <c r="J240" s="100">
        <v>486296.22</v>
      </c>
      <c r="K240" s="100">
        <v>83615.499999999796</v>
      </c>
      <c r="L240" s="100">
        <v>81714.219999999696</v>
      </c>
      <c r="M240" s="100">
        <v>177432.93999999901</v>
      </c>
      <c r="N240" s="100">
        <v>177432.93999999901</v>
      </c>
      <c r="O240" s="100">
        <v>153695.49999999901</v>
      </c>
      <c r="P240" s="100">
        <v>132280.00999999899</v>
      </c>
      <c r="Q240" s="100">
        <v>274157.26999999897</v>
      </c>
      <c r="R240" s="100">
        <v>232079.179999999</v>
      </c>
      <c r="S240" s="100">
        <v>106830.86999999901</v>
      </c>
      <c r="T240" s="100">
        <v>75034.230000000098</v>
      </c>
      <c r="U240" s="100">
        <v>335152.239999999</v>
      </c>
      <c r="V240" s="100">
        <v>586434.11</v>
      </c>
      <c r="W240" s="100">
        <v>305118.63999999902</v>
      </c>
      <c r="X240" s="100">
        <v>24292.299999999101</v>
      </c>
      <c r="Y240" s="100">
        <v>44475.959999999701</v>
      </c>
      <c r="Z240" s="100">
        <v>110033.86999999901</v>
      </c>
      <c r="AB240" s="100">
        <v>110033.86999999901</v>
      </c>
      <c r="AC240" s="100">
        <v>110033.86999999901</v>
      </c>
      <c r="AD240" s="100">
        <v>110033.86999999901</v>
      </c>
      <c r="AE240" s="100">
        <v>110033.86999999901</v>
      </c>
      <c r="AF240" s="100">
        <v>110033.86999999901</v>
      </c>
      <c r="AG240" s="100">
        <v>110033.86999999901</v>
      </c>
      <c r="AH240" s="100">
        <v>110033.86999999901</v>
      </c>
      <c r="AI240" s="100">
        <v>110033.86999999901</v>
      </c>
      <c r="AJ240" s="100">
        <v>110033.86999999901</v>
      </c>
      <c r="AK240" s="100">
        <v>110033.86999999901</v>
      </c>
      <c r="AL240" s="100">
        <v>110033.86999999901</v>
      </c>
      <c r="AM240" s="100">
        <v>110033.86999999901</v>
      </c>
      <c r="AN240" s="100">
        <v>110033.86999999901</v>
      </c>
      <c r="AO240" s="100">
        <v>110033.86999999901</v>
      </c>
      <c r="AP240" s="100">
        <v>110033.86999999901</v>
      </c>
      <c r="AQ240" s="100">
        <v>110033.86999999901</v>
      </c>
      <c r="AR240" s="100">
        <v>110033.86999999901</v>
      </c>
      <c r="AS240" s="100">
        <v>110033.86999999901</v>
      </c>
      <c r="AT240" s="100">
        <v>110033.86999999901</v>
      </c>
      <c r="AU240" s="100">
        <v>110033.86999999901</v>
      </c>
      <c r="AV240" s="100">
        <v>110033.86999999901</v>
      </c>
      <c r="AW240" s="100">
        <v>110033.86999999901</v>
      </c>
      <c r="AX240" s="100">
        <v>110033.86999999901</v>
      </c>
      <c r="AY240" s="100">
        <v>110033.86999999901</v>
      </c>
      <c r="AZ240" s="100">
        <v>110033.86999999901</v>
      </c>
      <c r="BA240" s="100">
        <v>110033.86999999901</v>
      </c>
      <c r="BB240" s="100">
        <v>110033.86999999901</v>
      </c>
      <c r="BC240" s="100">
        <v>110033.86999999901</v>
      </c>
      <c r="BD240" s="100">
        <v>110033.86999999901</v>
      </c>
      <c r="BE240" s="100">
        <v>110033.86999999901</v>
      </c>
      <c r="BF240" s="100">
        <v>110033.86999999901</v>
      </c>
      <c r="BG240" s="100">
        <v>110033.86999999901</v>
      </c>
      <c r="BH240" s="100">
        <v>110033.86999999901</v>
      </c>
      <c r="BI240" s="100">
        <v>110033.86999999901</v>
      </c>
      <c r="BJ240" s="100">
        <v>110033.86999999901</v>
      </c>
      <c r="BK240" s="100">
        <v>110033.86999999901</v>
      </c>
      <c r="BL240" s="100">
        <v>110033.86999999901</v>
      </c>
      <c r="BM240" s="100">
        <v>110033.86999999901</v>
      </c>
      <c r="BN240" s="100">
        <v>110033.86999999901</v>
      </c>
      <c r="BO240" s="100">
        <v>110033.86999999901</v>
      </c>
      <c r="BP240" s="100">
        <v>110033.86999999901</v>
      </c>
      <c r="BQ240" s="100">
        <v>110033.86999999901</v>
      </c>
      <c r="BR240" s="100">
        <v>110033.86999999901</v>
      </c>
      <c r="BS240" s="100">
        <v>110033.86999999901</v>
      </c>
      <c r="BT240" s="100">
        <v>110033.86999999901</v>
      </c>
      <c r="BU240" s="100">
        <v>110033.86999999901</v>
      </c>
      <c r="BV240" s="100">
        <v>110033.86999999901</v>
      </c>
      <c r="BW240" s="100">
        <v>110033.86999999901</v>
      </c>
      <c r="BX240" s="100">
        <v>110033.86999999901</v>
      </c>
      <c r="BY240" s="100">
        <v>110033.86999999901</v>
      </c>
      <c r="BZ240" s="100">
        <v>110033.86999999901</v>
      </c>
      <c r="CA240" s="100">
        <v>110033.86999999901</v>
      </c>
      <c r="CB240" s="100">
        <v>110033.86999999901</v>
      </c>
      <c r="CC240" s="100">
        <v>110033.86999999901</v>
      </c>
      <c r="CD240" s="100">
        <v>110033.86999999901</v>
      </c>
      <c r="CE240" s="100">
        <v>110033.86999999901</v>
      </c>
      <c r="CF240" s="100">
        <v>110033.86999999901</v>
      </c>
      <c r="CG240" s="100">
        <v>110033.86999999901</v>
      </c>
      <c r="CH240" s="100">
        <v>110033.86999999901</v>
      </c>
      <c r="CI240" s="100">
        <v>110033.86999999901</v>
      </c>
      <c r="CJ240" s="100">
        <v>110033.86999999901</v>
      </c>
      <c r="CK240" s="100">
        <v>110033.86999999901</v>
      </c>
      <c r="CL240" s="100">
        <v>110033.86999999901</v>
      </c>
      <c r="CM240" s="100">
        <v>110033.86999999901</v>
      </c>
      <c r="CN240" s="100">
        <v>110033.86999999901</v>
      </c>
      <c r="CO240" s="100">
        <v>110033.86999999901</v>
      </c>
    </row>
    <row r="241" spans="1:93" x14ac:dyDescent="0.2">
      <c r="A241" s="101" t="s">
        <v>1835</v>
      </c>
      <c r="B241" s="100">
        <v>4427603.9400000004</v>
      </c>
      <c r="C241" s="100">
        <v>4512854.47</v>
      </c>
      <c r="D241" s="100">
        <v>4738388.54</v>
      </c>
      <c r="E241" s="100">
        <v>4448376.8499999996</v>
      </c>
      <c r="F241" s="100">
        <v>4934235.6499999901</v>
      </c>
      <c r="G241" s="100">
        <v>4907841.42</v>
      </c>
      <c r="H241" s="100">
        <v>4821098.53</v>
      </c>
      <c r="I241" s="100">
        <v>4762093.2</v>
      </c>
      <c r="J241" s="100">
        <v>4822118.72</v>
      </c>
      <c r="K241" s="100">
        <v>4821934.66</v>
      </c>
      <c r="L241" s="100">
        <v>4800974.54</v>
      </c>
      <c r="M241" s="100">
        <v>5203569.6499999901</v>
      </c>
      <c r="N241" s="100">
        <v>5203569.6499999901</v>
      </c>
      <c r="O241" s="100">
        <v>5072979.5199999902</v>
      </c>
      <c r="P241" s="100">
        <v>4698138.1399999997</v>
      </c>
      <c r="Q241" s="100">
        <v>4666188.1399999997</v>
      </c>
      <c r="R241" s="100">
        <v>4875657.1899999902</v>
      </c>
      <c r="S241" s="100">
        <v>5120017.9599999897</v>
      </c>
      <c r="T241" s="100">
        <v>4783628.9000000004</v>
      </c>
      <c r="U241" s="100">
        <v>4800503.04</v>
      </c>
      <c r="V241" s="100">
        <v>4810997.47</v>
      </c>
      <c r="W241" s="100">
        <v>4873692.4299999904</v>
      </c>
      <c r="X241" s="100">
        <v>5274877.3299999898</v>
      </c>
      <c r="Y241" s="100">
        <v>4716182.34</v>
      </c>
      <c r="Z241" s="100">
        <v>4885144.2499999898</v>
      </c>
      <c r="AB241" s="100">
        <v>4885144.2499999898</v>
      </c>
      <c r="AC241" s="100">
        <v>4885144.2499999898</v>
      </c>
      <c r="AD241" s="100">
        <v>4885144.2499999898</v>
      </c>
      <c r="AE241" s="100">
        <v>4885144.2499999898</v>
      </c>
      <c r="AF241" s="100">
        <v>4885144.2499999898</v>
      </c>
      <c r="AG241" s="100">
        <v>4885144.2499999898</v>
      </c>
      <c r="AH241" s="100">
        <v>4885144.2499999898</v>
      </c>
      <c r="AI241" s="100">
        <v>4885144.2499999898</v>
      </c>
      <c r="AJ241" s="100">
        <v>4885144.2499999898</v>
      </c>
      <c r="AK241" s="100">
        <v>4885144.2499999898</v>
      </c>
      <c r="AL241" s="100">
        <v>4885144.2499999898</v>
      </c>
      <c r="AM241" s="100">
        <v>4885144.2499999898</v>
      </c>
      <c r="AN241" s="100">
        <v>4885144.2499999898</v>
      </c>
      <c r="AO241" s="100">
        <v>4885144.2499999898</v>
      </c>
      <c r="AP241" s="100">
        <v>4885144.2499999898</v>
      </c>
      <c r="AQ241" s="100">
        <v>4885144.2499999898</v>
      </c>
      <c r="AR241" s="100">
        <v>4885144.2499999898</v>
      </c>
      <c r="AS241" s="100">
        <v>4885144.2499999898</v>
      </c>
      <c r="AT241" s="100">
        <v>4885144.2499999898</v>
      </c>
      <c r="AU241" s="100">
        <v>4885144.2499999898</v>
      </c>
      <c r="AV241" s="100">
        <v>4885144.2499999898</v>
      </c>
      <c r="AW241" s="100">
        <v>4885144.2499999898</v>
      </c>
      <c r="AX241" s="100">
        <v>4885144.2499999898</v>
      </c>
      <c r="AY241" s="100">
        <v>4885144.2499999898</v>
      </c>
      <c r="AZ241" s="100">
        <v>4885144.2499999898</v>
      </c>
      <c r="BA241" s="100">
        <v>4885144.2499999898</v>
      </c>
      <c r="BB241" s="100">
        <v>4885144.2499999898</v>
      </c>
      <c r="BC241" s="100">
        <v>4885144.2499999898</v>
      </c>
      <c r="BD241" s="100">
        <v>4885144.2499999898</v>
      </c>
      <c r="BE241" s="100">
        <v>4885144.2499999898</v>
      </c>
      <c r="BF241" s="100">
        <v>4885144.2499999898</v>
      </c>
      <c r="BG241" s="100">
        <v>4885144.2499999898</v>
      </c>
      <c r="BH241" s="100">
        <v>4885144.2499999898</v>
      </c>
      <c r="BI241" s="100">
        <v>4885144.2499999898</v>
      </c>
      <c r="BJ241" s="100">
        <v>4885144.2499999898</v>
      </c>
      <c r="BK241" s="100">
        <v>4885144.2499999898</v>
      </c>
      <c r="BL241" s="100">
        <v>4885144.2499999898</v>
      </c>
      <c r="BM241" s="100">
        <v>4885144.2499999898</v>
      </c>
      <c r="BN241" s="100">
        <v>4885144.2499999898</v>
      </c>
      <c r="BO241" s="100">
        <v>4885144.2499999898</v>
      </c>
      <c r="BP241" s="100">
        <v>4885144.2499999898</v>
      </c>
      <c r="BQ241" s="100">
        <v>4885144.2499999898</v>
      </c>
      <c r="BR241" s="100">
        <v>4885144.2499999898</v>
      </c>
      <c r="BS241" s="100">
        <v>4885144.2499999898</v>
      </c>
      <c r="BT241" s="100">
        <v>4885144.2499999898</v>
      </c>
      <c r="BU241" s="100">
        <v>4885144.2499999898</v>
      </c>
      <c r="BV241" s="100">
        <v>4885144.2499999898</v>
      </c>
      <c r="BW241" s="100">
        <v>4885144.2499999898</v>
      </c>
      <c r="BX241" s="100">
        <v>4885144.2499999898</v>
      </c>
      <c r="BY241" s="100">
        <v>4885144.2499999898</v>
      </c>
      <c r="BZ241" s="100">
        <v>4885144.2499999898</v>
      </c>
      <c r="CA241" s="100">
        <v>4885144.2499999898</v>
      </c>
      <c r="CB241" s="100">
        <v>4885144.2499999898</v>
      </c>
      <c r="CC241" s="100">
        <v>4885144.2499999898</v>
      </c>
      <c r="CD241" s="100">
        <v>4885144.2499999898</v>
      </c>
      <c r="CE241" s="100">
        <v>4885144.2499999898</v>
      </c>
      <c r="CF241" s="100">
        <v>4885144.2499999898</v>
      </c>
      <c r="CG241" s="100">
        <v>4885144.2499999898</v>
      </c>
      <c r="CH241" s="100">
        <v>4885144.2499999898</v>
      </c>
      <c r="CI241" s="100">
        <v>4885144.2499999898</v>
      </c>
      <c r="CJ241" s="100">
        <v>4885144.2499999898</v>
      </c>
      <c r="CK241" s="100">
        <v>4885144.2499999898</v>
      </c>
      <c r="CL241" s="100">
        <v>4885144.2499999898</v>
      </c>
      <c r="CM241" s="100">
        <v>4885144.2499999898</v>
      </c>
      <c r="CN241" s="100">
        <v>4885144.2499999898</v>
      </c>
      <c r="CO241" s="100">
        <v>4885144.2499999898</v>
      </c>
    </row>
    <row r="242" spans="1:93" x14ac:dyDescent="0.2">
      <c r="A242" s="101" t="s">
        <v>1836</v>
      </c>
      <c r="B242" s="100">
        <v>0</v>
      </c>
      <c r="C242" s="100">
        <v>0</v>
      </c>
      <c r="D242" s="100">
        <v>0</v>
      </c>
      <c r="E242" s="100">
        <v>0</v>
      </c>
      <c r="F242" s="100">
        <v>0</v>
      </c>
      <c r="G242" s="100">
        <v>0</v>
      </c>
      <c r="H242" s="100">
        <v>0</v>
      </c>
      <c r="I242" s="100">
        <v>0</v>
      </c>
      <c r="J242" s="100">
        <v>0</v>
      </c>
      <c r="K242" s="100">
        <v>0</v>
      </c>
      <c r="L242" s="100">
        <v>0</v>
      </c>
      <c r="M242" s="100">
        <v>0</v>
      </c>
      <c r="N242" s="100">
        <v>0</v>
      </c>
      <c r="O242" s="100">
        <v>0</v>
      </c>
      <c r="P242" s="100">
        <v>0</v>
      </c>
      <c r="Q242" s="100">
        <v>0</v>
      </c>
      <c r="R242" s="100">
        <v>0</v>
      </c>
      <c r="S242" s="100">
        <v>0</v>
      </c>
      <c r="T242" s="100">
        <v>0</v>
      </c>
      <c r="U242" s="100">
        <v>0</v>
      </c>
      <c r="V242" s="100">
        <v>0</v>
      </c>
      <c r="W242" s="100">
        <v>0</v>
      </c>
      <c r="X242" s="100">
        <v>0</v>
      </c>
      <c r="Y242" s="100">
        <v>0</v>
      </c>
      <c r="Z242" s="100">
        <v>0</v>
      </c>
      <c r="AB242" s="100">
        <v>0</v>
      </c>
      <c r="AC242" s="100">
        <v>0</v>
      </c>
      <c r="AD242" s="100">
        <v>0</v>
      </c>
      <c r="AE242" s="100">
        <v>0</v>
      </c>
      <c r="AF242" s="100">
        <v>0</v>
      </c>
      <c r="AG242" s="100">
        <v>0</v>
      </c>
      <c r="AH242" s="100">
        <v>0</v>
      </c>
      <c r="AI242" s="100">
        <v>0</v>
      </c>
      <c r="AJ242" s="100">
        <v>0</v>
      </c>
      <c r="AK242" s="100">
        <v>0</v>
      </c>
      <c r="AL242" s="100">
        <v>0</v>
      </c>
      <c r="AM242" s="100">
        <v>0</v>
      </c>
      <c r="AN242" s="100">
        <v>0</v>
      </c>
      <c r="AO242" s="100">
        <v>0</v>
      </c>
      <c r="AP242" s="100">
        <v>0</v>
      </c>
      <c r="AQ242" s="100">
        <v>0</v>
      </c>
      <c r="AR242" s="100">
        <v>0</v>
      </c>
      <c r="AS242" s="100">
        <v>0</v>
      </c>
      <c r="AT242" s="100">
        <v>0</v>
      </c>
      <c r="AU242" s="100">
        <v>0</v>
      </c>
      <c r="AV242" s="100">
        <v>0</v>
      </c>
      <c r="AW242" s="100">
        <v>0</v>
      </c>
      <c r="AX242" s="100">
        <v>0</v>
      </c>
      <c r="AY242" s="100">
        <v>0</v>
      </c>
      <c r="AZ242" s="100">
        <v>0</v>
      </c>
      <c r="BA242" s="100">
        <v>0</v>
      </c>
      <c r="BB242" s="100">
        <v>0</v>
      </c>
      <c r="BC242" s="100">
        <v>0</v>
      </c>
      <c r="BD242" s="100">
        <v>0</v>
      </c>
      <c r="BE242" s="100">
        <v>0</v>
      </c>
      <c r="BF242" s="100">
        <v>0</v>
      </c>
      <c r="BG242" s="100">
        <v>0</v>
      </c>
      <c r="BH242" s="100">
        <v>0</v>
      </c>
      <c r="BI242" s="100">
        <v>0</v>
      </c>
      <c r="BJ242" s="100">
        <v>0</v>
      </c>
      <c r="BK242" s="100">
        <v>0</v>
      </c>
      <c r="BL242" s="100">
        <v>0</v>
      </c>
      <c r="BM242" s="100">
        <v>0</v>
      </c>
      <c r="BN242" s="100">
        <v>0</v>
      </c>
      <c r="BO242" s="100">
        <v>0</v>
      </c>
      <c r="BP242" s="100">
        <v>0</v>
      </c>
      <c r="BQ242" s="100">
        <v>0</v>
      </c>
      <c r="BR242" s="100">
        <v>0</v>
      </c>
      <c r="BS242" s="100">
        <v>0</v>
      </c>
      <c r="BT242" s="100">
        <v>0</v>
      </c>
      <c r="BU242" s="100">
        <v>0</v>
      </c>
      <c r="BV242" s="100">
        <v>0</v>
      </c>
      <c r="BW242" s="100">
        <v>0</v>
      </c>
      <c r="BX242" s="100">
        <v>0</v>
      </c>
      <c r="BY242" s="100">
        <v>0</v>
      </c>
      <c r="BZ242" s="100">
        <v>0</v>
      </c>
      <c r="CA242" s="100">
        <v>0</v>
      </c>
      <c r="CB242" s="100">
        <v>0</v>
      </c>
      <c r="CC242" s="100">
        <v>0</v>
      </c>
      <c r="CD242" s="100">
        <v>0</v>
      </c>
      <c r="CE242" s="100">
        <v>0</v>
      </c>
      <c r="CF242" s="100">
        <v>0</v>
      </c>
      <c r="CG242" s="100">
        <v>0</v>
      </c>
      <c r="CH242" s="100">
        <v>0</v>
      </c>
      <c r="CI242" s="100">
        <v>0</v>
      </c>
      <c r="CJ242" s="100">
        <v>0</v>
      </c>
      <c r="CK242" s="100">
        <v>0</v>
      </c>
      <c r="CL242" s="100">
        <v>0</v>
      </c>
      <c r="CM242" s="100">
        <v>0</v>
      </c>
      <c r="CN242" s="100">
        <v>0</v>
      </c>
      <c r="CO242" s="100">
        <v>0</v>
      </c>
    </row>
    <row r="243" spans="1:93" x14ac:dyDescent="0.2">
      <c r="A243" s="101" t="s">
        <v>1837</v>
      </c>
      <c r="B243" s="100">
        <v>0</v>
      </c>
      <c r="C243" s="100">
        <v>0</v>
      </c>
      <c r="D243" s="100">
        <v>0</v>
      </c>
      <c r="E243" s="100">
        <v>0</v>
      </c>
      <c r="F243" s="100">
        <v>0</v>
      </c>
      <c r="G243" s="100">
        <v>0</v>
      </c>
      <c r="H243" s="100">
        <v>0</v>
      </c>
      <c r="I243" s="100">
        <v>0</v>
      </c>
      <c r="J243" s="100">
        <v>0</v>
      </c>
      <c r="K243" s="100">
        <v>0</v>
      </c>
      <c r="L243" s="100">
        <v>0</v>
      </c>
      <c r="M243" s="100">
        <v>0</v>
      </c>
      <c r="N243" s="100">
        <v>0</v>
      </c>
      <c r="O243" s="100">
        <v>0</v>
      </c>
      <c r="P243" s="100">
        <v>0</v>
      </c>
      <c r="Q243" s="100">
        <v>0</v>
      </c>
      <c r="R243" s="100">
        <v>0</v>
      </c>
      <c r="S243" s="100">
        <v>0</v>
      </c>
      <c r="T243" s="100">
        <v>0</v>
      </c>
      <c r="U243" s="100">
        <v>0</v>
      </c>
      <c r="V243" s="100">
        <v>0</v>
      </c>
      <c r="W243" s="100">
        <v>0</v>
      </c>
      <c r="X243" s="100">
        <v>0</v>
      </c>
      <c r="Y243" s="100">
        <v>0</v>
      </c>
      <c r="Z243" s="100">
        <v>0</v>
      </c>
      <c r="AB243" s="100">
        <v>0</v>
      </c>
      <c r="AC243" s="100">
        <v>0</v>
      </c>
      <c r="AD243" s="100">
        <v>0</v>
      </c>
      <c r="AE243" s="100">
        <v>0</v>
      </c>
      <c r="AF243" s="100">
        <v>0</v>
      </c>
      <c r="AG243" s="100">
        <v>0</v>
      </c>
      <c r="AH243" s="100">
        <v>0</v>
      </c>
      <c r="AI243" s="100">
        <v>0</v>
      </c>
      <c r="AJ243" s="100">
        <v>0</v>
      </c>
      <c r="AK243" s="100">
        <v>0</v>
      </c>
      <c r="AL243" s="100">
        <v>0</v>
      </c>
      <c r="AM243" s="100">
        <v>0</v>
      </c>
      <c r="AN243" s="100">
        <v>0</v>
      </c>
      <c r="AO243" s="100">
        <v>0</v>
      </c>
      <c r="AP243" s="100">
        <v>0</v>
      </c>
      <c r="AQ243" s="100">
        <v>0</v>
      </c>
      <c r="AR243" s="100">
        <v>0</v>
      </c>
      <c r="AS243" s="100">
        <v>0</v>
      </c>
      <c r="AT243" s="100">
        <v>0</v>
      </c>
      <c r="AU243" s="100">
        <v>0</v>
      </c>
      <c r="AV243" s="100">
        <v>0</v>
      </c>
      <c r="AW243" s="100">
        <v>0</v>
      </c>
      <c r="AX243" s="100">
        <v>0</v>
      </c>
      <c r="AY243" s="100">
        <v>0</v>
      </c>
      <c r="AZ243" s="100">
        <v>0</v>
      </c>
      <c r="BA243" s="100">
        <v>0</v>
      </c>
      <c r="BB243" s="100">
        <v>0</v>
      </c>
      <c r="BC243" s="100">
        <v>0</v>
      </c>
      <c r="BD243" s="100">
        <v>0</v>
      </c>
      <c r="BE243" s="100">
        <v>0</v>
      </c>
      <c r="BF243" s="100">
        <v>0</v>
      </c>
      <c r="BG243" s="100">
        <v>0</v>
      </c>
      <c r="BH243" s="100">
        <v>0</v>
      </c>
      <c r="BI243" s="100">
        <v>0</v>
      </c>
      <c r="BJ243" s="100">
        <v>0</v>
      </c>
      <c r="BK243" s="100">
        <v>0</v>
      </c>
      <c r="BL243" s="100">
        <v>0</v>
      </c>
      <c r="BM243" s="100">
        <v>0</v>
      </c>
      <c r="BN243" s="100">
        <v>0</v>
      </c>
      <c r="BO243" s="100">
        <v>0</v>
      </c>
      <c r="BP243" s="100">
        <v>0</v>
      </c>
      <c r="BQ243" s="100">
        <v>0</v>
      </c>
      <c r="BR243" s="100">
        <v>0</v>
      </c>
      <c r="BS243" s="100">
        <v>0</v>
      </c>
      <c r="BT243" s="100">
        <v>0</v>
      </c>
      <c r="BU243" s="100">
        <v>0</v>
      </c>
      <c r="BV243" s="100">
        <v>0</v>
      </c>
      <c r="BW243" s="100">
        <v>0</v>
      </c>
      <c r="BX243" s="100">
        <v>0</v>
      </c>
      <c r="BY243" s="100">
        <v>0</v>
      </c>
      <c r="BZ243" s="100">
        <v>0</v>
      </c>
      <c r="CA243" s="100">
        <v>0</v>
      </c>
      <c r="CB243" s="100">
        <v>0</v>
      </c>
      <c r="CC243" s="100">
        <v>0</v>
      </c>
      <c r="CD243" s="100">
        <v>0</v>
      </c>
      <c r="CE243" s="100">
        <v>0</v>
      </c>
      <c r="CF243" s="100">
        <v>0</v>
      </c>
      <c r="CG243" s="100">
        <v>0</v>
      </c>
      <c r="CH243" s="100">
        <v>0</v>
      </c>
      <c r="CI243" s="100">
        <v>0</v>
      </c>
      <c r="CJ243" s="100">
        <v>0</v>
      </c>
      <c r="CK243" s="100">
        <v>0</v>
      </c>
      <c r="CL243" s="100">
        <v>0</v>
      </c>
      <c r="CM243" s="100">
        <v>0</v>
      </c>
      <c r="CN243" s="100">
        <v>0</v>
      </c>
      <c r="CO243" s="100">
        <v>0</v>
      </c>
    </row>
    <row r="244" spans="1:93" x14ac:dyDescent="0.2">
      <c r="A244" s="101" t="s">
        <v>1838</v>
      </c>
      <c r="B244" s="100">
        <v>277680.05</v>
      </c>
      <c r="C244" s="100">
        <v>277680.05</v>
      </c>
      <c r="D244" s="100">
        <v>277680.05</v>
      </c>
      <c r="E244" s="100">
        <v>277680.05</v>
      </c>
      <c r="F244" s="100">
        <v>277680.05</v>
      </c>
      <c r="G244" s="100">
        <v>277680.05</v>
      </c>
      <c r="H244" s="100">
        <v>277680.05</v>
      </c>
      <c r="I244" s="100">
        <v>277680.05</v>
      </c>
      <c r="J244" s="100">
        <v>277680.05</v>
      </c>
      <c r="K244" s="100">
        <v>277680.05</v>
      </c>
      <c r="L244" s="100">
        <v>277680.05</v>
      </c>
      <c r="M244" s="100">
        <v>277680.05</v>
      </c>
      <c r="N244" s="100">
        <v>277680.05</v>
      </c>
      <c r="O244" s="100">
        <v>277680.05</v>
      </c>
      <c r="P244" s="100">
        <v>277680.05</v>
      </c>
      <c r="Q244" s="100">
        <v>277680.05</v>
      </c>
      <c r="R244" s="100">
        <v>277680.05</v>
      </c>
      <c r="S244" s="100">
        <v>277680.05</v>
      </c>
      <c r="T244" s="100">
        <v>277680.05</v>
      </c>
      <c r="U244" s="100">
        <v>277680.05</v>
      </c>
      <c r="V244" s="100">
        <v>0</v>
      </c>
      <c r="W244" s="100">
        <v>0</v>
      </c>
      <c r="X244" s="100">
        <v>0</v>
      </c>
      <c r="Y244" s="100">
        <v>0</v>
      </c>
      <c r="Z244" s="100">
        <v>0</v>
      </c>
      <c r="AB244" s="100">
        <v>0</v>
      </c>
      <c r="AC244" s="100">
        <v>0</v>
      </c>
      <c r="AD244" s="100">
        <v>0</v>
      </c>
      <c r="AE244" s="100">
        <v>0</v>
      </c>
      <c r="AF244" s="100">
        <v>0</v>
      </c>
      <c r="AG244" s="100">
        <v>0</v>
      </c>
      <c r="AH244" s="100">
        <v>0</v>
      </c>
      <c r="AI244" s="100">
        <v>0</v>
      </c>
      <c r="AJ244" s="100">
        <v>0</v>
      </c>
      <c r="AK244" s="100">
        <v>0</v>
      </c>
      <c r="AL244" s="100">
        <v>0</v>
      </c>
      <c r="AM244" s="100">
        <v>0</v>
      </c>
      <c r="AN244" s="100">
        <v>0</v>
      </c>
      <c r="AO244" s="100">
        <v>0</v>
      </c>
      <c r="AP244" s="100">
        <v>0</v>
      </c>
      <c r="AQ244" s="100">
        <v>0</v>
      </c>
      <c r="AR244" s="100">
        <v>0</v>
      </c>
      <c r="AS244" s="100">
        <v>0</v>
      </c>
      <c r="AT244" s="100">
        <v>0</v>
      </c>
      <c r="AU244" s="100">
        <v>0</v>
      </c>
      <c r="AV244" s="100">
        <v>0</v>
      </c>
      <c r="AW244" s="100">
        <v>0</v>
      </c>
      <c r="AX244" s="100">
        <v>0</v>
      </c>
      <c r="AY244" s="100">
        <v>0</v>
      </c>
      <c r="AZ244" s="100">
        <v>0</v>
      </c>
      <c r="BA244" s="100">
        <v>0</v>
      </c>
      <c r="BB244" s="100">
        <v>0</v>
      </c>
      <c r="BC244" s="100">
        <v>0</v>
      </c>
      <c r="BD244" s="100">
        <v>0</v>
      </c>
      <c r="BE244" s="100">
        <v>0</v>
      </c>
      <c r="BF244" s="100">
        <v>0</v>
      </c>
      <c r="BG244" s="100">
        <v>0</v>
      </c>
      <c r="BH244" s="100">
        <v>0</v>
      </c>
      <c r="BI244" s="100">
        <v>0</v>
      </c>
      <c r="BJ244" s="100">
        <v>0</v>
      </c>
      <c r="BK244" s="100">
        <v>0</v>
      </c>
      <c r="BL244" s="100">
        <v>0</v>
      </c>
      <c r="BM244" s="100">
        <v>0</v>
      </c>
      <c r="BN244" s="100">
        <v>0</v>
      </c>
      <c r="BO244" s="100">
        <v>0</v>
      </c>
      <c r="BP244" s="100">
        <v>0</v>
      </c>
      <c r="BQ244" s="100">
        <v>0</v>
      </c>
      <c r="BR244" s="100">
        <v>0</v>
      </c>
      <c r="BS244" s="100">
        <v>0</v>
      </c>
      <c r="BT244" s="100">
        <v>0</v>
      </c>
      <c r="BU244" s="100">
        <v>0</v>
      </c>
      <c r="BV244" s="100">
        <v>0</v>
      </c>
      <c r="BW244" s="100">
        <v>0</v>
      </c>
      <c r="BX244" s="100">
        <v>0</v>
      </c>
      <c r="BY244" s="100">
        <v>0</v>
      </c>
      <c r="BZ244" s="100">
        <v>0</v>
      </c>
      <c r="CA244" s="100">
        <v>0</v>
      </c>
      <c r="CB244" s="100">
        <v>0</v>
      </c>
      <c r="CC244" s="100">
        <v>0</v>
      </c>
      <c r="CD244" s="100">
        <v>0</v>
      </c>
      <c r="CE244" s="100">
        <v>0</v>
      </c>
      <c r="CF244" s="100">
        <v>0</v>
      </c>
      <c r="CG244" s="100">
        <v>0</v>
      </c>
      <c r="CH244" s="100">
        <v>0</v>
      </c>
      <c r="CI244" s="100">
        <v>0</v>
      </c>
      <c r="CJ244" s="100">
        <v>0</v>
      </c>
      <c r="CK244" s="100">
        <v>0</v>
      </c>
      <c r="CL244" s="100">
        <v>0</v>
      </c>
      <c r="CM244" s="100">
        <v>0</v>
      </c>
      <c r="CN244" s="100">
        <v>0</v>
      </c>
      <c r="CO244" s="100">
        <v>0</v>
      </c>
    </row>
    <row r="245" spans="1:93" x14ac:dyDescent="0.2">
      <c r="A245" s="102" t="s">
        <v>1839</v>
      </c>
      <c r="B245" s="103">
        <v>511850653.13999897</v>
      </c>
      <c r="C245" s="103">
        <v>480421216.86000001</v>
      </c>
      <c r="D245" s="103">
        <v>492925857.99999899</v>
      </c>
      <c r="E245" s="103">
        <v>512047029.06999999</v>
      </c>
      <c r="F245" s="103">
        <v>506350689.36000001</v>
      </c>
      <c r="G245" s="103">
        <v>607565986.05999994</v>
      </c>
      <c r="H245" s="103">
        <v>662433499</v>
      </c>
      <c r="I245" s="103">
        <v>620281352.28999996</v>
      </c>
      <c r="J245" s="103">
        <v>652405540.46000004</v>
      </c>
      <c r="K245" s="103">
        <v>556708982.02999997</v>
      </c>
      <c r="L245" s="103">
        <v>480551654.32999998</v>
      </c>
      <c r="M245" s="103">
        <v>518218090.31999999</v>
      </c>
      <c r="N245" s="103">
        <v>518218090.31999999</v>
      </c>
      <c r="O245" s="103">
        <v>549536524.44000006</v>
      </c>
      <c r="P245" s="103">
        <v>492563990.37999898</v>
      </c>
      <c r="Q245" s="103">
        <v>461033930.02999997</v>
      </c>
      <c r="R245" s="103">
        <v>537116348.72000003</v>
      </c>
      <c r="S245" s="103">
        <v>498891910.89999998</v>
      </c>
      <c r="T245" s="103">
        <v>567945740.85999894</v>
      </c>
      <c r="U245" s="103">
        <v>639259502.84999895</v>
      </c>
      <c r="V245" s="103">
        <v>636365802.63</v>
      </c>
      <c r="W245" s="103">
        <v>687041700</v>
      </c>
      <c r="X245" s="103">
        <v>554457128.21999896</v>
      </c>
      <c r="Y245" s="103">
        <v>471080645.5</v>
      </c>
      <c r="Z245" s="103">
        <v>460217504.87</v>
      </c>
      <c r="AA245" s="103"/>
      <c r="AB245" s="103">
        <v>460217504.87</v>
      </c>
      <c r="AC245" s="103">
        <v>483937543.52852303</v>
      </c>
      <c r="AD245" s="103">
        <v>463172629.24253398</v>
      </c>
      <c r="AE245" s="103">
        <v>465256387.74504697</v>
      </c>
      <c r="AF245" s="103">
        <v>469328482.872253</v>
      </c>
      <c r="AG245" s="103">
        <v>508621648.28677899</v>
      </c>
      <c r="AH245" s="103">
        <v>539532496.60929501</v>
      </c>
      <c r="AI245" s="103">
        <v>543423661.11463594</v>
      </c>
      <c r="AJ245" s="103">
        <v>546459767.07227302</v>
      </c>
      <c r="AK245" s="103">
        <v>529173469.71371102</v>
      </c>
      <c r="AL245" s="103">
        <v>475198513.664074</v>
      </c>
      <c r="AM245" s="103">
        <v>474968796.472193</v>
      </c>
      <c r="AN245" s="103">
        <v>487858425.45336801</v>
      </c>
      <c r="AO245" s="103">
        <v>487858425.45336801</v>
      </c>
      <c r="AP245" s="103">
        <v>502075700.89947498</v>
      </c>
      <c r="AQ245" s="103">
        <v>475317244.84985799</v>
      </c>
      <c r="AR245" s="103">
        <v>476806499.27192301</v>
      </c>
      <c r="AS245" s="103">
        <v>484197851.08532202</v>
      </c>
      <c r="AT245" s="103">
        <v>527355247.48892599</v>
      </c>
      <c r="AU245" s="103">
        <v>557668124.542063</v>
      </c>
      <c r="AV245" s="103">
        <v>562662018.89866495</v>
      </c>
      <c r="AW245" s="103">
        <v>574249004.43416595</v>
      </c>
      <c r="AX245" s="103">
        <v>553587215.23967099</v>
      </c>
      <c r="AY245" s="103">
        <v>497758932.368011</v>
      </c>
      <c r="AZ245" s="103">
        <v>494937938.96560401</v>
      </c>
      <c r="BA245" s="103">
        <v>506993881.47448599</v>
      </c>
      <c r="BB245" s="103">
        <v>506993881.47448599</v>
      </c>
      <c r="BC245" s="103">
        <v>540104298.72715104</v>
      </c>
      <c r="BD245" s="103">
        <v>509036461.92319399</v>
      </c>
      <c r="BE245" s="103">
        <v>508411760.25238502</v>
      </c>
      <c r="BF245" s="103">
        <v>513799172.65542102</v>
      </c>
      <c r="BG245" s="103">
        <v>555865616.62986505</v>
      </c>
      <c r="BH245" s="103">
        <v>585105916.20370901</v>
      </c>
      <c r="BI245" s="103">
        <v>588228385.23283005</v>
      </c>
      <c r="BJ245" s="103">
        <v>598898096.76009297</v>
      </c>
      <c r="BK245" s="103">
        <v>575498550.734447</v>
      </c>
      <c r="BL245" s="103">
        <v>516429142.25061798</v>
      </c>
      <c r="BM245" s="103">
        <v>511904463.26186597</v>
      </c>
      <c r="BN245" s="103">
        <v>522051593.312644</v>
      </c>
      <c r="BO245" s="103">
        <v>522051593.312644</v>
      </c>
      <c r="BP245" s="103">
        <v>557897942.46246099</v>
      </c>
      <c r="BQ245" s="103">
        <v>525991101.71272701</v>
      </c>
      <c r="BR245" s="103">
        <v>525176739.51574898</v>
      </c>
      <c r="BS245" s="103">
        <v>530526928.90393001</v>
      </c>
      <c r="BT245" s="103">
        <v>573798795.68380296</v>
      </c>
      <c r="BU245" s="103">
        <v>604279574.24161506</v>
      </c>
      <c r="BV245" s="103">
        <v>607506296.40090895</v>
      </c>
      <c r="BW245" s="103">
        <v>618756489.471457</v>
      </c>
      <c r="BX245" s="103">
        <v>594776196.31976998</v>
      </c>
      <c r="BY245" s="103">
        <v>533956235.678671</v>
      </c>
      <c r="BZ245" s="103">
        <v>529747612.77830201</v>
      </c>
      <c r="CA245" s="103">
        <v>539971004.55926204</v>
      </c>
      <c r="CB245" s="103">
        <v>539971004.55926204</v>
      </c>
      <c r="CC245" s="103">
        <v>565536083.76505196</v>
      </c>
      <c r="CD245" s="103">
        <v>546803516.70706499</v>
      </c>
      <c r="CE245" s="103">
        <v>539483322.21428704</v>
      </c>
      <c r="CF245" s="103">
        <v>542824409.13421702</v>
      </c>
      <c r="CG245" s="103">
        <v>582738356.64654803</v>
      </c>
      <c r="CH245" s="103">
        <v>612216724.15003896</v>
      </c>
      <c r="CI245" s="103">
        <v>614282191.98901904</v>
      </c>
      <c r="CJ245" s="103">
        <v>619501324.30575001</v>
      </c>
      <c r="CK245" s="103">
        <v>601740785.40798295</v>
      </c>
      <c r="CL245" s="103">
        <v>543360177.279953</v>
      </c>
      <c r="CM245" s="103">
        <v>543275093.15264201</v>
      </c>
      <c r="CN245" s="103">
        <v>553138472.97554302</v>
      </c>
      <c r="CO245" s="103">
        <v>553138472.97554302</v>
      </c>
    </row>
    <row r="246" spans="1:93" x14ac:dyDescent="0.2">
      <c r="A246" s="101" t="s">
        <v>1840</v>
      </c>
    </row>
    <row r="247" spans="1:93" x14ac:dyDescent="0.2">
      <c r="A247" s="99" t="s">
        <v>1841</v>
      </c>
    </row>
    <row r="248" spans="1:93" x14ac:dyDescent="0.2">
      <c r="A248" s="101" t="s">
        <v>1842</v>
      </c>
      <c r="B248" s="100">
        <v>0</v>
      </c>
      <c r="C248" s="100">
        <v>0</v>
      </c>
      <c r="D248" s="100">
        <v>0</v>
      </c>
      <c r="E248" s="100">
        <v>0</v>
      </c>
      <c r="F248" s="100">
        <v>0</v>
      </c>
      <c r="G248" s="100">
        <v>0</v>
      </c>
      <c r="H248" s="100">
        <v>0</v>
      </c>
      <c r="I248" s="100">
        <v>0</v>
      </c>
      <c r="J248" s="100">
        <v>0</v>
      </c>
      <c r="K248" s="100">
        <v>0</v>
      </c>
      <c r="L248" s="100">
        <v>0</v>
      </c>
      <c r="M248" s="100">
        <v>0</v>
      </c>
      <c r="N248" s="100">
        <v>0</v>
      </c>
      <c r="O248" s="100">
        <v>0</v>
      </c>
      <c r="P248" s="100">
        <v>0</v>
      </c>
      <c r="Q248" s="100">
        <v>0</v>
      </c>
      <c r="R248" s="100">
        <v>0</v>
      </c>
      <c r="S248" s="100">
        <v>0</v>
      </c>
      <c r="T248" s="100">
        <v>0</v>
      </c>
      <c r="U248" s="100">
        <v>0</v>
      </c>
      <c r="V248" s="100">
        <v>0</v>
      </c>
      <c r="W248" s="100">
        <v>0</v>
      </c>
      <c r="X248" s="100">
        <v>0</v>
      </c>
      <c r="Y248" s="100">
        <v>0</v>
      </c>
      <c r="Z248" s="100">
        <v>0</v>
      </c>
      <c r="AB248" s="100">
        <v>0</v>
      </c>
      <c r="AC248" s="100">
        <v>0</v>
      </c>
      <c r="AD248" s="100">
        <v>0</v>
      </c>
      <c r="AE248" s="100">
        <v>0</v>
      </c>
      <c r="AF248" s="100">
        <v>0</v>
      </c>
      <c r="AG248" s="100">
        <v>0</v>
      </c>
      <c r="AH248" s="100">
        <v>0</v>
      </c>
      <c r="AI248" s="100">
        <v>0</v>
      </c>
      <c r="AJ248" s="100">
        <v>0</v>
      </c>
      <c r="AK248" s="100">
        <v>0</v>
      </c>
      <c r="AL248" s="100">
        <v>0</v>
      </c>
      <c r="AM248" s="100">
        <v>0</v>
      </c>
      <c r="AN248" s="100">
        <v>0</v>
      </c>
      <c r="AO248" s="100">
        <v>0</v>
      </c>
      <c r="AP248" s="100">
        <v>0</v>
      </c>
      <c r="AQ248" s="100">
        <v>0</v>
      </c>
      <c r="AR248" s="100">
        <v>0</v>
      </c>
      <c r="AS248" s="100">
        <v>0</v>
      </c>
      <c r="AT248" s="100">
        <v>0</v>
      </c>
      <c r="AU248" s="100">
        <v>0</v>
      </c>
      <c r="AV248" s="100">
        <v>0</v>
      </c>
      <c r="AW248" s="100">
        <v>0</v>
      </c>
      <c r="AX248" s="100">
        <v>0</v>
      </c>
      <c r="AY248" s="100">
        <v>0</v>
      </c>
      <c r="AZ248" s="100">
        <v>0</v>
      </c>
      <c r="BA248" s="100">
        <v>0</v>
      </c>
      <c r="BB248" s="100">
        <v>0</v>
      </c>
      <c r="BC248" s="100">
        <v>0</v>
      </c>
      <c r="BD248" s="100">
        <v>0</v>
      </c>
      <c r="BE248" s="100">
        <v>0</v>
      </c>
      <c r="BF248" s="100">
        <v>0</v>
      </c>
      <c r="BG248" s="100">
        <v>0</v>
      </c>
      <c r="BH248" s="100">
        <v>0</v>
      </c>
      <c r="BI248" s="100">
        <v>0</v>
      </c>
      <c r="BJ248" s="100">
        <v>0</v>
      </c>
      <c r="BK248" s="100">
        <v>0</v>
      </c>
      <c r="BL248" s="100">
        <v>0</v>
      </c>
      <c r="BM248" s="100">
        <v>0</v>
      </c>
      <c r="BN248" s="100">
        <v>0</v>
      </c>
      <c r="BO248" s="100">
        <v>0</v>
      </c>
      <c r="BP248" s="100">
        <v>0</v>
      </c>
      <c r="BQ248" s="100">
        <v>0</v>
      </c>
      <c r="BR248" s="100">
        <v>0</v>
      </c>
      <c r="BS248" s="100">
        <v>0</v>
      </c>
      <c r="BT248" s="100">
        <v>0</v>
      </c>
      <c r="BU248" s="100">
        <v>0</v>
      </c>
      <c r="BV248" s="100">
        <v>0</v>
      </c>
      <c r="BW248" s="100">
        <v>0</v>
      </c>
      <c r="BX248" s="100">
        <v>0</v>
      </c>
      <c r="BY248" s="100">
        <v>0</v>
      </c>
      <c r="BZ248" s="100">
        <v>0</v>
      </c>
      <c r="CA248" s="100">
        <v>0</v>
      </c>
      <c r="CB248" s="100">
        <v>0</v>
      </c>
      <c r="CC248" s="100">
        <v>0</v>
      </c>
      <c r="CD248" s="100">
        <v>0</v>
      </c>
      <c r="CE248" s="100">
        <v>0</v>
      </c>
      <c r="CF248" s="100">
        <v>0</v>
      </c>
      <c r="CG248" s="100">
        <v>0</v>
      </c>
      <c r="CH248" s="100">
        <v>0</v>
      </c>
      <c r="CI248" s="100">
        <v>0</v>
      </c>
      <c r="CJ248" s="100">
        <v>0</v>
      </c>
      <c r="CK248" s="100">
        <v>0</v>
      </c>
      <c r="CL248" s="100">
        <v>0</v>
      </c>
      <c r="CM248" s="100">
        <v>0</v>
      </c>
      <c r="CN248" s="100">
        <v>0</v>
      </c>
      <c r="CO248" s="100">
        <v>0</v>
      </c>
    </row>
    <row r="249" spans="1:93" x14ac:dyDescent="0.2">
      <c r="A249" s="101" t="s">
        <v>1843</v>
      </c>
      <c r="B249" s="100">
        <v>0</v>
      </c>
      <c r="C249" s="100">
        <v>0</v>
      </c>
      <c r="D249" s="100">
        <v>0</v>
      </c>
      <c r="E249" s="100">
        <v>0</v>
      </c>
      <c r="F249" s="100">
        <v>0</v>
      </c>
      <c r="G249" s="100">
        <v>0</v>
      </c>
      <c r="H249" s="100">
        <v>0</v>
      </c>
      <c r="I249" s="100">
        <v>0</v>
      </c>
      <c r="J249" s="100">
        <v>0</v>
      </c>
      <c r="K249" s="100">
        <v>0</v>
      </c>
      <c r="L249" s="100">
        <v>0</v>
      </c>
      <c r="M249" s="100">
        <v>0</v>
      </c>
      <c r="N249" s="100">
        <v>0</v>
      </c>
      <c r="O249" s="100">
        <v>0</v>
      </c>
      <c r="P249" s="100">
        <v>0</v>
      </c>
      <c r="Q249" s="100">
        <v>0</v>
      </c>
      <c r="R249" s="100">
        <v>0</v>
      </c>
      <c r="S249" s="100">
        <v>0</v>
      </c>
      <c r="T249" s="100">
        <v>0</v>
      </c>
      <c r="U249" s="100">
        <v>0</v>
      </c>
      <c r="V249" s="100">
        <v>0</v>
      </c>
      <c r="W249" s="100">
        <v>0</v>
      </c>
      <c r="X249" s="100">
        <v>0</v>
      </c>
      <c r="Y249" s="100">
        <v>0</v>
      </c>
      <c r="Z249" s="100">
        <v>0</v>
      </c>
      <c r="AB249" s="100">
        <v>0</v>
      </c>
      <c r="AC249" s="100">
        <v>0</v>
      </c>
      <c r="AD249" s="100">
        <v>0</v>
      </c>
      <c r="AE249" s="100">
        <v>0</v>
      </c>
      <c r="AF249" s="100">
        <v>0</v>
      </c>
      <c r="AG249" s="100">
        <v>0</v>
      </c>
      <c r="AH249" s="100">
        <v>0</v>
      </c>
      <c r="AI249" s="100">
        <v>0</v>
      </c>
      <c r="AJ249" s="100">
        <v>0</v>
      </c>
      <c r="AK249" s="100">
        <v>0</v>
      </c>
      <c r="AL249" s="100">
        <v>0</v>
      </c>
      <c r="AM249" s="100">
        <v>0</v>
      </c>
      <c r="AN249" s="100">
        <v>0</v>
      </c>
      <c r="AO249" s="100">
        <v>0</v>
      </c>
      <c r="AP249" s="100">
        <v>0</v>
      </c>
      <c r="AQ249" s="100">
        <v>0</v>
      </c>
      <c r="AR249" s="100">
        <v>0</v>
      </c>
      <c r="AS249" s="100">
        <v>0</v>
      </c>
      <c r="AT249" s="100">
        <v>0</v>
      </c>
      <c r="AU249" s="100">
        <v>0</v>
      </c>
      <c r="AV249" s="100">
        <v>0</v>
      </c>
      <c r="AW249" s="100">
        <v>0</v>
      </c>
      <c r="AX249" s="100">
        <v>0</v>
      </c>
      <c r="AY249" s="100">
        <v>0</v>
      </c>
      <c r="AZ249" s="100">
        <v>0</v>
      </c>
      <c r="BA249" s="100">
        <v>0</v>
      </c>
      <c r="BB249" s="100">
        <v>0</v>
      </c>
      <c r="BC249" s="100">
        <v>0</v>
      </c>
      <c r="BD249" s="100">
        <v>0</v>
      </c>
      <c r="BE249" s="100">
        <v>0</v>
      </c>
      <c r="BF249" s="100">
        <v>0</v>
      </c>
      <c r="BG249" s="100">
        <v>0</v>
      </c>
      <c r="BH249" s="100">
        <v>0</v>
      </c>
      <c r="BI249" s="100">
        <v>0</v>
      </c>
      <c r="BJ249" s="100">
        <v>0</v>
      </c>
      <c r="BK249" s="100">
        <v>0</v>
      </c>
      <c r="BL249" s="100">
        <v>0</v>
      </c>
      <c r="BM249" s="100">
        <v>0</v>
      </c>
      <c r="BN249" s="100">
        <v>0</v>
      </c>
      <c r="BO249" s="100">
        <v>0</v>
      </c>
      <c r="BP249" s="100">
        <v>0</v>
      </c>
      <c r="BQ249" s="100">
        <v>0</v>
      </c>
      <c r="BR249" s="100">
        <v>0</v>
      </c>
      <c r="BS249" s="100">
        <v>0</v>
      </c>
      <c r="BT249" s="100">
        <v>0</v>
      </c>
      <c r="BU249" s="100">
        <v>0</v>
      </c>
      <c r="BV249" s="100">
        <v>0</v>
      </c>
      <c r="BW249" s="100">
        <v>0</v>
      </c>
      <c r="BX249" s="100">
        <v>0</v>
      </c>
      <c r="BY249" s="100">
        <v>0</v>
      </c>
      <c r="BZ249" s="100">
        <v>0</v>
      </c>
      <c r="CA249" s="100">
        <v>0</v>
      </c>
      <c r="CB249" s="100">
        <v>0</v>
      </c>
      <c r="CC249" s="100">
        <v>0</v>
      </c>
      <c r="CD249" s="100">
        <v>0</v>
      </c>
      <c r="CE249" s="100">
        <v>0</v>
      </c>
      <c r="CF249" s="100">
        <v>0</v>
      </c>
      <c r="CG249" s="100">
        <v>0</v>
      </c>
      <c r="CH249" s="100">
        <v>0</v>
      </c>
      <c r="CI249" s="100">
        <v>0</v>
      </c>
      <c r="CJ249" s="100">
        <v>0</v>
      </c>
      <c r="CK249" s="100">
        <v>0</v>
      </c>
      <c r="CL249" s="100">
        <v>0</v>
      </c>
      <c r="CM249" s="100">
        <v>0</v>
      </c>
      <c r="CN249" s="100">
        <v>0</v>
      </c>
      <c r="CO249" s="100">
        <v>0</v>
      </c>
    </row>
    <row r="250" spans="1:93" x14ac:dyDescent="0.2">
      <c r="A250" s="101" t="s">
        <v>1844</v>
      </c>
      <c r="B250" s="100">
        <v>6498777.2000000002</v>
      </c>
      <c r="C250" s="100">
        <v>5776397.1900000004</v>
      </c>
      <c r="D250" s="100">
        <v>3055874.2</v>
      </c>
      <c r="E250" s="100">
        <v>3238532.65</v>
      </c>
      <c r="F250" s="100">
        <v>3419326.13</v>
      </c>
      <c r="G250" s="100">
        <v>3621081.05</v>
      </c>
      <c r="H250" s="100">
        <v>5506915.7400000002</v>
      </c>
      <c r="I250" s="100">
        <v>5343846.3499999996</v>
      </c>
      <c r="J250" s="100">
        <v>4312187.0999999996</v>
      </c>
      <c r="K250" s="100">
        <v>4542357.2</v>
      </c>
      <c r="L250" s="100">
        <v>4687509.6899999902</v>
      </c>
      <c r="M250" s="100">
        <v>2493495.56</v>
      </c>
      <c r="N250" s="100">
        <v>2493495.56</v>
      </c>
      <c r="O250" s="100">
        <v>5945736.0099999998</v>
      </c>
      <c r="P250" s="100">
        <v>3657813.95</v>
      </c>
      <c r="Q250" s="100">
        <v>2560514.23999999</v>
      </c>
      <c r="R250" s="100">
        <v>1131137.46</v>
      </c>
      <c r="S250" s="100">
        <v>1288710.3600000001</v>
      </c>
      <c r="T250" s="100">
        <v>2946579.87</v>
      </c>
      <c r="U250" s="100">
        <v>4170554.21</v>
      </c>
      <c r="V250" s="100">
        <v>3797048.2899999898</v>
      </c>
      <c r="W250" s="100">
        <v>4426401.41</v>
      </c>
      <c r="X250" s="100">
        <v>4667322.7</v>
      </c>
      <c r="Y250" s="100">
        <v>2597878.2200000002</v>
      </c>
      <c r="Z250" s="100">
        <v>3098062.71999999</v>
      </c>
      <c r="AB250" s="100">
        <v>3098062.71999999</v>
      </c>
      <c r="AC250" s="100">
        <v>3098062.71999999</v>
      </c>
      <c r="AD250" s="100">
        <v>3098062.71999999</v>
      </c>
      <c r="AE250" s="100">
        <v>3098062.71999999</v>
      </c>
      <c r="AF250" s="100">
        <v>3098062.71999999</v>
      </c>
      <c r="AG250" s="100">
        <v>3098062.71999999</v>
      </c>
      <c r="AH250" s="100">
        <v>3098062.71999999</v>
      </c>
      <c r="AI250" s="100">
        <v>3098062.71999999</v>
      </c>
      <c r="AJ250" s="100">
        <v>3098062.71999999</v>
      </c>
      <c r="AK250" s="100">
        <v>3098062.71999999</v>
      </c>
      <c r="AL250" s="100">
        <v>3098062.71999999</v>
      </c>
      <c r="AM250" s="100">
        <v>3098062.71999999</v>
      </c>
      <c r="AN250" s="100">
        <v>3098062.71999999</v>
      </c>
      <c r="AO250" s="100">
        <v>3098062.71999999</v>
      </c>
      <c r="AP250" s="100">
        <v>3098062.71999999</v>
      </c>
      <c r="AQ250" s="100">
        <v>3098062.71999999</v>
      </c>
      <c r="AR250" s="100">
        <v>3098062.71999999</v>
      </c>
      <c r="AS250" s="100">
        <v>3098062.71999999</v>
      </c>
      <c r="AT250" s="100">
        <v>3098062.71999999</v>
      </c>
      <c r="AU250" s="100">
        <v>3098062.71999999</v>
      </c>
      <c r="AV250" s="100">
        <v>3098062.71999999</v>
      </c>
      <c r="AW250" s="100">
        <v>3098062.71999999</v>
      </c>
      <c r="AX250" s="100">
        <v>3098062.71999999</v>
      </c>
      <c r="AY250" s="100">
        <v>3098062.71999999</v>
      </c>
      <c r="AZ250" s="100">
        <v>3098062.71999999</v>
      </c>
      <c r="BA250" s="100">
        <v>3098062.71999999</v>
      </c>
      <c r="BB250" s="100">
        <v>3098062.71999999</v>
      </c>
      <c r="BC250" s="100">
        <v>3098062.71999999</v>
      </c>
      <c r="BD250" s="100">
        <v>3098062.71999999</v>
      </c>
      <c r="BE250" s="100">
        <v>3098062.71999999</v>
      </c>
      <c r="BF250" s="100">
        <v>3098062.71999999</v>
      </c>
      <c r="BG250" s="100">
        <v>3098062.71999999</v>
      </c>
      <c r="BH250" s="100">
        <v>3098062.71999999</v>
      </c>
      <c r="BI250" s="100">
        <v>3098062.71999999</v>
      </c>
      <c r="BJ250" s="100">
        <v>3098062.71999999</v>
      </c>
      <c r="BK250" s="100">
        <v>3098062.71999999</v>
      </c>
      <c r="BL250" s="100">
        <v>3098062.71999999</v>
      </c>
      <c r="BM250" s="100">
        <v>3098062.71999999</v>
      </c>
      <c r="BN250" s="100">
        <v>3098062.71999999</v>
      </c>
      <c r="BO250" s="100">
        <v>3098062.71999999</v>
      </c>
      <c r="BP250" s="100">
        <v>3098062.71999999</v>
      </c>
      <c r="BQ250" s="100">
        <v>3098062.71999999</v>
      </c>
      <c r="BR250" s="100">
        <v>3098062.71999999</v>
      </c>
      <c r="BS250" s="100">
        <v>3098062.71999999</v>
      </c>
      <c r="BT250" s="100">
        <v>3098062.71999999</v>
      </c>
      <c r="BU250" s="100">
        <v>3098062.71999999</v>
      </c>
      <c r="BV250" s="100">
        <v>3098062.71999999</v>
      </c>
      <c r="BW250" s="100">
        <v>3098062.71999999</v>
      </c>
      <c r="BX250" s="100">
        <v>3098062.71999999</v>
      </c>
      <c r="BY250" s="100">
        <v>3098062.71999999</v>
      </c>
      <c r="BZ250" s="100">
        <v>3098062.71999999</v>
      </c>
      <c r="CA250" s="100">
        <v>3098062.71999999</v>
      </c>
      <c r="CB250" s="100">
        <v>3098062.71999999</v>
      </c>
      <c r="CC250" s="100">
        <v>3098062.71999999</v>
      </c>
      <c r="CD250" s="100">
        <v>3098062.71999999</v>
      </c>
      <c r="CE250" s="100">
        <v>3098062.71999999</v>
      </c>
      <c r="CF250" s="100">
        <v>3098062.71999999</v>
      </c>
      <c r="CG250" s="100">
        <v>3098062.71999999</v>
      </c>
      <c r="CH250" s="100">
        <v>3098062.71999999</v>
      </c>
      <c r="CI250" s="100">
        <v>3098062.71999999</v>
      </c>
      <c r="CJ250" s="100">
        <v>3098062.71999999</v>
      </c>
      <c r="CK250" s="100">
        <v>3098062.71999999</v>
      </c>
      <c r="CL250" s="100">
        <v>3098062.71999999</v>
      </c>
      <c r="CM250" s="100">
        <v>3098062.71999999</v>
      </c>
      <c r="CN250" s="100">
        <v>3098062.71999999</v>
      </c>
      <c r="CO250" s="100">
        <v>3098062.71999999</v>
      </c>
    </row>
    <row r="251" spans="1:93" x14ac:dyDescent="0.2">
      <c r="A251" s="101" t="s">
        <v>1845</v>
      </c>
      <c r="B251" s="100">
        <v>0</v>
      </c>
      <c r="C251" s="100">
        <v>0</v>
      </c>
      <c r="D251" s="100">
        <v>0</v>
      </c>
      <c r="E251" s="100">
        <v>0</v>
      </c>
      <c r="F251" s="100">
        <v>0</v>
      </c>
      <c r="G251" s="100">
        <v>0</v>
      </c>
      <c r="H251" s="100">
        <v>0</v>
      </c>
      <c r="I251" s="100">
        <v>0</v>
      </c>
      <c r="J251" s="100">
        <v>0</v>
      </c>
      <c r="K251" s="100">
        <v>0</v>
      </c>
      <c r="L251" s="100">
        <v>0</v>
      </c>
      <c r="M251" s="100">
        <v>0</v>
      </c>
      <c r="N251" s="100">
        <v>0</v>
      </c>
      <c r="O251" s="100">
        <v>0</v>
      </c>
      <c r="P251" s="100">
        <v>0</v>
      </c>
      <c r="Q251" s="100">
        <v>0</v>
      </c>
      <c r="R251" s="100">
        <v>0</v>
      </c>
      <c r="S251" s="100">
        <v>0</v>
      </c>
      <c r="T251" s="100">
        <v>0</v>
      </c>
      <c r="U251" s="100">
        <v>0</v>
      </c>
      <c r="V251" s="100">
        <v>0</v>
      </c>
      <c r="W251" s="100">
        <v>0</v>
      </c>
      <c r="X251" s="100">
        <v>0</v>
      </c>
      <c r="Y251" s="100">
        <v>0</v>
      </c>
      <c r="Z251" s="100">
        <v>0</v>
      </c>
      <c r="AB251" s="100">
        <v>0</v>
      </c>
      <c r="AC251" s="100">
        <v>0</v>
      </c>
      <c r="AD251" s="100">
        <v>0</v>
      </c>
      <c r="AE251" s="100">
        <v>0</v>
      </c>
      <c r="AF251" s="100">
        <v>0</v>
      </c>
      <c r="AG251" s="100">
        <v>0</v>
      </c>
      <c r="AH251" s="100">
        <v>0</v>
      </c>
      <c r="AI251" s="100">
        <v>0</v>
      </c>
      <c r="AJ251" s="100">
        <v>0</v>
      </c>
      <c r="AK251" s="100">
        <v>0</v>
      </c>
      <c r="AL251" s="100">
        <v>0</v>
      </c>
      <c r="AM251" s="100">
        <v>0</v>
      </c>
      <c r="AN251" s="100">
        <v>0</v>
      </c>
      <c r="AO251" s="100">
        <v>0</v>
      </c>
      <c r="AP251" s="100">
        <v>0</v>
      </c>
      <c r="AQ251" s="100">
        <v>0</v>
      </c>
      <c r="AR251" s="100">
        <v>0</v>
      </c>
      <c r="AS251" s="100">
        <v>0</v>
      </c>
      <c r="AT251" s="100">
        <v>0</v>
      </c>
      <c r="AU251" s="100">
        <v>0</v>
      </c>
      <c r="AV251" s="100">
        <v>0</v>
      </c>
      <c r="AW251" s="100">
        <v>0</v>
      </c>
      <c r="AX251" s="100">
        <v>0</v>
      </c>
      <c r="AY251" s="100">
        <v>0</v>
      </c>
      <c r="AZ251" s="100">
        <v>0</v>
      </c>
      <c r="BA251" s="100">
        <v>0</v>
      </c>
      <c r="BB251" s="100">
        <v>0</v>
      </c>
      <c r="BC251" s="100">
        <v>0</v>
      </c>
      <c r="BD251" s="100">
        <v>0</v>
      </c>
      <c r="BE251" s="100">
        <v>0</v>
      </c>
      <c r="BF251" s="100">
        <v>0</v>
      </c>
      <c r="BG251" s="100">
        <v>0</v>
      </c>
      <c r="BH251" s="100">
        <v>0</v>
      </c>
      <c r="BI251" s="100">
        <v>0</v>
      </c>
      <c r="BJ251" s="100">
        <v>0</v>
      </c>
      <c r="BK251" s="100">
        <v>0</v>
      </c>
      <c r="BL251" s="100">
        <v>0</v>
      </c>
      <c r="BM251" s="100">
        <v>0</v>
      </c>
      <c r="BN251" s="100">
        <v>0</v>
      </c>
      <c r="BO251" s="100">
        <v>0</v>
      </c>
      <c r="BP251" s="100">
        <v>0</v>
      </c>
      <c r="BQ251" s="100">
        <v>0</v>
      </c>
      <c r="BR251" s="100">
        <v>0</v>
      </c>
      <c r="BS251" s="100">
        <v>0</v>
      </c>
      <c r="BT251" s="100">
        <v>0</v>
      </c>
      <c r="BU251" s="100">
        <v>0</v>
      </c>
      <c r="BV251" s="100">
        <v>0</v>
      </c>
      <c r="BW251" s="100">
        <v>0</v>
      </c>
      <c r="BX251" s="100">
        <v>0</v>
      </c>
      <c r="BY251" s="100">
        <v>0</v>
      </c>
      <c r="BZ251" s="100">
        <v>0</v>
      </c>
      <c r="CA251" s="100">
        <v>0</v>
      </c>
      <c r="CB251" s="100">
        <v>0</v>
      </c>
      <c r="CC251" s="100">
        <v>0</v>
      </c>
      <c r="CD251" s="100">
        <v>0</v>
      </c>
      <c r="CE251" s="100">
        <v>0</v>
      </c>
      <c r="CF251" s="100">
        <v>0</v>
      </c>
      <c r="CG251" s="100">
        <v>0</v>
      </c>
      <c r="CH251" s="100">
        <v>0</v>
      </c>
      <c r="CI251" s="100">
        <v>0</v>
      </c>
      <c r="CJ251" s="100">
        <v>0</v>
      </c>
      <c r="CK251" s="100">
        <v>0</v>
      </c>
      <c r="CL251" s="100">
        <v>0</v>
      </c>
      <c r="CM251" s="100">
        <v>0</v>
      </c>
      <c r="CN251" s="100">
        <v>0</v>
      </c>
      <c r="CO251" s="100">
        <v>0</v>
      </c>
    </row>
    <row r="252" spans="1:93" x14ac:dyDescent="0.2">
      <c r="A252" s="101" t="s">
        <v>1846</v>
      </c>
      <c r="B252" s="100">
        <v>0</v>
      </c>
      <c r="C252" s="100">
        <v>0</v>
      </c>
      <c r="D252" s="100">
        <v>0</v>
      </c>
      <c r="E252" s="100">
        <v>0</v>
      </c>
      <c r="F252" s="100">
        <v>0</v>
      </c>
      <c r="G252" s="100">
        <v>0</v>
      </c>
      <c r="H252" s="100">
        <v>0</v>
      </c>
      <c r="I252" s="100">
        <v>0</v>
      </c>
      <c r="J252" s="100">
        <v>0</v>
      </c>
      <c r="K252" s="100">
        <v>0</v>
      </c>
      <c r="L252" s="100">
        <v>0</v>
      </c>
      <c r="M252" s="100">
        <v>0</v>
      </c>
      <c r="N252" s="100">
        <v>0</v>
      </c>
      <c r="O252" s="100">
        <v>0</v>
      </c>
      <c r="P252" s="100">
        <v>0</v>
      </c>
      <c r="Q252" s="100">
        <v>0</v>
      </c>
      <c r="R252" s="100">
        <v>0</v>
      </c>
      <c r="S252" s="100">
        <v>0</v>
      </c>
      <c r="T252" s="100">
        <v>0</v>
      </c>
      <c r="U252" s="100">
        <v>0</v>
      </c>
      <c r="V252" s="100">
        <v>0</v>
      </c>
      <c r="W252" s="100">
        <v>0</v>
      </c>
      <c r="X252" s="100">
        <v>0</v>
      </c>
      <c r="Y252" s="100">
        <v>0</v>
      </c>
      <c r="Z252" s="100">
        <v>0</v>
      </c>
      <c r="AB252" s="100">
        <v>0</v>
      </c>
      <c r="AC252" s="100">
        <v>0</v>
      </c>
      <c r="AD252" s="100">
        <v>0</v>
      </c>
      <c r="AE252" s="100">
        <v>0</v>
      </c>
      <c r="AF252" s="100">
        <v>0</v>
      </c>
      <c r="AG252" s="100">
        <v>0</v>
      </c>
      <c r="AH252" s="100">
        <v>0</v>
      </c>
      <c r="AI252" s="100">
        <v>0</v>
      </c>
      <c r="AJ252" s="100">
        <v>0</v>
      </c>
      <c r="AK252" s="100">
        <v>0</v>
      </c>
      <c r="AL252" s="100">
        <v>0</v>
      </c>
      <c r="AM252" s="100">
        <v>0</v>
      </c>
      <c r="AN252" s="100">
        <v>0</v>
      </c>
      <c r="AO252" s="100">
        <v>0</v>
      </c>
      <c r="AP252" s="100">
        <v>0</v>
      </c>
      <c r="AQ252" s="100">
        <v>0</v>
      </c>
      <c r="AR252" s="100">
        <v>0</v>
      </c>
      <c r="AS252" s="100">
        <v>0</v>
      </c>
      <c r="AT252" s="100">
        <v>0</v>
      </c>
      <c r="AU252" s="100">
        <v>0</v>
      </c>
      <c r="AV252" s="100">
        <v>0</v>
      </c>
      <c r="AW252" s="100">
        <v>0</v>
      </c>
      <c r="AX252" s="100">
        <v>0</v>
      </c>
      <c r="AY252" s="100">
        <v>0</v>
      </c>
      <c r="AZ252" s="100">
        <v>0</v>
      </c>
      <c r="BA252" s="100">
        <v>0</v>
      </c>
      <c r="BB252" s="100">
        <v>0</v>
      </c>
      <c r="BC252" s="100">
        <v>0</v>
      </c>
      <c r="BD252" s="100">
        <v>0</v>
      </c>
      <c r="BE252" s="100">
        <v>0</v>
      </c>
      <c r="BF252" s="100">
        <v>0</v>
      </c>
      <c r="BG252" s="100">
        <v>0</v>
      </c>
      <c r="BH252" s="100">
        <v>0</v>
      </c>
      <c r="BI252" s="100">
        <v>0</v>
      </c>
      <c r="BJ252" s="100">
        <v>0</v>
      </c>
      <c r="BK252" s="100">
        <v>0</v>
      </c>
      <c r="BL252" s="100">
        <v>0</v>
      </c>
      <c r="BM252" s="100">
        <v>0</v>
      </c>
      <c r="BN252" s="100">
        <v>0</v>
      </c>
      <c r="BO252" s="100">
        <v>0</v>
      </c>
      <c r="BP252" s="100">
        <v>0</v>
      </c>
      <c r="BQ252" s="100">
        <v>0</v>
      </c>
      <c r="BR252" s="100">
        <v>0</v>
      </c>
      <c r="BS252" s="100">
        <v>0</v>
      </c>
      <c r="BT252" s="100">
        <v>0</v>
      </c>
      <c r="BU252" s="100">
        <v>0</v>
      </c>
      <c r="BV252" s="100">
        <v>0</v>
      </c>
      <c r="BW252" s="100">
        <v>0</v>
      </c>
      <c r="BX252" s="100">
        <v>0</v>
      </c>
      <c r="BY252" s="100">
        <v>0</v>
      </c>
      <c r="BZ252" s="100">
        <v>0</v>
      </c>
      <c r="CA252" s="100">
        <v>0</v>
      </c>
      <c r="CB252" s="100">
        <v>0</v>
      </c>
      <c r="CC252" s="100">
        <v>0</v>
      </c>
      <c r="CD252" s="100">
        <v>0</v>
      </c>
      <c r="CE252" s="100">
        <v>0</v>
      </c>
      <c r="CF252" s="100">
        <v>0</v>
      </c>
      <c r="CG252" s="100">
        <v>0</v>
      </c>
      <c r="CH252" s="100">
        <v>0</v>
      </c>
      <c r="CI252" s="100">
        <v>0</v>
      </c>
      <c r="CJ252" s="100">
        <v>0</v>
      </c>
      <c r="CK252" s="100">
        <v>0</v>
      </c>
      <c r="CL252" s="100">
        <v>0</v>
      </c>
      <c r="CM252" s="100">
        <v>0</v>
      </c>
      <c r="CN252" s="100">
        <v>0</v>
      </c>
      <c r="CO252" s="100">
        <v>0</v>
      </c>
    </row>
    <row r="253" spans="1:93" x14ac:dyDescent="0.2">
      <c r="A253" s="101" t="s">
        <v>1847</v>
      </c>
      <c r="B253" s="100">
        <v>0</v>
      </c>
      <c r="C253" s="100">
        <v>0</v>
      </c>
      <c r="D253" s="100">
        <v>0</v>
      </c>
      <c r="E253" s="100">
        <v>0</v>
      </c>
      <c r="F253" s="100">
        <v>0</v>
      </c>
      <c r="G253" s="100">
        <v>0</v>
      </c>
      <c r="H253" s="100">
        <v>0</v>
      </c>
      <c r="I253" s="100">
        <v>0</v>
      </c>
      <c r="J253" s="100">
        <v>0</v>
      </c>
      <c r="K253" s="100">
        <v>0</v>
      </c>
      <c r="L253" s="100">
        <v>0</v>
      </c>
      <c r="M253" s="100">
        <v>0</v>
      </c>
      <c r="N253" s="100">
        <v>0</v>
      </c>
      <c r="O253" s="100">
        <v>0</v>
      </c>
      <c r="P253" s="100">
        <v>0</v>
      </c>
      <c r="Q253" s="100">
        <v>0</v>
      </c>
      <c r="R253" s="100">
        <v>0</v>
      </c>
      <c r="S253" s="100">
        <v>0</v>
      </c>
      <c r="T253" s="100">
        <v>0</v>
      </c>
      <c r="U253" s="100">
        <v>0</v>
      </c>
      <c r="V253" s="100">
        <v>0</v>
      </c>
      <c r="W253" s="100">
        <v>0</v>
      </c>
      <c r="X253" s="100">
        <v>0</v>
      </c>
      <c r="Y253" s="100">
        <v>0</v>
      </c>
      <c r="Z253" s="100">
        <v>0</v>
      </c>
      <c r="AB253" s="100">
        <v>0</v>
      </c>
      <c r="AC253" s="100">
        <v>0</v>
      </c>
      <c r="AD253" s="100">
        <v>0</v>
      </c>
      <c r="AE253" s="100">
        <v>0</v>
      </c>
      <c r="AF253" s="100">
        <v>0</v>
      </c>
      <c r="AG253" s="100">
        <v>0</v>
      </c>
      <c r="AH253" s="100">
        <v>0</v>
      </c>
      <c r="AI253" s="100">
        <v>0</v>
      </c>
      <c r="AJ253" s="100">
        <v>0</v>
      </c>
      <c r="AK253" s="100">
        <v>0</v>
      </c>
      <c r="AL253" s="100">
        <v>0</v>
      </c>
      <c r="AM253" s="100">
        <v>0</v>
      </c>
      <c r="AN253" s="100">
        <v>0</v>
      </c>
      <c r="AO253" s="100">
        <v>0</v>
      </c>
      <c r="AP253" s="100">
        <v>0</v>
      </c>
      <c r="AQ253" s="100">
        <v>0</v>
      </c>
      <c r="AR253" s="100">
        <v>0</v>
      </c>
      <c r="AS253" s="100">
        <v>0</v>
      </c>
      <c r="AT253" s="100">
        <v>0</v>
      </c>
      <c r="AU253" s="100">
        <v>0</v>
      </c>
      <c r="AV253" s="100">
        <v>0</v>
      </c>
      <c r="AW253" s="100">
        <v>0</v>
      </c>
      <c r="AX253" s="100">
        <v>0</v>
      </c>
      <c r="AY253" s="100">
        <v>0</v>
      </c>
      <c r="AZ253" s="100">
        <v>0</v>
      </c>
      <c r="BA253" s="100">
        <v>0</v>
      </c>
      <c r="BB253" s="100">
        <v>0</v>
      </c>
      <c r="BC253" s="100">
        <v>0</v>
      </c>
      <c r="BD253" s="100">
        <v>0</v>
      </c>
      <c r="BE253" s="100">
        <v>0</v>
      </c>
      <c r="BF253" s="100">
        <v>0</v>
      </c>
      <c r="BG253" s="100">
        <v>0</v>
      </c>
      <c r="BH253" s="100">
        <v>0</v>
      </c>
      <c r="BI253" s="100">
        <v>0</v>
      </c>
      <c r="BJ253" s="100">
        <v>0</v>
      </c>
      <c r="BK253" s="100">
        <v>0</v>
      </c>
      <c r="BL253" s="100">
        <v>0</v>
      </c>
      <c r="BM253" s="100">
        <v>0</v>
      </c>
      <c r="BN253" s="100">
        <v>0</v>
      </c>
      <c r="BO253" s="100">
        <v>0</v>
      </c>
      <c r="BP253" s="100">
        <v>0</v>
      </c>
      <c r="BQ253" s="100">
        <v>0</v>
      </c>
      <c r="BR253" s="100">
        <v>0</v>
      </c>
      <c r="BS253" s="100">
        <v>0</v>
      </c>
      <c r="BT253" s="100">
        <v>0</v>
      </c>
      <c r="BU253" s="100">
        <v>0</v>
      </c>
      <c r="BV253" s="100">
        <v>0</v>
      </c>
      <c r="BW253" s="100">
        <v>0</v>
      </c>
      <c r="BX253" s="100">
        <v>0</v>
      </c>
      <c r="BY253" s="100">
        <v>0</v>
      </c>
      <c r="BZ253" s="100">
        <v>0</v>
      </c>
      <c r="CA253" s="100">
        <v>0</v>
      </c>
      <c r="CB253" s="100">
        <v>0</v>
      </c>
      <c r="CC253" s="100">
        <v>0</v>
      </c>
      <c r="CD253" s="100">
        <v>0</v>
      </c>
      <c r="CE253" s="100">
        <v>0</v>
      </c>
      <c r="CF253" s="100">
        <v>0</v>
      </c>
      <c r="CG253" s="100">
        <v>0</v>
      </c>
      <c r="CH253" s="100">
        <v>0</v>
      </c>
      <c r="CI253" s="100">
        <v>0</v>
      </c>
      <c r="CJ253" s="100">
        <v>0</v>
      </c>
      <c r="CK253" s="100">
        <v>0</v>
      </c>
      <c r="CL253" s="100">
        <v>0</v>
      </c>
      <c r="CM253" s="100">
        <v>0</v>
      </c>
      <c r="CN253" s="100">
        <v>0</v>
      </c>
      <c r="CO253" s="100">
        <v>0</v>
      </c>
    </row>
    <row r="254" spans="1:93" x14ac:dyDescent="0.2">
      <c r="A254" s="101" t="s">
        <v>1848</v>
      </c>
      <c r="B254" s="100">
        <v>29876.269999999698</v>
      </c>
      <c r="C254" s="100">
        <v>146011.299999999</v>
      </c>
      <c r="D254" s="100">
        <v>133079.47999999899</v>
      </c>
      <c r="E254" s="100">
        <v>170637.459999999</v>
      </c>
      <c r="F254" s="100">
        <v>115722.17</v>
      </c>
      <c r="G254" s="100">
        <v>248271.47999999899</v>
      </c>
      <c r="H254" s="100">
        <v>137112.74999999901</v>
      </c>
      <c r="I254" s="100">
        <v>92655.939999999595</v>
      </c>
      <c r="J254" s="100">
        <v>232224.91999999899</v>
      </c>
      <c r="K254" s="100">
        <v>350534.45999999897</v>
      </c>
      <c r="L254" s="100">
        <v>369610.13</v>
      </c>
      <c r="M254" s="100">
        <v>217492.83</v>
      </c>
      <c r="N254" s="100">
        <v>217492.83</v>
      </c>
      <c r="O254" s="100">
        <v>149877.68</v>
      </c>
      <c r="P254" s="100">
        <v>175960.46999999901</v>
      </c>
      <c r="Q254" s="100">
        <v>402027.41999999899</v>
      </c>
      <c r="R254" s="100">
        <v>525104.18000000005</v>
      </c>
      <c r="S254" s="100">
        <v>416220.91999999899</v>
      </c>
      <c r="T254" s="100">
        <v>463611.37</v>
      </c>
      <c r="U254" s="100">
        <v>621933.45999999903</v>
      </c>
      <c r="V254" s="100">
        <v>635665.55999999901</v>
      </c>
      <c r="W254" s="100">
        <v>486254.77999999898</v>
      </c>
      <c r="X254" s="100">
        <v>304434.25999999902</v>
      </c>
      <c r="Y254" s="100">
        <v>452424.43999999901</v>
      </c>
      <c r="Z254" s="100">
        <v>429180.99</v>
      </c>
      <c r="AB254" s="100">
        <v>429180.99</v>
      </c>
      <c r="AC254" s="100">
        <v>429180.99</v>
      </c>
      <c r="AD254" s="100">
        <v>429180.99</v>
      </c>
      <c r="AE254" s="100">
        <v>429180.99</v>
      </c>
      <c r="AF254" s="100">
        <v>429180.99</v>
      </c>
      <c r="AG254" s="100">
        <v>429180.99</v>
      </c>
      <c r="AH254" s="100">
        <v>429180.99</v>
      </c>
      <c r="AI254" s="100">
        <v>429180.99</v>
      </c>
      <c r="AJ254" s="100">
        <v>429180.99</v>
      </c>
      <c r="AK254" s="100">
        <v>429180.99</v>
      </c>
      <c r="AL254" s="100">
        <v>429180.99</v>
      </c>
      <c r="AM254" s="100">
        <v>429180.99</v>
      </c>
      <c r="AN254" s="100">
        <v>429180.99</v>
      </c>
      <c r="AO254" s="100">
        <v>429180.99</v>
      </c>
      <c r="AP254" s="100">
        <v>429180.99</v>
      </c>
      <c r="AQ254" s="100">
        <v>429180.99</v>
      </c>
      <c r="AR254" s="100">
        <v>429180.99</v>
      </c>
      <c r="AS254" s="100">
        <v>429180.99</v>
      </c>
      <c r="AT254" s="100">
        <v>429180.99</v>
      </c>
      <c r="AU254" s="100">
        <v>429180.99</v>
      </c>
      <c r="AV254" s="100">
        <v>429180.99</v>
      </c>
      <c r="AW254" s="100">
        <v>429180.99</v>
      </c>
      <c r="AX254" s="100">
        <v>429180.99</v>
      </c>
      <c r="AY254" s="100">
        <v>429180.99</v>
      </c>
      <c r="AZ254" s="100">
        <v>429180.99</v>
      </c>
      <c r="BA254" s="100">
        <v>429180.99</v>
      </c>
      <c r="BB254" s="100">
        <v>429180.99</v>
      </c>
      <c r="BC254" s="100">
        <v>429180.99</v>
      </c>
      <c r="BD254" s="100">
        <v>429180.99</v>
      </c>
      <c r="BE254" s="100">
        <v>429180.99</v>
      </c>
      <c r="BF254" s="100">
        <v>429180.99</v>
      </c>
      <c r="BG254" s="100">
        <v>429180.99</v>
      </c>
      <c r="BH254" s="100">
        <v>429180.99</v>
      </c>
      <c r="BI254" s="100">
        <v>429180.99</v>
      </c>
      <c r="BJ254" s="100">
        <v>429180.99</v>
      </c>
      <c r="BK254" s="100">
        <v>429180.99</v>
      </c>
      <c r="BL254" s="100">
        <v>429180.99</v>
      </c>
      <c r="BM254" s="100">
        <v>429180.99</v>
      </c>
      <c r="BN254" s="100">
        <v>429180.99</v>
      </c>
      <c r="BO254" s="100">
        <v>429180.99</v>
      </c>
      <c r="BP254" s="100">
        <v>429180.99</v>
      </c>
      <c r="BQ254" s="100">
        <v>429180.99</v>
      </c>
      <c r="BR254" s="100">
        <v>429180.99</v>
      </c>
      <c r="BS254" s="100">
        <v>429180.99</v>
      </c>
      <c r="BT254" s="100">
        <v>429180.99</v>
      </c>
      <c r="BU254" s="100">
        <v>429180.99</v>
      </c>
      <c r="BV254" s="100">
        <v>429180.99</v>
      </c>
      <c r="BW254" s="100">
        <v>429180.99</v>
      </c>
      <c r="BX254" s="100">
        <v>429180.99</v>
      </c>
      <c r="BY254" s="100">
        <v>429180.99</v>
      </c>
      <c r="BZ254" s="100">
        <v>429180.99</v>
      </c>
      <c r="CA254" s="100">
        <v>429180.99</v>
      </c>
      <c r="CB254" s="100">
        <v>429180.99</v>
      </c>
      <c r="CC254" s="100">
        <v>429180.99</v>
      </c>
      <c r="CD254" s="100">
        <v>429180.99</v>
      </c>
      <c r="CE254" s="100">
        <v>429180.99</v>
      </c>
      <c r="CF254" s="100">
        <v>429180.99</v>
      </c>
      <c r="CG254" s="100">
        <v>429180.99</v>
      </c>
      <c r="CH254" s="100">
        <v>429180.99</v>
      </c>
      <c r="CI254" s="100">
        <v>429180.99</v>
      </c>
      <c r="CJ254" s="100">
        <v>429180.99</v>
      </c>
      <c r="CK254" s="100">
        <v>429180.99</v>
      </c>
      <c r="CL254" s="100">
        <v>429180.99</v>
      </c>
      <c r="CM254" s="100">
        <v>429180.99</v>
      </c>
      <c r="CN254" s="100">
        <v>429180.99</v>
      </c>
      <c r="CO254" s="100">
        <v>429180.99</v>
      </c>
    </row>
    <row r="255" spans="1:93" x14ac:dyDescent="0.2">
      <c r="A255" s="101" t="s">
        <v>1849</v>
      </c>
      <c r="B255" s="100">
        <v>0</v>
      </c>
      <c r="C255" s="100">
        <v>0</v>
      </c>
      <c r="D255" s="100">
        <v>0</v>
      </c>
      <c r="E255" s="100">
        <v>0</v>
      </c>
      <c r="F255" s="100">
        <v>0</v>
      </c>
      <c r="G255" s="100">
        <v>0</v>
      </c>
      <c r="H255" s="100">
        <v>0</v>
      </c>
      <c r="I255" s="100">
        <v>0</v>
      </c>
      <c r="J255" s="100">
        <v>0</v>
      </c>
      <c r="K255" s="100">
        <v>0</v>
      </c>
      <c r="L255" s="100">
        <v>0</v>
      </c>
      <c r="M255" s="100">
        <v>0</v>
      </c>
      <c r="N255" s="100">
        <v>0</v>
      </c>
      <c r="O255" s="100">
        <v>0</v>
      </c>
      <c r="P255" s="100">
        <v>0</v>
      </c>
      <c r="Q255" s="100">
        <v>0</v>
      </c>
      <c r="R255" s="100">
        <v>0</v>
      </c>
      <c r="S255" s="100">
        <v>0</v>
      </c>
      <c r="T255" s="100">
        <v>0</v>
      </c>
      <c r="U255" s="100">
        <v>0</v>
      </c>
      <c r="V255" s="100">
        <v>0</v>
      </c>
      <c r="W255" s="100">
        <v>0</v>
      </c>
      <c r="X255" s="100">
        <v>0</v>
      </c>
      <c r="Y255" s="100">
        <v>0</v>
      </c>
      <c r="Z255" s="100">
        <v>0</v>
      </c>
      <c r="AB255" s="100">
        <v>0</v>
      </c>
      <c r="AC255" s="100">
        <v>0</v>
      </c>
      <c r="AD255" s="100">
        <v>0</v>
      </c>
      <c r="AE255" s="100">
        <v>0</v>
      </c>
      <c r="AF255" s="100">
        <v>0</v>
      </c>
      <c r="AG255" s="100">
        <v>0</v>
      </c>
      <c r="AH255" s="100">
        <v>0</v>
      </c>
      <c r="AI255" s="100">
        <v>0</v>
      </c>
      <c r="AJ255" s="100">
        <v>0</v>
      </c>
      <c r="AK255" s="100">
        <v>0</v>
      </c>
      <c r="AL255" s="100">
        <v>0</v>
      </c>
      <c r="AM255" s="100">
        <v>0</v>
      </c>
      <c r="AN255" s="100">
        <v>0</v>
      </c>
      <c r="AO255" s="100">
        <v>0</v>
      </c>
      <c r="AP255" s="100">
        <v>0</v>
      </c>
      <c r="AQ255" s="100">
        <v>0</v>
      </c>
      <c r="AR255" s="100">
        <v>0</v>
      </c>
      <c r="AS255" s="100">
        <v>0</v>
      </c>
      <c r="AT255" s="100">
        <v>0</v>
      </c>
      <c r="AU255" s="100">
        <v>0</v>
      </c>
      <c r="AV255" s="100">
        <v>0</v>
      </c>
      <c r="AW255" s="100">
        <v>0</v>
      </c>
      <c r="AX255" s="100">
        <v>0</v>
      </c>
      <c r="AY255" s="100">
        <v>0</v>
      </c>
      <c r="AZ255" s="100">
        <v>0</v>
      </c>
      <c r="BA255" s="100">
        <v>0</v>
      </c>
      <c r="BB255" s="100">
        <v>0</v>
      </c>
      <c r="BC255" s="100">
        <v>0</v>
      </c>
      <c r="BD255" s="100">
        <v>0</v>
      </c>
      <c r="BE255" s="100">
        <v>0</v>
      </c>
      <c r="BF255" s="100">
        <v>0</v>
      </c>
      <c r="BG255" s="100">
        <v>0</v>
      </c>
      <c r="BH255" s="100">
        <v>0</v>
      </c>
      <c r="BI255" s="100">
        <v>0</v>
      </c>
      <c r="BJ255" s="100">
        <v>0</v>
      </c>
      <c r="BK255" s="100">
        <v>0</v>
      </c>
      <c r="BL255" s="100">
        <v>0</v>
      </c>
      <c r="BM255" s="100">
        <v>0</v>
      </c>
      <c r="BN255" s="100">
        <v>0</v>
      </c>
      <c r="BO255" s="100">
        <v>0</v>
      </c>
      <c r="BP255" s="100">
        <v>0</v>
      </c>
      <c r="BQ255" s="100">
        <v>0</v>
      </c>
      <c r="BR255" s="100">
        <v>0</v>
      </c>
      <c r="BS255" s="100">
        <v>0</v>
      </c>
      <c r="BT255" s="100">
        <v>0</v>
      </c>
      <c r="BU255" s="100">
        <v>0</v>
      </c>
      <c r="BV255" s="100">
        <v>0</v>
      </c>
      <c r="BW255" s="100">
        <v>0</v>
      </c>
      <c r="BX255" s="100">
        <v>0</v>
      </c>
      <c r="BY255" s="100">
        <v>0</v>
      </c>
      <c r="BZ255" s="100">
        <v>0</v>
      </c>
      <c r="CA255" s="100">
        <v>0</v>
      </c>
      <c r="CB255" s="100">
        <v>0</v>
      </c>
      <c r="CC255" s="100">
        <v>0</v>
      </c>
      <c r="CD255" s="100">
        <v>0</v>
      </c>
      <c r="CE255" s="100">
        <v>0</v>
      </c>
      <c r="CF255" s="100">
        <v>0</v>
      </c>
      <c r="CG255" s="100">
        <v>0</v>
      </c>
      <c r="CH255" s="100">
        <v>0</v>
      </c>
      <c r="CI255" s="100">
        <v>0</v>
      </c>
      <c r="CJ255" s="100">
        <v>0</v>
      </c>
      <c r="CK255" s="100">
        <v>0</v>
      </c>
      <c r="CL255" s="100">
        <v>0</v>
      </c>
      <c r="CM255" s="100">
        <v>0</v>
      </c>
      <c r="CN255" s="100">
        <v>0</v>
      </c>
      <c r="CO255" s="100">
        <v>0</v>
      </c>
    </row>
    <row r="256" spans="1:93" x14ac:dyDescent="0.2">
      <c r="A256" s="101" t="s">
        <v>1850</v>
      </c>
      <c r="B256" s="100">
        <v>0</v>
      </c>
      <c r="C256" s="100">
        <v>0</v>
      </c>
      <c r="D256" s="100">
        <v>0</v>
      </c>
      <c r="E256" s="100">
        <v>0</v>
      </c>
      <c r="F256" s="100">
        <v>0</v>
      </c>
      <c r="G256" s="100">
        <v>0</v>
      </c>
      <c r="H256" s="100">
        <v>0</v>
      </c>
      <c r="I256" s="100">
        <v>0</v>
      </c>
      <c r="J256" s="100">
        <v>0</v>
      </c>
      <c r="K256" s="100">
        <v>0</v>
      </c>
      <c r="L256" s="100">
        <v>16483793.32</v>
      </c>
      <c r="M256" s="100">
        <v>16483793.32</v>
      </c>
      <c r="N256" s="100">
        <v>16483793.32</v>
      </c>
      <c r="O256" s="100">
        <v>10908267.41</v>
      </c>
      <c r="P256" s="100">
        <v>10908267.41</v>
      </c>
      <c r="Q256" s="100">
        <v>9828356.9900000002</v>
      </c>
      <c r="R256" s="100">
        <v>9828356.9900000002</v>
      </c>
      <c r="S256" s="100">
        <v>9828356.9900000002</v>
      </c>
      <c r="T256" s="100">
        <v>9828356.9900000002</v>
      </c>
      <c r="U256" s="100">
        <v>9828356.9900000002</v>
      </c>
      <c r="V256" s="100">
        <v>5133221.6399999997</v>
      </c>
      <c r="W256" s="100">
        <v>2633221.64</v>
      </c>
      <c r="X256" s="100">
        <v>133221.64000000001</v>
      </c>
      <c r="Y256" s="100">
        <v>14226.16</v>
      </c>
      <c r="Z256" s="100">
        <v>14226.16</v>
      </c>
      <c r="AB256" s="100">
        <v>14226.16</v>
      </c>
      <c r="AC256" s="100">
        <v>14226.16</v>
      </c>
      <c r="AD256" s="100">
        <v>14226.16</v>
      </c>
      <c r="AE256" s="100">
        <v>14226.16</v>
      </c>
      <c r="AF256" s="100">
        <v>14226.16</v>
      </c>
      <c r="AG256" s="100">
        <v>14226.16</v>
      </c>
      <c r="AH256" s="100">
        <v>14226.16</v>
      </c>
      <c r="AI256" s="100">
        <v>14226.16</v>
      </c>
      <c r="AJ256" s="100">
        <v>14226.16</v>
      </c>
      <c r="AK256" s="100">
        <v>14226.16</v>
      </c>
      <c r="AL256" s="100">
        <v>14226.16</v>
      </c>
      <c r="AM256" s="100">
        <v>14226.16</v>
      </c>
      <c r="AN256" s="100">
        <v>14226.16</v>
      </c>
      <c r="AO256" s="100">
        <v>14226.16</v>
      </c>
      <c r="AP256" s="100">
        <v>14226.16</v>
      </c>
      <c r="AQ256" s="100">
        <v>14226.16</v>
      </c>
      <c r="AR256" s="100">
        <v>14226.16</v>
      </c>
      <c r="AS256" s="100">
        <v>14226.16</v>
      </c>
      <c r="AT256" s="100">
        <v>14226.16</v>
      </c>
      <c r="AU256" s="100">
        <v>14226.16</v>
      </c>
      <c r="AV256" s="100">
        <v>14226.16</v>
      </c>
      <c r="AW256" s="100">
        <v>14226.16</v>
      </c>
      <c r="AX256" s="100">
        <v>14226.16</v>
      </c>
      <c r="AY256" s="100">
        <v>14226.16</v>
      </c>
      <c r="AZ256" s="100">
        <v>14226.16</v>
      </c>
      <c r="BA256" s="100">
        <v>14226.16</v>
      </c>
      <c r="BB256" s="100">
        <v>14226.16</v>
      </c>
      <c r="BC256" s="100">
        <v>14226.16</v>
      </c>
      <c r="BD256" s="100">
        <v>14226.16</v>
      </c>
      <c r="BE256" s="100">
        <v>14226.16</v>
      </c>
      <c r="BF256" s="100">
        <v>14226.16</v>
      </c>
      <c r="BG256" s="100">
        <v>14226.16</v>
      </c>
      <c r="BH256" s="100">
        <v>14226.16</v>
      </c>
      <c r="BI256" s="100">
        <v>14226.16</v>
      </c>
      <c r="BJ256" s="100">
        <v>14226.16</v>
      </c>
      <c r="BK256" s="100">
        <v>14226.16</v>
      </c>
      <c r="BL256" s="100">
        <v>14226.16</v>
      </c>
      <c r="BM256" s="100">
        <v>14226.16</v>
      </c>
      <c r="BN256" s="100">
        <v>14226.16</v>
      </c>
      <c r="BO256" s="100">
        <v>14226.16</v>
      </c>
      <c r="BP256" s="100">
        <v>14226.16</v>
      </c>
      <c r="BQ256" s="100">
        <v>14226.16</v>
      </c>
      <c r="BR256" s="100">
        <v>14226.16</v>
      </c>
      <c r="BS256" s="100">
        <v>14226.16</v>
      </c>
      <c r="BT256" s="100">
        <v>14226.16</v>
      </c>
      <c r="BU256" s="100">
        <v>14226.16</v>
      </c>
      <c r="BV256" s="100">
        <v>14226.16</v>
      </c>
      <c r="BW256" s="100">
        <v>14226.16</v>
      </c>
      <c r="BX256" s="100">
        <v>14226.16</v>
      </c>
      <c r="BY256" s="100">
        <v>14226.16</v>
      </c>
      <c r="BZ256" s="100">
        <v>14226.16</v>
      </c>
      <c r="CA256" s="100">
        <v>14226.16</v>
      </c>
      <c r="CB256" s="100">
        <v>14226.16</v>
      </c>
      <c r="CC256" s="100">
        <v>14226.16</v>
      </c>
      <c r="CD256" s="100">
        <v>14226.16</v>
      </c>
      <c r="CE256" s="100">
        <v>14226.16</v>
      </c>
      <c r="CF256" s="100">
        <v>14226.16</v>
      </c>
      <c r="CG256" s="100">
        <v>14226.16</v>
      </c>
      <c r="CH256" s="100">
        <v>14226.16</v>
      </c>
      <c r="CI256" s="100">
        <v>14226.16</v>
      </c>
      <c r="CJ256" s="100">
        <v>14226.16</v>
      </c>
      <c r="CK256" s="100">
        <v>14226.16</v>
      </c>
      <c r="CL256" s="100">
        <v>14226.16</v>
      </c>
      <c r="CM256" s="100">
        <v>14226.16</v>
      </c>
      <c r="CN256" s="100">
        <v>14226.16</v>
      </c>
      <c r="CO256" s="100">
        <v>14226.16</v>
      </c>
    </row>
    <row r="257" spans="1:93" x14ac:dyDescent="0.2">
      <c r="A257" s="101" t="s">
        <v>1851</v>
      </c>
      <c r="B257" s="100">
        <v>0</v>
      </c>
      <c r="C257" s="100">
        <v>0</v>
      </c>
      <c r="D257" s="100">
        <v>0</v>
      </c>
      <c r="E257" s="100">
        <v>0</v>
      </c>
      <c r="F257" s="100">
        <v>0</v>
      </c>
      <c r="G257" s="100">
        <v>0</v>
      </c>
      <c r="H257" s="100">
        <v>0</v>
      </c>
      <c r="I257" s="100">
        <v>0</v>
      </c>
      <c r="J257" s="100">
        <v>0</v>
      </c>
      <c r="K257" s="100">
        <v>0</v>
      </c>
      <c r="L257" s="100">
        <v>0</v>
      </c>
      <c r="M257" s="100">
        <v>0</v>
      </c>
      <c r="N257" s="100">
        <v>0</v>
      </c>
      <c r="O257" s="100">
        <v>0</v>
      </c>
      <c r="P257" s="100">
        <v>0</v>
      </c>
      <c r="Q257" s="100">
        <v>0</v>
      </c>
      <c r="R257" s="100">
        <v>0</v>
      </c>
      <c r="S257" s="100">
        <v>0</v>
      </c>
      <c r="T257" s="100">
        <v>0</v>
      </c>
      <c r="U257" s="100">
        <v>0</v>
      </c>
      <c r="V257" s="100">
        <v>0</v>
      </c>
      <c r="W257" s="100">
        <v>0</v>
      </c>
      <c r="X257" s="100">
        <v>0</v>
      </c>
      <c r="Y257" s="100">
        <v>0</v>
      </c>
      <c r="Z257" s="100">
        <v>0</v>
      </c>
      <c r="AB257" s="100">
        <v>0</v>
      </c>
      <c r="AC257" s="100">
        <v>0</v>
      </c>
      <c r="AD257" s="100">
        <v>0</v>
      </c>
      <c r="AE257" s="100">
        <v>0</v>
      </c>
      <c r="AF257" s="100">
        <v>0</v>
      </c>
      <c r="AG257" s="100">
        <v>0</v>
      </c>
      <c r="AH257" s="100">
        <v>0</v>
      </c>
      <c r="AI257" s="100">
        <v>0</v>
      </c>
      <c r="AJ257" s="100">
        <v>0</v>
      </c>
      <c r="AK257" s="100">
        <v>0</v>
      </c>
      <c r="AL257" s="100">
        <v>0</v>
      </c>
      <c r="AM257" s="100">
        <v>0</v>
      </c>
      <c r="AN257" s="100">
        <v>0</v>
      </c>
      <c r="AO257" s="100">
        <v>0</v>
      </c>
      <c r="AP257" s="100">
        <v>0</v>
      </c>
      <c r="AQ257" s="100">
        <v>0</v>
      </c>
      <c r="AR257" s="100">
        <v>0</v>
      </c>
      <c r="AS257" s="100">
        <v>0</v>
      </c>
      <c r="AT257" s="100">
        <v>0</v>
      </c>
      <c r="AU257" s="100">
        <v>0</v>
      </c>
      <c r="AV257" s="100">
        <v>0</v>
      </c>
      <c r="AW257" s="100">
        <v>0</v>
      </c>
      <c r="AX257" s="100">
        <v>0</v>
      </c>
      <c r="AY257" s="100">
        <v>0</v>
      </c>
      <c r="AZ257" s="100">
        <v>0</v>
      </c>
      <c r="BA257" s="100">
        <v>0</v>
      </c>
      <c r="BB257" s="100">
        <v>0</v>
      </c>
      <c r="BC257" s="100">
        <v>0</v>
      </c>
      <c r="BD257" s="100">
        <v>0</v>
      </c>
      <c r="BE257" s="100">
        <v>0</v>
      </c>
      <c r="BF257" s="100">
        <v>0</v>
      </c>
      <c r="BG257" s="100">
        <v>0</v>
      </c>
      <c r="BH257" s="100">
        <v>0</v>
      </c>
      <c r="BI257" s="100">
        <v>0</v>
      </c>
      <c r="BJ257" s="100">
        <v>0</v>
      </c>
      <c r="BK257" s="100">
        <v>0</v>
      </c>
      <c r="BL257" s="100">
        <v>0</v>
      </c>
      <c r="BM257" s="100">
        <v>0</v>
      </c>
      <c r="BN257" s="100">
        <v>0</v>
      </c>
      <c r="BO257" s="100">
        <v>0</v>
      </c>
      <c r="BP257" s="100">
        <v>0</v>
      </c>
      <c r="BQ257" s="100">
        <v>0</v>
      </c>
      <c r="BR257" s="100">
        <v>0</v>
      </c>
      <c r="BS257" s="100">
        <v>0</v>
      </c>
      <c r="BT257" s="100">
        <v>0</v>
      </c>
      <c r="BU257" s="100">
        <v>0</v>
      </c>
      <c r="BV257" s="100">
        <v>0</v>
      </c>
      <c r="BW257" s="100">
        <v>0</v>
      </c>
      <c r="BX257" s="100">
        <v>0</v>
      </c>
      <c r="BY257" s="100">
        <v>0</v>
      </c>
      <c r="BZ257" s="100">
        <v>0</v>
      </c>
      <c r="CA257" s="100">
        <v>0</v>
      </c>
      <c r="CB257" s="100">
        <v>0</v>
      </c>
      <c r="CC257" s="100">
        <v>0</v>
      </c>
      <c r="CD257" s="100">
        <v>0</v>
      </c>
      <c r="CE257" s="100">
        <v>0</v>
      </c>
      <c r="CF257" s="100">
        <v>0</v>
      </c>
      <c r="CG257" s="100">
        <v>0</v>
      </c>
      <c r="CH257" s="100">
        <v>0</v>
      </c>
      <c r="CI257" s="100">
        <v>0</v>
      </c>
      <c r="CJ257" s="100">
        <v>0</v>
      </c>
      <c r="CK257" s="100">
        <v>0</v>
      </c>
      <c r="CL257" s="100">
        <v>0</v>
      </c>
      <c r="CM257" s="100">
        <v>0</v>
      </c>
      <c r="CN257" s="100">
        <v>0</v>
      </c>
      <c r="CO257" s="100">
        <v>0</v>
      </c>
    </row>
    <row r="258" spans="1:93" x14ac:dyDescent="0.2">
      <c r="A258" s="101" t="s">
        <v>1852</v>
      </c>
      <c r="B258" s="100">
        <v>0</v>
      </c>
      <c r="C258" s="100">
        <v>0</v>
      </c>
      <c r="D258" s="100">
        <v>0</v>
      </c>
      <c r="E258" s="100">
        <v>0</v>
      </c>
      <c r="F258" s="100">
        <v>0</v>
      </c>
      <c r="G258" s="100">
        <v>0</v>
      </c>
      <c r="H258" s="100">
        <v>0</v>
      </c>
      <c r="I258" s="100">
        <v>0</v>
      </c>
      <c r="J258" s="100">
        <v>0</v>
      </c>
      <c r="K258" s="100">
        <v>0</v>
      </c>
      <c r="L258" s="100">
        <v>0</v>
      </c>
      <c r="M258" s="100">
        <v>0</v>
      </c>
      <c r="N258" s="100">
        <v>0</v>
      </c>
      <c r="O258" s="100">
        <v>0</v>
      </c>
      <c r="P258" s="100">
        <v>0</v>
      </c>
      <c r="Q258" s="100">
        <v>0</v>
      </c>
      <c r="R258" s="100">
        <v>0</v>
      </c>
      <c r="S258" s="100">
        <v>0</v>
      </c>
      <c r="T258" s="100">
        <v>0</v>
      </c>
      <c r="U258" s="100">
        <v>0</v>
      </c>
      <c r="V258" s="100">
        <v>0</v>
      </c>
      <c r="W258" s="100">
        <v>0</v>
      </c>
      <c r="X258" s="100">
        <v>0</v>
      </c>
      <c r="Y258" s="100">
        <v>0</v>
      </c>
      <c r="Z258" s="100">
        <v>0</v>
      </c>
      <c r="AB258" s="100">
        <v>0</v>
      </c>
      <c r="AC258" s="100">
        <v>0</v>
      </c>
      <c r="AD258" s="100">
        <v>0</v>
      </c>
      <c r="AE258" s="100">
        <v>0</v>
      </c>
      <c r="AF258" s="100">
        <v>0</v>
      </c>
      <c r="AG258" s="100">
        <v>0</v>
      </c>
      <c r="AH258" s="100">
        <v>0</v>
      </c>
      <c r="AI258" s="100">
        <v>0</v>
      </c>
      <c r="AJ258" s="100">
        <v>0</v>
      </c>
      <c r="AK258" s="100">
        <v>0</v>
      </c>
      <c r="AL258" s="100">
        <v>0</v>
      </c>
      <c r="AM258" s="100">
        <v>0</v>
      </c>
      <c r="AN258" s="100">
        <v>0</v>
      </c>
      <c r="AO258" s="100">
        <v>0</v>
      </c>
      <c r="AP258" s="100">
        <v>0</v>
      </c>
      <c r="AQ258" s="100">
        <v>0</v>
      </c>
      <c r="AR258" s="100">
        <v>0</v>
      </c>
      <c r="AS258" s="100">
        <v>0</v>
      </c>
      <c r="AT258" s="100">
        <v>0</v>
      </c>
      <c r="AU258" s="100">
        <v>0</v>
      </c>
      <c r="AV258" s="100">
        <v>0</v>
      </c>
      <c r="AW258" s="100">
        <v>0</v>
      </c>
      <c r="AX258" s="100">
        <v>0</v>
      </c>
      <c r="AY258" s="100">
        <v>0</v>
      </c>
      <c r="AZ258" s="100">
        <v>0</v>
      </c>
      <c r="BA258" s="100">
        <v>0</v>
      </c>
      <c r="BB258" s="100">
        <v>0</v>
      </c>
      <c r="BC258" s="100">
        <v>0</v>
      </c>
      <c r="BD258" s="100">
        <v>0</v>
      </c>
      <c r="BE258" s="100">
        <v>0</v>
      </c>
      <c r="BF258" s="100">
        <v>0</v>
      </c>
      <c r="BG258" s="100">
        <v>0</v>
      </c>
      <c r="BH258" s="100">
        <v>0</v>
      </c>
      <c r="BI258" s="100">
        <v>0</v>
      </c>
      <c r="BJ258" s="100">
        <v>0</v>
      </c>
      <c r="BK258" s="100">
        <v>0</v>
      </c>
      <c r="BL258" s="100">
        <v>0</v>
      </c>
      <c r="BM258" s="100">
        <v>0</v>
      </c>
      <c r="BN258" s="100">
        <v>0</v>
      </c>
      <c r="BO258" s="100">
        <v>0</v>
      </c>
      <c r="BP258" s="100">
        <v>0</v>
      </c>
      <c r="BQ258" s="100">
        <v>0</v>
      </c>
      <c r="BR258" s="100">
        <v>0</v>
      </c>
      <c r="BS258" s="100">
        <v>0</v>
      </c>
      <c r="BT258" s="100">
        <v>0</v>
      </c>
      <c r="BU258" s="100">
        <v>0</v>
      </c>
      <c r="BV258" s="100">
        <v>0</v>
      </c>
      <c r="BW258" s="100">
        <v>0</v>
      </c>
      <c r="BX258" s="100">
        <v>0</v>
      </c>
      <c r="BY258" s="100">
        <v>0</v>
      </c>
      <c r="BZ258" s="100">
        <v>0</v>
      </c>
      <c r="CA258" s="100">
        <v>0</v>
      </c>
      <c r="CB258" s="100">
        <v>0</v>
      </c>
      <c r="CC258" s="100">
        <v>0</v>
      </c>
      <c r="CD258" s="100">
        <v>0</v>
      </c>
      <c r="CE258" s="100">
        <v>0</v>
      </c>
      <c r="CF258" s="100">
        <v>0</v>
      </c>
      <c r="CG258" s="100">
        <v>0</v>
      </c>
      <c r="CH258" s="100">
        <v>0</v>
      </c>
      <c r="CI258" s="100">
        <v>0</v>
      </c>
      <c r="CJ258" s="100">
        <v>0</v>
      </c>
      <c r="CK258" s="100">
        <v>0</v>
      </c>
      <c r="CL258" s="100">
        <v>0</v>
      </c>
      <c r="CM258" s="100">
        <v>0</v>
      </c>
      <c r="CN258" s="100">
        <v>0</v>
      </c>
      <c r="CO258" s="100">
        <v>0</v>
      </c>
    </row>
    <row r="259" spans="1:93" x14ac:dyDescent="0.2">
      <c r="A259" s="101" t="s">
        <v>1853</v>
      </c>
      <c r="B259" s="100">
        <v>5573315</v>
      </c>
      <c r="C259" s="100">
        <v>5573315</v>
      </c>
      <c r="D259" s="100">
        <v>0</v>
      </c>
      <c r="E259" s="100">
        <v>0</v>
      </c>
      <c r="F259" s="100">
        <v>0</v>
      </c>
      <c r="G259" s="100">
        <v>0</v>
      </c>
      <c r="H259" s="100">
        <v>0</v>
      </c>
      <c r="I259" s="100">
        <v>0</v>
      </c>
      <c r="J259" s="100">
        <v>0</v>
      </c>
      <c r="K259" s="100">
        <v>0</v>
      </c>
      <c r="L259" s="100">
        <v>0</v>
      </c>
      <c r="M259" s="100">
        <v>1409129</v>
      </c>
      <c r="N259" s="100">
        <v>1409129</v>
      </c>
      <c r="O259" s="100">
        <v>1409129</v>
      </c>
      <c r="P259" s="100">
        <v>1409129</v>
      </c>
      <c r="Q259" s="100">
        <v>0</v>
      </c>
      <c r="R259" s="100">
        <v>0</v>
      </c>
      <c r="S259" s="100">
        <v>0</v>
      </c>
      <c r="T259" s="100">
        <v>0</v>
      </c>
      <c r="U259" s="100">
        <v>0</v>
      </c>
      <c r="V259" s="100">
        <v>0</v>
      </c>
      <c r="W259" s="100">
        <v>0</v>
      </c>
      <c r="X259" s="100">
        <v>0</v>
      </c>
      <c r="Y259" s="100">
        <v>0</v>
      </c>
      <c r="Z259" s="100">
        <v>2810660.9999999902</v>
      </c>
      <c r="AB259" s="100">
        <v>2810660.9999999902</v>
      </c>
      <c r="AC259" s="100">
        <v>2810660.9999999902</v>
      </c>
      <c r="AD259" s="100">
        <v>2810660.9999999902</v>
      </c>
      <c r="AE259" s="100">
        <v>2810660.9999999902</v>
      </c>
      <c r="AF259" s="100">
        <v>2810660.9999999902</v>
      </c>
      <c r="AG259" s="100">
        <v>2810660.9999999902</v>
      </c>
      <c r="AH259" s="100">
        <v>2810660.9999999902</v>
      </c>
      <c r="AI259" s="100">
        <v>2810660.9999999902</v>
      </c>
      <c r="AJ259" s="100">
        <v>2810660.9999999902</v>
      </c>
      <c r="AK259" s="100">
        <v>2810660.9999999902</v>
      </c>
      <c r="AL259" s="100">
        <v>2810660.9999999902</v>
      </c>
      <c r="AM259" s="100">
        <v>2810660.9999999902</v>
      </c>
      <c r="AN259" s="100">
        <v>2810660.9999999902</v>
      </c>
      <c r="AO259" s="100">
        <v>2810660.9999999902</v>
      </c>
      <c r="AP259" s="100">
        <v>2810660.9999999902</v>
      </c>
      <c r="AQ259" s="100">
        <v>2810660.9999999902</v>
      </c>
      <c r="AR259" s="100">
        <v>2810660.9999999902</v>
      </c>
      <c r="AS259" s="100">
        <v>2810660.9999999902</v>
      </c>
      <c r="AT259" s="100">
        <v>2810660.9999999902</v>
      </c>
      <c r="AU259" s="100">
        <v>2810660.9999999902</v>
      </c>
      <c r="AV259" s="100">
        <v>2810660.9999999902</v>
      </c>
      <c r="AW259" s="100">
        <v>2810660.9999999902</v>
      </c>
      <c r="AX259" s="100">
        <v>2810660.9999999902</v>
      </c>
      <c r="AY259" s="100">
        <v>2810660.9999999902</v>
      </c>
      <c r="AZ259" s="100">
        <v>2810660.9999999902</v>
      </c>
      <c r="BA259" s="100">
        <v>2810660.9999999902</v>
      </c>
      <c r="BB259" s="100">
        <v>2810660.9999999902</v>
      </c>
      <c r="BC259" s="100">
        <v>2810660.9999999902</v>
      </c>
      <c r="BD259" s="100">
        <v>2810660.9999999902</v>
      </c>
      <c r="BE259" s="100">
        <v>2810660.9999999902</v>
      </c>
      <c r="BF259" s="100">
        <v>2810660.9999999902</v>
      </c>
      <c r="BG259" s="100">
        <v>2810660.9999999902</v>
      </c>
      <c r="BH259" s="100">
        <v>2810660.9999999902</v>
      </c>
      <c r="BI259" s="100">
        <v>2810660.9999999902</v>
      </c>
      <c r="BJ259" s="100">
        <v>2810660.9999999902</v>
      </c>
      <c r="BK259" s="100">
        <v>2810660.9999999902</v>
      </c>
      <c r="BL259" s="100">
        <v>2810660.9999999902</v>
      </c>
      <c r="BM259" s="100">
        <v>2810660.9999999902</v>
      </c>
      <c r="BN259" s="100">
        <v>2810660.9999999902</v>
      </c>
      <c r="BO259" s="100">
        <v>2810660.9999999902</v>
      </c>
      <c r="BP259" s="100">
        <v>2810660.9999999902</v>
      </c>
      <c r="BQ259" s="100">
        <v>2810660.9999999902</v>
      </c>
      <c r="BR259" s="100">
        <v>2810660.9999999902</v>
      </c>
      <c r="BS259" s="100">
        <v>2810660.9999999902</v>
      </c>
      <c r="BT259" s="100">
        <v>2810660.9999999902</v>
      </c>
      <c r="BU259" s="100">
        <v>2810660.9999999902</v>
      </c>
      <c r="BV259" s="100">
        <v>2810660.9999999902</v>
      </c>
      <c r="BW259" s="100">
        <v>2810660.9999999902</v>
      </c>
      <c r="BX259" s="100">
        <v>2810660.9999999902</v>
      </c>
      <c r="BY259" s="100">
        <v>2810660.9999999902</v>
      </c>
      <c r="BZ259" s="100">
        <v>2810660.9999999902</v>
      </c>
      <c r="CA259" s="100">
        <v>2810660.9999999902</v>
      </c>
      <c r="CB259" s="100">
        <v>2810660.9999999902</v>
      </c>
      <c r="CC259" s="100">
        <v>2810660.9999999902</v>
      </c>
      <c r="CD259" s="100">
        <v>2810660.9999999902</v>
      </c>
      <c r="CE259" s="100">
        <v>2810660.9999999902</v>
      </c>
      <c r="CF259" s="100">
        <v>2810660.9999999902</v>
      </c>
      <c r="CG259" s="100">
        <v>2810660.9999999902</v>
      </c>
      <c r="CH259" s="100">
        <v>2810660.9999999902</v>
      </c>
      <c r="CI259" s="100">
        <v>2810660.9999999902</v>
      </c>
      <c r="CJ259" s="100">
        <v>2810660.9999999902</v>
      </c>
      <c r="CK259" s="100">
        <v>2810660.9999999902</v>
      </c>
      <c r="CL259" s="100">
        <v>2810660.9999999902</v>
      </c>
      <c r="CM259" s="100">
        <v>2810660.9999999902</v>
      </c>
      <c r="CN259" s="100">
        <v>2810660.9999999902</v>
      </c>
      <c r="CO259" s="100">
        <v>2810660.9999999902</v>
      </c>
    </row>
    <row r="260" spans="1:93" x14ac:dyDescent="0.2">
      <c r="A260" s="101" t="s">
        <v>1854</v>
      </c>
      <c r="B260" s="100">
        <v>75367.23</v>
      </c>
      <c r="C260" s="100">
        <v>75892.23</v>
      </c>
      <c r="D260" s="100">
        <v>76813.289999999994</v>
      </c>
      <c r="E260" s="100">
        <v>83230.25</v>
      </c>
      <c r="F260" s="100">
        <v>83230.25</v>
      </c>
      <c r="G260" s="100">
        <v>83903</v>
      </c>
      <c r="H260" s="100">
        <v>84135.75</v>
      </c>
      <c r="I260" s="100">
        <v>84293.35</v>
      </c>
      <c r="J260" s="100">
        <v>84293.35</v>
      </c>
      <c r="K260" s="100">
        <v>2790755.17</v>
      </c>
      <c r="L260" s="100">
        <v>7427719</v>
      </c>
      <c r="M260" s="100">
        <v>20490578.75</v>
      </c>
      <c r="N260" s="100">
        <v>20490578.75</v>
      </c>
      <c r="O260" s="100">
        <v>28831131.879999999</v>
      </c>
      <c r="P260" s="100">
        <v>25651560.09</v>
      </c>
      <c r="Q260" s="100">
        <v>25652380.609999999</v>
      </c>
      <c r="R260" s="100">
        <v>25791625.469999999</v>
      </c>
      <c r="S260" s="100">
        <v>451946.43</v>
      </c>
      <c r="T260" s="100">
        <v>2249083.17</v>
      </c>
      <c r="U260" s="100">
        <v>1771268.86</v>
      </c>
      <c r="V260" s="100">
        <v>95668.44</v>
      </c>
      <c r="W260" s="100">
        <v>1338049.82</v>
      </c>
      <c r="X260" s="100">
        <v>10577241.74</v>
      </c>
      <c r="Y260" s="100">
        <v>10585712.539999999</v>
      </c>
      <c r="Z260" s="100">
        <v>22377251.719999999</v>
      </c>
      <c r="AB260" s="100">
        <v>22377251.719999999</v>
      </c>
      <c r="AC260" s="100">
        <v>22377251.719999999</v>
      </c>
      <c r="AD260" s="100">
        <v>22377251.719999999</v>
      </c>
      <c r="AE260" s="100">
        <v>22377251.719999999</v>
      </c>
      <c r="AF260" s="100">
        <v>22377251.719999999</v>
      </c>
      <c r="AG260" s="100">
        <v>22377251.719999999</v>
      </c>
      <c r="AH260" s="100">
        <v>22377251.719999999</v>
      </c>
      <c r="AI260" s="100">
        <v>22377251.719999999</v>
      </c>
      <c r="AJ260" s="100">
        <v>22377251.719999999</v>
      </c>
      <c r="AK260" s="100">
        <v>22377251.719999999</v>
      </c>
      <c r="AL260" s="100">
        <v>22377251.719999999</v>
      </c>
      <c r="AM260" s="100">
        <v>22377251.719999999</v>
      </c>
      <c r="AN260" s="100">
        <v>22377251.719999999</v>
      </c>
      <c r="AO260" s="100">
        <v>22377251.719999999</v>
      </c>
      <c r="AP260" s="100">
        <v>22377251.719999999</v>
      </c>
      <c r="AQ260" s="100">
        <v>22377251.719999999</v>
      </c>
      <c r="AR260" s="100">
        <v>22377251.719999999</v>
      </c>
      <c r="AS260" s="100">
        <v>22377251.719999999</v>
      </c>
      <c r="AT260" s="100">
        <v>22377251.719999999</v>
      </c>
      <c r="AU260" s="100">
        <v>22377251.719999999</v>
      </c>
      <c r="AV260" s="100">
        <v>22377251.719999999</v>
      </c>
      <c r="AW260" s="100">
        <v>22377251.719999999</v>
      </c>
      <c r="AX260" s="100">
        <v>22377251.719999999</v>
      </c>
      <c r="AY260" s="100">
        <v>22377251.719999999</v>
      </c>
      <c r="AZ260" s="100">
        <v>22377251.719999999</v>
      </c>
      <c r="BA260" s="100">
        <v>22377251.719999999</v>
      </c>
      <c r="BB260" s="100">
        <v>22377251.719999999</v>
      </c>
      <c r="BC260" s="100">
        <v>22377251.719999999</v>
      </c>
      <c r="BD260" s="100">
        <v>22377251.719999999</v>
      </c>
      <c r="BE260" s="100">
        <v>22377251.719999999</v>
      </c>
      <c r="BF260" s="100">
        <v>22377251.719999999</v>
      </c>
      <c r="BG260" s="100">
        <v>22377251.719999999</v>
      </c>
      <c r="BH260" s="100">
        <v>22377251.719999999</v>
      </c>
      <c r="BI260" s="100">
        <v>22377251.719999999</v>
      </c>
      <c r="BJ260" s="100">
        <v>22377251.719999999</v>
      </c>
      <c r="BK260" s="100">
        <v>22377251.719999999</v>
      </c>
      <c r="BL260" s="100">
        <v>22377251.719999999</v>
      </c>
      <c r="BM260" s="100">
        <v>22377251.719999999</v>
      </c>
      <c r="BN260" s="100">
        <v>22377251.719999999</v>
      </c>
      <c r="BO260" s="100">
        <v>22377251.719999999</v>
      </c>
      <c r="BP260" s="100">
        <v>22377251.719999999</v>
      </c>
      <c r="BQ260" s="100">
        <v>22377251.719999999</v>
      </c>
      <c r="BR260" s="100">
        <v>22377251.719999999</v>
      </c>
      <c r="BS260" s="100">
        <v>22377251.719999999</v>
      </c>
      <c r="BT260" s="100">
        <v>22377251.719999999</v>
      </c>
      <c r="BU260" s="100">
        <v>22377251.719999999</v>
      </c>
      <c r="BV260" s="100">
        <v>22377251.719999999</v>
      </c>
      <c r="BW260" s="100">
        <v>22377251.719999999</v>
      </c>
      <c r="BX260" s="100">
        <v>22377251.719999999</v>
      </c>
      <c r="BY260" s="100">
        <v>22377251.719999999</v>
      </c>
      <c r="BZ260" s="100">
        <v>22377251.719999999</v>
      </c>
      <c r="CA260" s="100">
        <v>22377251.719999999</v>
      </c>
      <c r="CB260" s="100">
        <v>22377251.719999999</v>
      </c>
      <c r="CC260" s="100">
        <v>22377251.719999999</v>
      </c>
      <c r="CD260" s="100">
        <v>22377251.719999999</v>
      </c>
      <c r="CE260" s="100">
        <v>22377251.719999999</v>
      </c>
      <c r="CF260" s="100">
        <v>22377251.719999999</v>
      </c>
      <c r="CG260" s="100">
        <v>22377251.719999999</v>
      </c>
      <c r="CH260" s="100">
        <v>22377251.719999999</v>
      </c>
      <c r="CI260" s="100">
        <v>22377251.719999999</v>
      </c>
      <c r="CJ260" s="100">
        <v>22377251.719999999</v>
      </c>
      <c r="CK260" s="100">
        <v>22377251.719999999</v>
      </c>
      <c r="CL260" s="100">
        <v>22377251.719999999</v>
      </c>
      <c r="CM260" s="100">
        <v>22377251.719999999</v>
      </c>
      <c r="CN260" s="100">
        <v>22377251.719999999</v>
      </c>
      <c r="CO260" s="100">
        <v>22377251.719999999</v>
      </c>
    </row>
    <row r="261" spans="1:93" x14ac:dyDescent="0.2">
      <c r="A261" s="101" t="s">
        <v>1855</v>
      </c>
      <c r="B261" s="100">
        <v>0</v>
      </c>
      <c r="C261" s="100">
        <v>0</v>
      </c>
      <c r="D261" s="100">
        <v>0</v>
      </c>
      <c r="E261" s="100">
        <v>0</v>
      </c>
      <c r="F261" s="100">
        <v>0</v>
      </c>
      <c r="G261" s="100">
        <v>0</v>
      </c>
      <c r="H261" s="100">
        <v>0</v>
      </c>
      <c r="I261" s="100">
        <v>0</v>
      </c>
      <c r="J261" s="100">
        <v>0</v>
      </c>
      <c r="K261" s="100">
        <v>0</v>
      </c>
      <c r="L261" s="100">
        <v>0</v>
      </c>
      <c r="M261" s="100">
        <v>0</v>
      </c>
      <c r="N261" s="100">
        <v>0</v>
      </c>
      <c r="O261" s="100">
        <v>52773.55</v>
      </c>
      <c r="P261" s="100">
        <v>105507.46</v>
      </c>
      <c r="Q261" s="100">
        <v>135647.97</v>
      </c>
      <c r="R261" s="100">
        <v>96473.97</v>
      </c>
      <c r="S261" s="100">
        <v>100769.89</v>
      </c>
      <c r="T261" s="100">
        <v>67904.06</v>
      </c>
      <c r="U261" s="100">
        <v>67904.06</v>
      </c>
      <c r="V261" s="100">
        <v>67904.06</v>
      </c>
      <c r="W261" s="100">
        <v>68496.820000000007</v>
      </c>
      <c r="X261" s="100">
        <v>68496.820000000007</v>
      </c>
      <c r="Y261" s="100">
        <v>102048.28</v>
      </c>
      <c r="Z261" s="100">
        <v>168186.72</v>
      </c>
      <c r="AB261" s="100">
        <v>168186.72</v>
      </c>
      <c r="AC261" s="100">
        <v>168186.72</v>
      </c>
      <c r="AD261" s="100">
        <v>168186.72</v>
      </c>
      <c r="AE261" s="100">
        <v>168186.72</v>
      </c>
      <c r="AF261" s="100">
        <v>168186.72</v>
      </c>
      <c r="AG261" s="100">
        <v>168186.72</v>
      </c>
      <c r="AH261" s="100">
        <v>168186.72</v>
      </c>
      <c r="AI261" s="100">
        <v>168186.72</v>
      </c>
      <c r="AJ261" s="100">
        <v>168186.72</v>
      </c>
      <c r="AK261" s="100">
        <v>168186.72</v>
      </c>
      <c r="AL261" s="100">
        <v>168186.72</v>
      </c>
      <c r="AM261" s="100">
        <v>168186.72</v>
      </c>
      <c r="AN261" s="100">
        <v>168186.72</v>
      </c>
      <c r="AO261" s="100">
        <v>168186.72</v>
      </c>
      <c r="AP261" s="100">
        <v>168186.72</v>
      </c>
      <c r="AQ261" s="100">
        <v>168186.72</v>
      </c>
      <c r="AR261" s="100">
        <v>168186.72</v>
      </c>
      <c r="AS261" s="100">
        <v>168186.72</v>
      </c>
      <c r="AT261" s="100">
        <v>168186.72</v>
      </c>
      <c r="AU261" s="100">
        <v>168186.72</v>
      </c>
      <c r="AV261" s="100">
        <v>168186.72</v>
      </c>
      <c r="AW261" s="100">
        <v>168186.72</v>
      </c>
      <c r="AX261" s="100">
        <v>168186.72</v>
      </c>
      <c r="AY261" s="100">
        <v>168186.72</v>
      </c>
      <c r="AZ261" s="100">
        <v>168186.72</v>
      </c>
      <c r="BA261" s="100">
        <v>168186.72</v>
      </c>
      <c r="BB261" s="100">
        <v>168186.72</v>
      </c>
      <c r="BC261" s="100">
        <v>168186.72</v>
      </c>
      <c r="BD261" s="100">
        <v>168186.72</v>
      </c>
      <c r="BE261" s="100">
        <v>168186.72</v>
      </c>
      <c r="BF261" s="100">
        <v>168186.72</v>
      </c>
      <c r="BG261" s="100">
        <v>168186.72</v>
      </c>
      <c r="BH261" s="100">
        <v>168186.72</v>
      </c>
      <c r="BI261" s="100">
        <v>168186.72</v>
      </c>
      <c r="BJ261" s="100">
        <v>168186.72</v>
      </c>
      <c r="BK261" s="100">
        <v>168186.72</v>
      </c>
      <c r="BL261" s="100">
        <v>168186.72</v>
      </c>
      <c r="BM261" s="100">
        <v>168186.72</v>
      </c>
      <c r="BN261" s="100">
        <v>168186.72</v>
      </c>
      <c r="BO261" s="100">
        <v>168186.72</v>
      </c>
      <c r="BP261" s="100">
        <v>168186.72</v>
      </c>
      <c r="BQ261" s="100">
        <v>168186.72</v>
      </c>
      <c r="BR261" s="100">
        <v>168186.72</v>
      </c>
      <c r="BS261" s="100">
        <v>168186.72</v>
      </c>
      <c r="BT261" s="100">
        <v>168186.72</v>
      </c>
      <c r="BU261" s="100">
        <v>168186.72</v>
      </c>
      <c r="BV261" s="100">
        <v>168186.72</v>
      </c>
      <c r="BW261" s="100">
        <v>168186.72</v>
      </c>
      <c r="BX261" s="100">
        <v>168186.72</v>
      </c>
      <c r="BY261" s="100">
        <v>168186.72</v>
      </c>
      <c r="BZ261" s="100">
        <v>168186.72</v>
      </c>
      <c r="CA261" s="100">
        <v>168186.72</v>
      </c>
      <c r="CB261" s="100">
        <v>168186.72</v>
      </c>
      <c r="CC261" s="100">
        <v>168186.72</v>
      </c>
      <c r="CD261" s="100">
        <v>168186.72</v>
      </c>
      <c r="CE261" s="100">
        <v>168186.72</v>
      </c>
      <c r="CF261" s="100">
        <v>168186.72</v>
      </c>
      <c r="CG261" s="100">
        <v>168186.72</v>
      </c>
      <c r="CH261" s="100">
        <v>168186.72</v>
      </c>
      <c r="CI261" s="100">
        <v>168186.72</v>
      </c>
      <c r="CJ261" s="100">
        <v>168186.72</v>
      </c>
      <c r="CK261" s="100">
        <v>168186.72</v>
      </c>
      <c r="CL261" s="100">
        <v>168186.72</v>
      </c>
      <c r="CM261" s="100">
        <v>168186.72</v>
      </c>
      <c r="CN261" s="100">
        <v>168186.72</v>
      </c>
      <c r="CO261" s="100">
        <v>168186.72</v>
      </c>
    </row>
    <row r="262" spans="1:93" x14ac:dyDescent="0.2">
      <c r="A262" s="101" t="s">
        <v>1856</v>
      </c>
      <c r="B262" s="100">
        <v>19149839.989999998</v>
      </c>
      <c r="C262" s="100">
        <v>13653639.6599999</v>
      </c>
      <c r="D262" s="100">
        <v>16240702.529999999</v>
      </c>
      <c r="E262" s="100">
        <v>195620669.37</v>
      </c>
      <c r="F262" s="100">
        <v>211341979.91</v>
      </c>
      <c r="G262" s="100">
        <v>23660555.649999999</v>
      </c>
      <c r="H262" s="100">
        <v>22049349.07</v>
      </c>
      <c r="I262" s="100">
        <v>15961677.48</v>
      </c>
      <c r="J262" s="100">
        <v>38928554.789999999</v>
      </c>
      <c r="K262" s="100">
        <v>12452294.58</v>
      </c>
      <c r="L262" s="100">
        <v>12966035.17</v>
      </c>
      <c r="M262" s="100">
        <v>11883449.220000001</v>
      </c>
      <c r="N262" s="100">
        <v>11883449.220000001</v>
      </c>
      <c r="O262" s="100">
        <v>26854821.039999999</v>
      </c>
      <c r="P262" s="100">
        <v>35974326.149999999</v>
      </c>
      <c r="Q262" s="100">
        <v>34506987.640000001</v>
      </c>
      <c r="R262" s="100">
        <v>44468219.210000001</v>
      </c>
      <c r="S262" s="100">
        <v>55974867.130000003</v>
      </c>
      <c r="T262" s="100">
        <v>44899048.729999997</v>
      </c>
      <c r="U262" s="100">
        <v>50759052.130000003</v>
      </c>
      <c r="V262" s="100">
        <v>30314751.489999998</v>
      </c>
      <c r="W262" s="100">
        <v>29707771.43</v>
      </c>
      <c r="X262" s="100">
        <v>39977653.590000004</v>
      </c>
      <c r="Y262" s="100">
        <v>40514960.569999903</v>
      </c>
      <c r="Z262" s="100">
        <v>8251795.9800000004</v>
      </c>
      <c r="AB262" s="100">
        <v>8251795.9800000004</v>
      </c>
      <c r="AC262" s="100">
        <v>8251795.9800000004</v>
      </c>
      <c r="AD262" s="100">
        <v>8251795.9800000004</v>
      </c>
      <c r="AE262" s="100">
        <v>8251795.9800000004</v>
      </c>
      <c r="AF262" s="100">
        <v>8251795.9800000004</v>
      </c>
      <c r="AG262" s="100">
        <v>8251795.9800000004</v>
      </c>
      <c r="AH262" s="100">
        <v>8251795.9800000004</v>
      </c>
      <c r="AI262" s="100">
        <v>8251795.9800000004</v>
      </c>
      <c r="AJ262" s="100">
        <v>8251795.9800000004</v>
      </c>
      <c r="AK262" s="100">
        <v>8251795.9800000004</v>
      </c>
      <c r="AL262" s="100">
        <v>8251795.9800000004</v>
      </c>
      <c r="AM262" s="100">
        <v>8251795.9800000004</v>
      </c>
      <c r="AN262" s="100">
        <v>8251795.9800000004</v>
      </c>
      <c r="AO262" s="100">
        <v>8251795.9800000004</v>
      </c>
      <c r="AP262" s="100">
        <v>8251795.9800000004</v>
      </c>
      <c r="AQ262" s="100">
        <v>8251795.9800000004</v>
      </c>
      <c r="AR262" s="100">
        <v>8251795.9800000004</v>
      </c>
      <c r="AS262" s="100">
        <v>8251795.9800000004</v>
      </c>
      <c r="AT262" s="100">
        <v>8251795.9800000004</v>
      </c>
      <c r="AU262" s="100">
        <v>8251795.9800000004</v>
      </c>
      <c r="AV262" s="100">
        <v>8251795.9800000004</v>
      </c>
      <c r="AW262" s="100">
        <v>8251795.9800000004</v>
      </c>
      <c r="AX262" s="100">
        <v>8251795.9800000004</v>
      </c>
      <c r="AY262" s="100">
        <v>8251795.9800000004</v>
      </c>
      <c r="AZ262" s="100">
        <v>8251795.9800000004</v>
      </c>
      <c r="BA262" s="100">
        <v>8251795.9800000004</v>
      </c>
      <c r="BB262" s="100">
        <v>8251795.9800000004</v>
      </c>
      <c r="BC262" s="100">
        <v>8251795.9800000004</v>
      </c>
      <c r="BD262" s="100">
        <v>8251795.9800000004</v>
      </c>
      <c r="BE262" s="100">
        <v>8251795.9800000004</v>
      </c>
      <c r="BF262" s="100">
        <v>8251795.9800000004</v>
      </c>
      <c r="BG262" s="100">
        <v>8251795.9800000004</v>
      </c>
      <c r="BH262" s="100">
        <v>8251795.9800000004</v>
      </c>
      <c r="BI262" s="100">
        <v>8251795.9800000004</v>
      </c>
      <c r="BJ262" s="100">
        <v>8251795.9800000004</v>
      </c>
      <c r="BK262" s="100">
        <v>8251795.9800000004</v>
      </c>
      <c r="BL262" s="100">
        <v>8251795.9800000004</v>
      </c>
      <c r="BM262" s="100">
        <v>8251795.9800000004</v>
      </c>
      <c r="BN262" s="100">
        <v>8251795.9800000004</v>
      </c>
      <c r="BO262" s="100">
        <v>8251795.9800000004</v>
      </c>
      <c r="BP262" s="100">
        <v>8251795.9800000004</v>
      </c>
      <c r="BQ262" s="100">
        <v>8251795.9800000004</v>
      </c>
      <c r="BR262" s="100">
        <v>8251795.9800000004</v>
      </c>
      <c r="BS262" s="100">
        <v>8251795.9800000004</v>
      </c>
      <c r="BT262" s="100">
        <v>8251795.9800000004</v>
      </c>
      <c r="BU262" s="100">
        <v>8251795.9800000004</v>
      </c>
      <c r="BV262" s="100">
        <v>8251795.9800000004</v>
      </c>
      <c r="BW262" s="100">
        <v>8251795.9800000004</v>
      </c>
      <c r="BX262" s="100">
        <v>8251795.9800000004</v>
      </c>
      <c r="BY262" s="100">
        <v>8251795.9800000004</v>
      </c>
      <c r="BZ262" s="100">
        <v>8251795.9800000004</v>
      </c>
      <c r="CA262" s="100">
        <v>8251795.9800000004</v>
      </c>
      <c r="CB262" s="100">
        <v>8251795.9800000004</v>
      </c>
      <c r="CC262" s="100">
        <v>8251795.9800000004</v>
      </c>
      <c r="CD262" s="100">
        <v>8251795.9800000004</v>
      </c>
      <c r="CE262" s="100">
        <v>8251795.9800000004</v>
      </c>
      <c r="CF262" s="100">
        <v>8251795.9800000004</v>
      </c>
      <c r="CG262" s="100">
        <v>8251795.9800000004</v>
      </c>
      <c r="CH262" s="100">
        <v>8251795.9800000004</v>
      </c>
      <c r="CI262" s="100">
        <v>8251795.9800000004</v>
      </c>
      <c r="CJ262" s="100">
        <v>8251795.9800000004</v>
      </c>
      <c r="CK262" s="100">
        <v>8251795.9800000004</v>
      </c>
      <c r="CL262" s="100">
        <v>8251795.9800000004</v>
      </c>
      <c r="CM262" s="100">
        <v>8251795.9800000004</v>
      </c>
      <c r="CN262" s="100">
        <v>8251795.9800000004</v>
      </c>
      <c r="CO262" s="100">
        <v>8251795.9800000004</v>
      </c>
    </row>
    <row r="263" spans="1:93" x14ac:dyDescent="0.2">
      <c r="A263" s="101" t="s">
        <v>1857</v>
      </c>
      <c r="B263" s="100">
        <v>14151.42</v>
      </c>
      <c r="C263" s="100">
        <v>14433.8</v>
      </c>
      <c r="D263" s="100">
        <v>14461.06</v>
      </c>
      <c r="E263" s="100">
        <v>14433.8</v>
      </c>
      <c r="F263" s="100">
        <v>14151.42</v>
      </c>
      <c r="G263" s="100">
        <v>14461.06</v>
      </c>
      <c r="H263" s="100">
        <v>14478.22</v>
      </c>
      <c r="I263" s="100">
        <v>14433.8</v>
      </c>
      <c r="J263" s="100">
        <v>14462.26</v>
      </c>
      <c r="K263" s="100">
        <v>14461.06</v>
      </c>
      <c r="L263" s="100">
        <v>14469.32</v>
      </c>
      <c r="M263" s="100">
        <v>14549.86</v>
      </c>
      <c r="N263" s="100">
        <v>14549.86</v>
      </c>
      <c r="O263" s="100">
        <v>14594.88</v>
      </c>
      <c r="P263" s="100">
        <v>14567.62</v>
      </c>
      <c r="Q263" s="100">
        <v>14567.62</v>
      </c>
      <c r="R263" s="100">
        <v>14612.64</v>
      </c>
      <c r="S263" s="100">
        <v>14567.62</v>
      </c>
      <c r="T263" s="100">
        <v>14567.62</v>
      </c>
      <c r="U263" s="100">
        <v>14567.62</v>
      </c>
      <c r="V263" s="100">
        <v>14567.62</v>
      </c>
      <c r="W263" s="100">
        <v>14472.78</v>
      </c>
      <c r="X263" s="100">
        <v>14472.78</v>
      </c>
      <c r="Y263" s="100">
        <v>14760.76</v>
      </c>
      <c r="Z263" s="100">
        <v>14891.9</v>
      </c>
      <c r="AB263" s="100">
        <v>14891.9</v>
      </c>
      <c r="AC263" s="100">
        <v>14891.9</v>
      </c>
      <c r="AD263" s="100">
        <v>14891.9</v>
      </c>
      <c r="AE263" s="100">
        <v>14891.9</v>
      </c>
      <c r="AF263" s="100">
        <v>14891.9</v>
      </c>
      <c r="AG263" s="100">
        <v>14891.9</v>
      </c>
      <c r="AH263" s="100">
        <v>14891.9</v>
      </c>
      <c r="AI263" s="100">
        <v>14891.9</v>
      </c>
      <c r="AJ263" s="100">
        <v>14891.9</v>
      </c>
      <c r="AK263" s="100">
        <v>14891.9</v>
      </c>
      <c r="AL263" s="100">
        <v>14891.9</v>
      </c>
      <c r="AM263" s="100">
        <v>14891.9</v>
      </c>
      <c r="AN263" s="100">
        <v>14891.9</v>
      </c>
      <c r="AO263" s="100">
        <v>14891.9</v>
      </c>
      <c r="AP263" s="100">
        <v>14891.9</v>
      </c>
      <c r="AQ263" s="100">
        <v>14891.9</v>
      </c>
      <c r="AR263" s="100">
        <v>14891.9</v>
      </c>
      <c r="AS263" s="100">
        <v>14891.9</v>
      </c>
      <c r="AT263" s="100">
        <v>14891.9</v>
      </c>
      <c r="AU263" s="100">
        <v>14891.9</v>
      </c>
      <c r="AV263" s="100">
        <v>14891.9</v>
      </c>
      <c r="AW263" s="100">
        <v>14891.9</v>
      </c>
      <c r="AX263" s="100">
        <v>14891.9</v>
      </c>
      <c r="AY263" s="100">
        <v>14891.9</v>
      </c>
      <c r="AZ263" s="100">
        <v>14891.9</v>
      </c>
      <c r="BA263" s="100">
        <v>14891.9</v>
      </c>
      <c r="BB263" s="100">
        <v>14891.9</v>
      </c>
      <c r="BC263" s="100">
        <v>14891.9</v>
      </c>
      <c r="BD263" s="100">
        <v>14891.9</v>
      </c>
      <c r="BE263" s="100">
        <v>14891.9</v>
      </c>
      <c r="BF263" s="100">
        <v>14891.9</v>
      </c>
      <c r="BG263" s="100">
        <v>14891.9</v>
      </c>
      <c r="BH263" s="100">
        <v>14891.9</v>
      </c>
      <c r="BI263" s="100">
        <v>14891.9</v>
      </c>
      <c r="BJ263" s="100">
        <v>14891.9</v>
      </c>
      <c r="BK263" s="100">
        <v>14891.9</v>
      </c>
      <c r="BL263" s="100">
        <v>14891.9</v>
      </c>
      <c r="BM263" s="100">
        <v>14891.9</v>
      </c>
      <c r="BN263" s="100">
        <v>14891.9</v>
      </c>
      <c r="BO263" s="100">
        <v>14891.9</v>
      </c>
      <c r="BP263" s="100">
        <v>14891.9</v>
      </c>
      <c r="BQ263" s="100">
        <v>14891.9</v>
      </c>
      <c r="BR263" s="100">
        <v>14891.9</v>
      </c>
      <c r="BS263" s="100">
        <v>14891.9</v>
      </c>
      <c r="BT263" s="100">
        <v>14891.9</v>
      </c>
      <c r="BU263" s="100">
        <v>14891.9</v>
      </c>
      <c r="BV263" s="100">
        <v>14891.9</v>
      </c>
      <c r="BW263" s="100">
        <v>14891.9</v>
      </c>
      <c r="BX263" s="100">
        <v>14891.9</v>
      </c>
      <c r="BY263" s="100">
        <v>14891.9</v>
      </c>
      <c r="BZ263" s="100">
        <v>14891.9</v>
      </c>
      <c r="CA263" s="100">
        <v>14891.9</v>
      </c>
      <c r="CB263" s="100">
        <v>14891.9</v>
      </c>
      <c r="CC263" s="100">
        <v>14891.9</v>
      </c>
      <c r="CD263" s="100">
        <v>14891.9</v>
      </c>
      <c r="CE263" s="100">
        <v>14891.9</v>
      </c>
      <c r="CF263" s="100">
        <v>14891.9</v>
      </c>
      <c r="CG263" s="100">
        <v>14891.9</v>
      </c>
      <c r="CH263" s="100">
        <v>14891.9</v>
      </c>
      <c r="CI263" s="100">
        <v>14891.9</v>
      </c>
      <c r="CJ263" s="100">
        <v>14891.9</v>
      </c>
      <c r="CK263" s="100">
        <v>14891.9</v>
      </c>
      <c r="CL263" s="100">
        <v>14891.9</v>
      </c>
      <c r="CM263" s="100">
        <v>14891.9</v>
      </c>
      <c r="CN263" s="100">
        <v>14891.9</v>
      </c>
      <c r="CO263" s="100">
        <v>14891.9</v>
      </c>
    </row>
    <row r="264" spans="1:93" x14ac:dyDescent="0.2">
      <c r="A264" s="101" t="s">
        <v>1858</v>
      </c>
      <c r="B264" s="100">
        <v>0</v>
      </c>
      <c r="C264" s="100">
        <v>0</v>
      </c>
      <c r="D264" s="100">
        <v>0</v>
      </c>
      <c r="E264" s="100">
        <v>0</v>
      </c>
      <c r="F264" s="100">
        <v>0</v>
      </c>
      <c r="G264" s="100">
        <v>0</v>
      </c>
      <c r="H264" s="100">
        <v>0</v>
      </c>
      <c r="I264" s="100">
        <v>0</v>
      </c>
      <c r="J264" s="100">
        <v>0</v>
      </c>
      <c r="K264" s="100">
        <v>0</v>
      </c>
      <c r="L264" s="100">
        <v>0</v>
      </c>
      <c r="M264" s="100">
        <v>0</v>
      </c>
      <c r="N264" s="100">
        <v>0</v>
      </c>
      <c r="O264" s="100">
        <v>0</v>
      </c>
      <c r="P264" s="100">
        <v>0</v>
      </c>
      <c r="Q264" s="100">
        <v>0</v>
      </c>
      <c r="R264" s="100">
        <v>0</v>
      </c>
      <c r="S264" s="100">
        <v>0</v>
      </c>
      <c r="T264" s="100">
        <v>0</v>
      </c>
      <c r="U264" s="100">
        <v>0</v>
      </c>
      <c r="V264" s="100">
        <v>0</v>
      </c>
      <c r="W264" s="100">
        <v>0</v>
      </c>
      <c r="X264" s="100">
        <v>0</v>
      </c>
      <c r="Y264" s="100">
        <v>0</v>
      </c>
      <c r="Z264" s="100">
        <v>0</v>
      </c>
      <c r="AB264" s="100">
        <v>0</v>
      </c>
      <c r="AC264" s="100">
        <v>0</v>
      </c>
      <c r="AD264" s="100">
        <v>0</v>
      </c>
      <c r="AE264" s="100">
        <v>0</v>
      </c>
      <c r="AF264" s="100">
        <v>0</v>
      </c>
      <c r="AG264" s="100">
        <v>0</v>
      </c>
      <c r="AH264" s="100">
        <v>0</v>
      </c>
      <c r="AI264" s="100">
        <v>0</v>
      </c>
      <c r="AJ264" s="100">
        <v>0</v>
      </c>
      <c r="AK264" s="100">
        <v>0</v>
      </c>
      <c r="AL264" s="100">
        <v>0</v>
      </c>
      <c r="AM264" s="100">
        <v>0</v>
      </c>
      <c r="AN264" s="100">
        <v>0</v>
      </c>
      <c r="AO264" s="100">
        <v>0</v>
      </c>
      <c r="AP264" s="100">
        <v>0</v>
      </c>
      <c r="AQ264" s="100">
        <v>0</v>
      </c>
      <c r="AR264" s="100">
        <v>0</v>
      </c>
      <c r="AS264" s="100">
        <v>0</v>
      </c>
      <c r="AT264" s="100">
        <v>0</v>
      </c>
      <c r="AU264" s="100">
        <v>0</v>
      </c>
      <c r="AV264" s="100">
        <v>0</v>
      </c>
      <c r="AW264" s="100">
        <v>0</v>
      </c>
      <c r="AX264" s="100">
        <v>0</v>
      </c>
      <c r="AY264" s="100">
        <v>0</v>
      </c>
      <c r="AZ264" s="100">
        <v>0</v>
      </c>
      <c r="BA264" s="100">
        <v>0</v>
      </c>
      <c r="BB264" s="100">
        <v>0</v>
      </c>
      <c r="BC264" s="100">
        <v>0</v>
      </c>
      <c r="BD264" s="100">
        <v>0</v>
      </c>
      <c r="BE264" s="100">
        <v>0</v>
      </c>
      <c r="BF264" s="100">
        <v>0</v>
      </c>
      <c r="BG264" s="100">
        <v>0</v>
      </c>
      <c r="BH264" s="100">
        <v>0</v>
      </c>
      <c r="BI264" s="100">
        <v>0</v>
      </c>
      <c r="BJ264" s="100">
        <v>0</v>
      </c>
      <c r="BK264" s="100">
        <v>0</v>
      </c>
      <c r="BL264" s="100">
        <v>0</v>
      </c>
      <c r="BM264" s="100">
        <v>0</v>
      </c>
      <c r="BN264" s="100">
        <v>0</v>
      </c>
      <c r="BO264" s="100">
        <v>0</v>
      </c>
      <c r="BP264" s="100">
        <v>0</v>
      </c>
      <c r="BQ264" s="100">
        <v>0</v>
      </c>
      <c r="BR264" s="100">
        <v>0</v>
      </c>
      <c r="BS264" s="100">
        <v>0</v>
      </c>
      <c r="BT264" s="100">
        <v>0</v>
      </c>
      <c r="BU264" s="100">
        <v>0</v>
      </c>
      <c r="BV264" s="100">
        <v>0</v>
      </c>
      <c r="BW264" s="100">
        <v>0</v>
      </c>
      <c r="BX264" s="100">
        <v>0</v>
      </c>
      <c r="BY264" s="100">
        <v>0</v>
      </c>
      <c r="BZ264" s="100">
        <v>0</v>
      </c>
      <c r="CA264" s="100">
        <v>0</v>
      </c>
      <c r="CB264" s="100">
        <v>0</v>
      </c>
      <c r="CC264" s="100">
        <v>0</v>
      </c>
      <c r="CD264" s="100">
        <v>0</v>
      </c>
      <c r="CE264" s="100">
        <v>0</v>
      </c>
      <c r="CF264" s="100">
        <v>0</v>
      </c>
      <c r="CG264" s="100">
        <v>0</v>
      </c>
      <c r="CH264" s="100">
        <v>0</v>
      </c>
      <c r="CI264" s="100">
        <v>0</v>
      </c>
      <c r="CJ264" s="100">
        <v>0</v>
      </c>
      <c r="CK264" s="100">
        <v>0</v>
      </c>
      <c r="CL264" s="100">
        <v>0</v>
      </c>
      <c r="CM264" s="100">
        <v>0</v>
      </c>
      <c r="CN264" s="100">
        <v>0</v>
      </c>
      <c r="CO264" s="100">
        <v>0</v>
      </c>
    </row>
    <row r="265" spans="1:93" x14ac:dyDescent="0.2">
      <c r="A265" s="101" t="s">
        <v>1859</v>
      </c>
      <c r="B265" s="100">
        <v>0</v>
      </c>
      <c r="C265" s="100">
        <v>0</v>
      </c>
      <c r="D265" s="100">
        <v>0</v>
      </c>
      <c r="E265" s="100">
        <v>0</v>
      </c>
      <c r="F265" s="100">
        <v>0</v>
      </c>
      <c r="G265" s="100">
        <v>0</v>
      </c>
      <c r="H265" s="100">
        <v>0</v>
      </c>
      <c r="I265" s="100">
        <v>0</v>
      </c>
      <c r="J265" s="100">
        <v>0</v>
      </c>
      <c r="K265" s="100">
        <v>0</v>
      </c>
      <c r="L265" s="100">
        <v>0</v>
      </c>
      <c r="M265" s="100">
        <v>0</v>
      </c>
      <c r="N265" s="100">
        <v>0</v>
      </c>
      <c r="O265" s="100">
        <v>0</v>
      </c>
      <c r="P265" s="100">
        <v>0</v>
      </c>
      <c r="Q265" s="100">
        <v>0</v>
      </c>
      <c r="R265" s="100">
        <v>0</v>
      </c>
      <c r="S265" s="100">
        <v>0</v>
      </c>
      <c r="T265" s="100">
        <v>0</v>
      </c>
      <c r="U265" s="100">
        <v>0</v>
      </c>
      <c r="V265" s="100">
        <v>0</v>
      </c>
      <c r="W265" s="100">
        <v>0</v>
      </c>
      <c r="X265" s="100">
        <v>0</v>
      </c>
      <c r="Y265" s="100">
        <v>0</v>
      </c>
      <c r="Z265" s="100">
        <v>0</v>
      </c>
      <c r="AB265" s="100">
        <v>0</v>
      </c>
      <c r="AC265" s="100">
        <v>0</v>
      </c>
      <c r="AD265" s="100">
        <v>0</v>
      </c>
      <c r="AE265" s="100">
        <v>0</v>
      </c>
      <c r="AF265" s="100">
        <v>0</v>
      </c>
      <c r="AG265" s="100">
        <v>0</v>
      </c>
      <c r="AH265" s="100">
        <v>0</v>
      </c>
      <c r="AI265" s="100">
        <v>0</v>
      </c>
      <c r="AJ265" s="100">
        <v>0</v>
      </c>
      <c r="AK265" s="100">
        <v>0</v>
      </c>
      <c r="AL265" s="100">
        <v>0</v>
      </c>
      <c r="AM265" s="100">
        <v>0</v>
      </c>
      <c r="AN265" s="100">
        <v>0</v>
      </c>
      <c r="AO265" s="100">
        <v>0</v>
      </c>
      <c r="AP265" s="100">
        <v>0</v>
      </c>
      <c r="AQ265" s="100">
        <v>0</v>
      </c>
      <c r="AR265" s="100">
        <v>0</v>
      </c>
      <c r="AS265" s="100">
        <v>0</v>
      </c>
      <c r="AT265" s="100">
        <v>0</v>
      </c>
      <c r="AU265" s="100">
        <v>0</v>
      </c>
      <c r="AV265" s="100">
        <v>0</v>
      </c>
      <c r="AW265" s="100">
        <v>0</v>
      </c>
      <c r="AX265" s="100">
        <v>0</v>
      </c>
      <c r="AY265" s="100">
        <v>0</v>
      </c>
      <c r="AZ265" s="100">
        <v>0</v>
      </c>
      <c r="BA265" s="100">
        <v>0</v>
      </c>
      <c r="BB265" s="100">
        <v>0</v>
      </c>
      <c r="BC265" s="100">
        <v>0</v>
      </c>
      <c r="BD265" s="100">
        <v>0</v>
      </c>
      <c r="BE265" s="100">
        <v>0</v>
      </c>
      <c r="BF265" s="100">
        <v>0</v>
      </c>
      <c r="BG265" s="100">
        <v>0</v>
      </c>
      <c r="BH265" s="100">
        <v>0</v>
      </c>
      <c r="BI265" s="100">
        <v>0</v>
      </c>
      <c r="BJ265" s="100">
        <v>0</v>
      </c>
      <c r="BK265" s="100">
        <v>0</v>
      </c>
      <c r="BL265" s="100">
        <v>0</v>
      </c>
      <c r="BM265" s="100">
        <v>0</v>
      </c>
      <c r="BN265" s="100">
        <v>0</v>
      </c>
      <c r="BO265" s="100">
        <v>0</v>
      </c>
      <c r="BP265" s="100">
        <v>0</v>
      </c>
      <c r="BQ265" s="100">
        <v>0</v>
      </c>
      <c r="BR265" s="100">
        <v>0</v>
      </c>
      <c r="BS265" s="100">
        <v>0</v>
      </c>
      <c r="BT265" s="100">
        <v>0</v>
      </c>
      <c r="BU265" s="100">
        <v>0</v>
      </c>
      <c r="BV265" s="100">
        <v>0</v>
      </c>
      <c r="BW265" s="100">
        <v>0</v>
      </c>
      <c r="BX265" s="100">
        <v>0</v>
      </c>
      <c r="BY265" s="100">
        <v>0</v>
      </c>
      <c r="BZ265" s="100">
        <v>0</v>
      </c>
      <c r="CA265" s="100">
        <v>0</v>
      </c>
      <c r="CB265" s="100">
        <v>0</v>
      </c>
      <c r="CC265" s="100">
        <v>0</v>
      </c>
      <c r="CD265" s="100">
        <v>0</v>
      </c>
      <c r="CE265" s="100">
        <v>0</v>
      </c>
      <c r="CF265" s="100">
        <v>0</v>
      </c>
      <c r="CG265" s="100">
        <v>0</v>
      </c>
      <c r="CH265" s="100">
        <v>0</v>
      </c>
      <c r="CI265" s="100">
        <v>0</v>
      </c>
      <c r="CJ265" s="100">
        <v>0</v>
      </c>
      <c r="CK265" s="100">
        <v>0</v>
      </c>
      <c r="CL265" s="100">
        <v>0</v>
      </c>
      <c r="CM265" s="100">
        <v>0</v>
      </c>
      <c r="CN265" s="100">
        <v>0</v>
      </c>
      <c r="CO265" s="100">
        <v>0</v>
      </c>
    </row>
    <row r="266" spans="1:93" x14ac:dyDescent="0.2">
      <c r="A266" s="101" t="s">
        <v>1860</v>
      </c>
      <c r="B266" s="100">
        <v>19800</v>
      </c>
      <c r="C266" s="100">
        <v>19800</v>
      </c>
      <c r="D266" s="100">
        <v>19800</v>
      </c>
      <c r="E266" s="100">
        <v>19800</v>
      </c>
      <c r="F266" s="100">
        <v>19800</v>
      </c>
      <c r="G266" s="100">
        <v>19800</v>
      </c>
      <c r="H266" s="100">
        <v>19800</v>
      </c>
      <c r="I266" s="100">
        <v>19800</v>
      </c>
      <c r="J266" s="100">
        <v>19800</v>
      </c>
      <c r="K266" s="100">
        <v>19800</v>
      </c>
      <c r="L266" s="100">
        <v>19800</v>
      </c>
      <c r="M266" s="100">
        <v>19800</v>
      </c>
      <c r="N266" s="100">
        <v>19800</v>
      </c>
      <c r="O266" s="100">
        <v>19800</v>
      </c>
      <c r="P266" s="100">
        <v>19800</v>
      </c>
      <c r="Q266" s="100">
        <v>19800</v>
      </c>
      <c r="R266" s="100">
        <v>19800</v>
      </c>
      <c r="S266" s="100">
        <v>19800</v>
      </c>
      <c r="T266" s="100">
        <v>19800</v>
      </c>
      <c r="U266" s="100">
        <v>19800</v>
      </c>
      <c r="V266" s="100">
        <v>19800</v>
      </c>
      <c r="W266" s="100">
        <v>19800</v>
      </c>
      <c r="X266" s="100">
        <v>19800</v>
      </c>
      <c r="Y266" s="100">
        <v>19800</v>
      </c>
      <c r="Z266" s="100">
        <v>19800</v>
      </c>
      <c r="AB266" s="100">
        <v>19800</v>
      </c>
      <c r="AC266" s="100">
        <v>19800</v>
      </c>
      <c r="AD266" s="100">
        <v>19800</v>
      </c>
      <c r="AE266" s="100">
        <v>19800</v>
      </c>
      <c r="AF266" s="100">
        <v>19800</v>
      </c>
      <c r="AG266" s="100">
        <v>19800</v>
      </c>
      <c r="AH266" s="100">
        <v>19800</v>
      </c>
      <c r="AI266" s="100">
        <v>19800</v>
      </c>
      <c r="AJ266" s="100">
        <v>19800</v>
      </c>
      <c r="AK266" s="100">
        <v>19800</v>
      </c>
      <c r="AL266" s="100">
        <v>19800</v>
      </c>
      <c r="AM266" s="100">
        <v>19800</v>
      </c>
      <c r="AN266" s="100">
        <v>19800</v>
      </c>
      <c r="AO266" s="100">
        <v>19800</v>
      </c>
      <c r="AP266" s="100">
        <v>19800</v>
      </c>
      <c r="AQ266" s="100">
        <v>19800</v>
      </c>
      <c r="AR266" s="100">
        <v>19800</v>
      </c>
      <c r="AS266" s="100">
        <v>19800</v>
      </c>
      <c r="AT266" s="100">
        <v>19800</v>
      </c>
      <c r="AU266" s="100">
        <v>19800</v>
      </c>
      <c r="AV266" s="100">
        <v>19800</v>
      </c>
      <c r="AW266" s="100">
        <v>19800</v>
      </c>
      <c r="AX266" s="100">
        <v>19800</v>
      </c>
      <c r="AY266" s="100">
        <v>19800</v>
      </c>
      <c r="AZ266" s="100">
        <v>19800</v>
      </c>
      <c r="BA266" s="100">
        <v>19800</v>
      </c>
      <c r="BB266" s="100">
        <v>19800</v>
      </c>
      <c r="BC266" s="100">
        <v>19800</v>
      </c>
      <c r="BD266" s="100">
        <v>19800</v>
      </c>
      <c r="BE266" s="100">
        <v>19800</v>
      </c>
      <c r="BF266" s="100">
        <v>19800</v>
      </c>
      <c r="BG266" s="100">
        <v>19800</v>
      </c>
      <c r="BH266" s="100">
        <v>19800</v>
      </c>
      <c r="BI266" s="100">
        <v>19800</v>
      </c>
      <c r="BJ266" s="100">
        <v>19800</v>
      </c>
      <c r="BK266" s="100">
        <v>19800</v>
      </c>
      <c r="BL266" s="100">
        <v>19800</v>
      </c>
      <c r="BM266" s="100">
        <v>19800</v>
      </c>
      <c r="BN266" s="100">
        <v>19800</v>
      </c>
      <c r="BO266" s="100">
        <v>19800</v>
      </c>
      <c r="BP266" s="100">
        <v>19800</v>
      </c>
      <c r="BQ266" s="100">
        <v>19800</v>
      </c>
      <c r="BR266" s="100">
        <v>19800</v>
      </c>
      <c r="BS266" s="100">
        <v>19800</v>
      </c>
      <c r="BT266" s="100">
        <v>19800</v>
      </c>
      <c r="BU266" s="100">
        <v>19800</v>
      </c>
      <c r="BV266" s="100">
        <v>19800</v>
      </c>
      <c r="BW266" s="100">
        <v>19800</v>
      </c>
      <c r="BX266" s="100">
        <v>19800</v>
      </c>
      <c r="BY266" s="100">
        <v>19800</v>
      </c>
      <c r="BZ266" s="100">
        <v>19800</v>
      </c>
      <c r="CA266" s="100">
        <v>19800</v>
      </c>
      <c r="CB266" s="100">
        <v>19800</v>
      </c>
      <c r="CC266" s="100">
        <v>19800</v>
      </c>
      <c r="CD266" s="100">
        <v>19800</v>
      </c>
      <c r="CE266" s="100">
        <v>19800</v>
      </c>
      <c r="CF266" s="100">
        <v>19800</v>
      </c>
      <c r="CG266" s="100">
        <v>19800</v>
      </c>
      <c r="CH266" s="100">
        <v>19800</v>
      </c>
      <c r="CI266" s="100">
        <v>19800</v>
      </c>
      <c r="CJ266" s="100">
        <v>19800</v>
      </c>
      <c r="CK266" s="100">
        <v>19800</v>
      </c>
      <c r="CL266" s="100">
        <v>19800</v>
      </c>
      <c r="CM266" s="100">
        <v>19800</v>
      </c>
      <c r="CN266" s="100">
        <v>19800</v>
      </c>
      <c r="CO266" s="100">
        <v>19800</v>
      </c>
    </row>
    <row r="267" spans="1:93" x14ac:dyDescent="0.2">
      <c r="A267" s="101" t="s">
        <v>1861</v>
      </c>
      <c r="B267" s="100">
        <v>0</v>
      </c>
      <c r="C267" s="100">
        <v>0</v>
      </c>
      <c r="D267" s="100">
        <v>0</v>
      </c>
      <c r="E267" s="100">
        <v>0</v>
      </c>
      <c r="F267" s="100">
        <v>0</v>
      </c>
      <c r="G267" s="100">
        <v>0</v>
      </c>
      <c r="H267" s="100">
        <v>0</v>
      </c>
      <c r="I267" s="100">
        <v>0</v>
      </c>
      <c r="J267" s="100">
        <v>0</v>
      </c>
      <c r="K267" s="100">
        <v>0</v>
      </c>
      <c r="L267" s="100">
        <v>0</v>
      </c>
      <c r="M267" s="100">
        <v>0</v>
      </c>
      <c r="N267" s="100">
        <v>0</v>
      </c>
      <c r="O267" s="100">
        <v>0</v>
      </c>
      <c r="P267" s="100">
        <v>0</v>
      </c>
      <c r="Q267" s="100">
        <v>0</v>
      </c>
      <c r="R267" s="100">
        <v>0</v>
      </c>
      <c r="S267" s="100">
        <v>0</v>
      </c>
      <c r="T267" s="100">
        <v>0</v>
      </c>
      <c r="U267" s="100">
        <v>0</v>
      </c>
      <c r="V267" s="100">
        <v>0</v>
      </c>
      <c r="W267" s="100">
        <v>0</v>
      </c>
      <c r="X267" s="100">
        <v>0</v>
      </c>
      <c r="Y267" s="100">
        <v>0</v>
      </c>
      <c r="Z267" s="100">
        <v>0</v>
      </c>
      <c r="AB267" s="100">
        <v>0</v>
      </c>
      <c r="AC267" s="100">
        <v>0</v>
      </c>
      <c r="AD267" s="100">
        <v>0</v>
      </c>
      <c r="AE267" s="100">
        <v>0</v>
      </c>
      <c r="AF267" s="100">
        <v>0</v>
      </c>
      <c r="AG267" s="100">
        <v>0</v>
      </c>
      <c r="AH267" s="100">
        <v>0</v>
      </c>
      <c r="AI267" s="100">
        <v>0</v>
      </c>
      <c r="AJ267" s="100">
        <v>0</v>
      </c>
      <c r="AK267" s="100">
        <v>0</v>
      </c>
      <c r="AL267" s="100">
        <v>0</v>
      </c>
      <c r="AM267" s="100">
        <v>0</v>
      </c>
      <c r="AN267" s="100">
        <v>0</v>
      </c>
      <c r="AO267" s="100">
        <v>0</v>
      </c>
      <c r="AP267" s="100">
        <v>0</v>
      </c>
      <c r="AQ267" s="100">
        <v>0</v>
      </c>
      <c r="AR267" s="100">
        <v>0</v>
      </c>
      <c r="AS267" s="100">
        <v>0</v>
      </c>
      <c r="AT267" s="100">
        <v>0</v>
      </c>
      <c r="AU267" s="100">
        <v>0</v>
      </c>
      <c r="AV267" s="100">
        <v>0</v>
      </c>
      <c r="AW267" s="100">
        <v>0</v>
      </c>
      <c r="AX267" s="100">
        <v>0</v>
      </c>
      <c r="AY267" s="100">
        <v>0</v>
      </c>
      <c r="AZ267" s="100">
        <v>0</v>
      </c>
      <c r="BA267" s="100">
        <v>0</v>
      </c>
      <c r="BB267" s="100">
        <v>0</v>
      </c>
      <c r="BC267" s="100">
        <v>0</v>
      </c>
      <c r="BD267" s="100">
        <v>0</v>
      </c>
      <c r="BE267" s="100">
        <v>0</v>
      </c>
      <c r="BF267" s="100">
        <v>0</v>
      </c>
      <c r="BG267" s="100">
        <v>0</v>
      </c>
      <c r="BH267" s="100">
        <v>0</v>
      </c>
      <c r="BI267" s="100">
        <v>0</v>
      </c>
      <c r="BJ267" s="100">
        <v>0</v>
      </c>
      <c r="BK267" s="100">
        <v>0</v>
      </c>
      <c r="BL267" s="100">
        <v>0</v>
      </c>
      <c r="BM267" s="100">
        <v>0</v>
      </c>
      <c r="BN267" s="100">
        <v>0</v>
      </c>
      <c r="BO267" s="100">
        <v>0</v>
      </c>
      <c r="BP267" s="100">
        <v>0</v>
      </c>
      <c r="BQ267" s="100">
        <v>0</v>
      </c>
      <c r="BR267" s="100">
        <v>0</v>
      </c>
      <c r="BS267" s="100">
        <v>0</v>
      </c>
      <c r="BT267" s="100">
        <v>0</v>
      </c>
      <c r="BU267" s="100">
        <v>0</v>
      </c>
      <c r="BV267" s="100">
        <v>0</v>
      </c>
      <c r="BW267" s="100">
        <v>0</v>
      </c>
      <c r="BX267" s="100">
        <v>0</v>
      </c>
      <c r="BY267" s="100">
        <v>0</v>
      </c>
      <c r="BZ267" s="100">
        <v>0</v>
      </c>
      <c r="CA267" s="100">
        <v>0</v>
      </c>
      <c r="CB267" s="100">
        <v>0</v>
      </c>
      <c r="CC267" s="100">
        <v>0</v>
      </c>
      <c r="CD267" s="100">
        <v>0</v>
      </c>
      <c r="CE267" s="100">
        <v>0</v>
      </c>
      <c r="CF267" s="100">
        <v>0</v>
      </c>
      <c r="CG267" s="100">
        <v>0</v>
      </c>
      <c r="CH267" s="100">
        <v>0</v>
      </c>
      <c r="CI267" s="100">
        <v>0</v>
      </c>
      <c r="CJ267" s="100">
        <v>0</v>
      </c>
      <c r="CK267" s="100">
        <v>0</v>
      </c>
      <c r="CL267" s="100">
        <v>0</v>
      </c>
      <c r="CM267" s="100">
        <v>0</v>
      </c>
      <c r="CN267" s="100">
        <v>0</v>
      </c>
      <c r="CO267" s="100">
        <v>0</v>
      </c>
    </row>
    <row r="268" spans="1:93" x14ac:dyDescent="0.2">
      <c r="A268" s="101" t="s">
        <v>1862</v>
      </c>
      <c r="B268" s="100">
        <v>0</v>
      </c>
      <c r="C268" s="100">
        <v>0</v>
      </c>
      <c r="D268" s="100">
        <v>0</v>
      </c>
      <c r="E268" s="100">
        <v>0</v>
      </c>
      <c r="F268" s="100">
        <v>0</v>
      </c>
      <c r="G268" s="100">
        <v>0</v>
      </c>
      <c r="H268" s="100">
        <v>0</v>
      </c>
      <c r="I268" s="100">
        <v>0</v>
      </c>
      <c r="J268" s="100">
        <v>0</v>
      </c>
      <c r="K268" s="100">
        <v>0</v>
      </c>
      <c r="L268" s="100">
        <v>0</v>
      </c>
      <c r="M268" s="100">
        <v>0</v>
      </c>
      <c r="N268" s="100">
        <v>0</v>
      </c>
      <c r="O268" s="100">
        <v>0</v>
      </c>
      <c r="P268" s="100">
        <v>0</v>
      </c>
      <c r="Q268" s="100">
        <v>0</v>
      </c>
      <c r="R268" s="100">
        <v>0</v>
      </c>
      <c r="S268" s="100">
        <v>0</v>
      </c>
      <c r="T268" s="100">
        <v>0</v>
      </c>
      <c r="U268" s="100">
        <v>0</v>
      </c>
      <c r="V268" s="100">
        <v>0</v>
      </c>
      <c r="W268" s="100">
        <v>0</v>
      </c>
      <c r="X268" s="100">
        <v>0</v>
      </c>
      <c r="Y268" s="100">
        <v>0</v>
      </c>
      <c r="Z268" s="100">
        <v>0</v>
      </c>
      <c r="AB268" s="100">
        <v>0</v>
      </c>
      <c r="AC268" s="100">
        <v>0</v>
      </c>
      <c r="AD268" s="100">
        <v>0</v>
      </c>
      <c r="AE268" s="100">
        <v>0</v>
      </c>
      <c r="AF268" s="100">
        <v>0</v>
      </c>
      <c r="AG268" s="100">
        <v>0</v>
      </c>
      <c r="AH268" s="100">
        <v>0</v>
      </c>
      <c r="AI268" s="100">
        <v>0</v>
      </c>
      <c r="AJ268" s="100">
        <v>0</v>
      </c>
      <c r="AK268" s="100">
        <v>0</v>
      </c>
      <c r="AL268" s="100">
        <v>0</v>
      </c>
      <c r="AM268" s="100">
        <v>0</v>
      </c>
      <c r="AN268" s="100">
        <v>0</v>
      </c>
      <c r="AO268" s="100">
        <v>0</v>
      </c>
      <c r="AP268" s="100">
        <v>0</v>
      </c>
      <c r="AQ268" s="100">
        <v>0</v>
      </c>
      <c r="AR268" s="100">
        <v>0</v>
      </c>
      <c r="AS268" s="100">
        <v>0</v>
      </c>
      <c r="AT268" s="100">
        <v>0</v>
      </c>
      <c r="AU268" s="100">
        <v>0</v>
      </c>
      <c r="AV268" s="100">
        <v>0</v>
      </c>
      <c r="AW268" s="100">
        <v>0</v>
      </c>
      <c r="AX268" s="100">
        <v>0</v>
      </c>
      <c r="AY268" s="100">
        <v>0</v>
      </c>
      <c r="AZ268" s="100">
        <v>0</v>
      </c>
      <c r="BA268" s="100">
        <v>0</v>
      </c>
      <c r="BB268" s="100">
        <v>0</v>
      </c>
      <c r="BC268" s="100">
        <v>0</v>
      </c>
      <c r="BD268" s="100">
        <v>0</v>
      </c>
      <c r="BE268" s="100">
        <v>0</v>
      </c>
      <c r="BF268" s="100">
        <v>0</v>
      </c>
      <c r="BG268" s="100">
        <v>0</v>
      </c>
      <c r="BH268" s="100">
        <v>0</v>
      </c>
      <c r="BI268" s="100">
        <v>0</v>
      </c>
      <c r="BJ268" s="100">
        <v>0</v>
      </c>
      <c r="BK268" s="100">
        <v>0</v>
      </c>
      <c r="BL268" s="100">
        <v>0</v>
      </c>
      <c r="BM268" s="100">
        <v>0</v>
      </c>
      <c r="BN268" s="100">
        <v>0</v>
      </c>
      <c r="BO268" s="100">
        <v>0</v>
      </c>
      <c r="BP268" s="100">
        <v>0</v>
      </c>
      <c r="BQ268" s="100">
        <v>0</v>
      </c>
      <c r="BR268" s="100">
        <v>0</v>
      </c>
      <c r="BS268" s="100">
        <v>0</v>
      </c>
      <c r="BT268" s="100">
        <v>0</v>
      </c>
      <c r="BU268" s="100">
        <v>0</v>
      </c>
      <c r="BV268" s="100">
        <v>0</v>
      </c>
      <c r="BW268" s="100">
        <v>0</v>
      </c>
      <c r="BX268" s="100">
        <v>0</v>
      </c>
      <c r="BY268" s="100">
        <v>0</v>
      </c>
      <c r="BZ268" s="100">
        <v>0</v>
      </c>
      <c r="CA268" s="100">
        <v>0</v>
      </c>
      <c r="CB268" s="100">
        <v>0</v>
      </c>
      <c r="CC268" s="100">
        <v>0</v>
      </c>
      <c r="CD268" s="100">
        <v>0</v>
      </c>
      <c r="CE268" s="100">
        <v>0</v>
      </c>
      <c r="CF268" s="100">
        <v>0</v>
      </c>
      <c r="CG268" s="100">
        <v>0</v>
      </c>
      <c r="CH268" s="100">
        <v>0</v>
      </c>
      <c r="CI268" s="100">
        <v>0</v>
      </c>
      <c r="CJ268" s="100">
        <v>0</v>
      </c>
      <c r="CK268" s="100">
        <v>0</v>
      </c>
      <c r="CL268" s="100">
        <v>0</v>
      </c>
      <c r="CM268" s="100">
        <v>0</v>
      </c>
      <c r="CN268" s="100">
        <v>0</v>
      </c>
      <c r="CO268" s="100">
        <v>0</v>
      </c>
    </row>
    <row r="269" spans="1:93" x14ac:dyDescent="0.2">
      <c r="A269" s="101" t="s">
        <v>1863</v>
      </c>
      <c r="B269" s="100">
        <v>-1756784.17</v>
      </c>
      <c r="C269" s="100">
        <v>-1496204.45</v>
      </c>
      <c r="D269" s="100">
        <v>-2283189.4799999902</v>
      </c>
      <c r="E269" s="100">
        <v>-2116999.42</v>
      </c>
      <c r="F269" s="100">
        <v>-2331473.2499999902</v>
      </c>
      <c r="G269" s="100">
        <v>-2207812.3299999898</v>
      </c>
      <c r="H269" s="100">
        <v>-2444396.6199999899</v>
      </c>
      <c r="I269" s="100">
        <v>-2750248.6999999899</v>
      </c>
      <c r="J269" s="100">
        <v>-3209923.86</v>
      </c>
      <c r="K269" s="100">
        <v>-4339639.6500000004</v>
      </c>
      <c r="L269" s="100">
        <v>-3543158.3</v>
      </c>
      <c r="M269" s="100">
        <v>-3343981.05</v>
      </c>
      <c r="N269" s="100">
        <v>-3343981.05</v>
      </c>
      <c r="O269" s="100">
        <v>-4982486.71</v>
      </c>
      <c r="P269" s="100">
        <v>-4522092.07</v>
      </c>
      <c r="Q269" s="100">
        <v>-3836154.6399999899</v>
      </c>
      <c r="R269" s="100">
        <v>-3782809.02</v>
      </c>
      <c r="S269" s="100">
        <v>-4228170.6899999902</v>
      </c>
      <c r="T269" s="100">
        <v>-4292711.4399999902</v>
      </c>
      <c r="U269" s="100">
        <v>-3544750.04</v>
      </c>
      <c r="V269" s="100">
        <v>-3050567.46999999</v>
      </c>
      <c r="W269" s="100">
        <v>-2631259.39</v>
      </c>
      <c r="X269" s="100">
        <v>-4176183.23999999</v>
      </c>
      <c r="Y269" s="100">
        <v>-5225548.55</v>
      </c>
      <c r="Z269" s="100">
        <v>0.360000000284799</v>
      </c>
      <c r="AB269" s="100">
        <v>0.360000000284799</v>
      </c>
      <c r="AC269" s="100">
        <v>0.360000000284799</v>
      </c>
      <c r="AD269" s="100">
        <v>0.360000000284799</v>
      </c>
      <c r="AE269" s="100">
        <v>0.360000000284799</v>
      </c>
      <c r="AF269" s="100">
        <v>0.360000000284799</v>
      </c>
      <c r="AG269" s="100">
        <v>0.360000000284799</v>
      </c>
      <c r="AH269" s="100">
        <v>0.360000000284799</v>
      </c>
      <c r="AI269" s="100">
        <v>0.360000000284799</v>
      </c>
      <c r="AJ269" s="100">
        <v>0.360000000284799</v>
      </c>
      <c r="AK269" s="100">
        <v>0.360000000284799</v>
      </c>
      <c r="AL269" s="100">
        <v>0.360000000284799</v>
      </c>
      <c r="AM269" s="100">
        <v>0.360000000284799</v>
      </c>
      <c r="AN269" s="100">
        <v>0.360000000284799</v>
      </c>
      <c r="AO269" s="100">
        <v>0.360000000284799</v>
      </c>
      <c r="AP269" s="100">
        <v>0.360000000284799</v>
      </c>
      <c r="AQ269" s="100">
        <v>0.360000000284799</v>
      </c>
      <c r="AR269" s="100">
        <v>0.360000000284799</v>
      </c>
      <c r="AS269" s="100">
        <v>0.360000000284799</v>
      </c>
      <c r="AT269" s="100">
        <v>0.360000000284799</v>
      </c>
      <c r="AU269" s="100">
        <v>0.360000000284799</v>
      </c>
      <c r="AV269" s="100">
        <v>0.360000000284799</v>
      </c>
      <c r="AW269" s="100">
        <v>0.360000000284799</v>
      </c>
      <c r="AX269" s="100">
        <v>0.360000000284799</v>
      </c>
      <c r="AY269" s="100">
        <v>0.360000000284799</v>
      </c>
      <c r="AZ269" s="100">
        <v>0.360000000284799</v>
      </c>
      <c r="BA269" s="100">
        <v>0.360000000284799</v>
      </c>
      <c r="BB269" s="100">
        <v>0.360000000284799</v>
      </c>
      <c r="BC269" s="100">
        <v>0.360000000284799</v>
      </c>
      <c r="BD269" s="100">
        <v>0.360000000284799</v>
      </c>
      <c r="BE269" s="100">
        <v>0.360000000284799</v>
      </c>
      <c r="BF269" s="100">
        <v>0.360000000284799</v>
      </c>
      <c r="BG269" s="100">
        <v>0.360000000284799</v>
      </c>
      <c r="BH269" s="100">
        <v>0.360000000284799</v>
      </c>
      <c r="BI269" s="100">
        <v>0.360000000284799</v>
      </c>
      <c r="BJ269" s="100">
        <v>0.360000000284799</v>
      </c>
      <c r="BK269" s="100">
        <v>0.360000000284799</v>
      </c>
      <c r="BL269" s="100">
        <v>0.360000000284799</v>
      </c>
      <c r="BM269" s="100">
        <v>0.360000000284799</v>
      </c>
      <c r="BN269" s="100">
        <v>0.360000000284799</v>
      </c>
      <c r="BO269" s="100">
        <v>0.360000000284799</v>
      </c>
      <c r="BP269" s="100">
        <v>0.360000000284799</v>
      </c>
      <c r="BQ269" s="100">
        <v>0.360000000284799</v>
      </c>
      <c r="BR269" s="100">
        <v>0.360000000284799</v>
      </c>
      <c r="BS269" s="100">
        <v>0.360000000284799</v>
      </c>
      <c r="BT269" s="100">
        <v>0.360000000284799</v>
      </c>
      <c r="BU269" s="100">
        <v>0.360000000284799</v>
      </c>
      <c r="BV269" s="100">
        <v>0.360000000284799</v>
      </c>
      <c r="BW269" s="100">
        <v>0.360000000284799</v>
      </c>
      <c r="BX269" s="100">
        <v>0.360000000284799</v>
      </c>
      <c r="BY269" s="100">
        <v>0.360000000284799</v>
      </c>
      <c r="BZ269" s="100">
        <v>0.360000000284799</v>
      </c>
      <c r="CA269" s="100">
        <v>0.360000000284799</v>
      </c>
      <c r="CB269" s="100">
        <v>0.360000000284799</v>
      </c>
      <c r="CC269" s="100">
        <v>0.360000000284799</v>
      </c>
      <c r="CD269" s="100">
        <v>0.360000000284799</v>
      </c>
      <c r="CE269" s="100">
        <v>0.360000000284799</v>
      </c>
      <c r="CF269" s="100">
        <v>0.360000000284799</v>
      </c>
      <c r="CG269" s="100">
        <v>0.360000000284799</v>
      </c>
      <c r="CH269" s="100">
        <v>0.360000000284799</v>
      </c>
      <c r="CI269" s="100">
        <v>0.360000000284799</v>
      </c>
      <c r="CJ269" s="100">
        <v>0.360000000284799</v>
      </c>
      <c r="CK269" s="100">
        <v>0.360000000284799</v>
      </c>
      <c r="CL269" s="100">
        <v>0.360000000284799</v>
      </c>
      <c r="CM269" s="100">
        <v>0.360000000284799</v>
      </c>
      <c r="CN269" s="100">
        <v>0.360000000284799</v>
      </c>
      <c r="CO269" s="100">
        <v>0.360000000284799</v>
      </c>
    </row>
    <row r="270" spans="1:93" x14ac:dyDescent="0.2">
      <c r="A270" s="101" t="s">
        <v>1864</v>
      </c>
      <c r="B270" s="100">
        <v>0</v>
      </c>
      <c r="C270" s="100">
        <v>0</v>
      </c>
      <c r="D270" s="100">
        <v>0</v>
      </c>
      <c r="E270" s="100">
        <v>0</v>
      </c>
      <c r="F270" s="100">
        <v>0</v>
      </c>
      <c r="G270" s="100">
        <v>0</v>
      </c>
      <c r="H270" s="100">
        <v>0</v>
      </c>
      <c r="I270" s="100">
        <v>0</v>
      </c>
      <c r="J270" s="100">
        <v>0</v>
      </c>
      <c r="K270" s="100">
        <v>0</v>
      </c>
      <c r="L270" s="100">
        <v>0</v>
      </c>
      <c r="M270" s="100">
        <v>0</v>
      </c>
      <c r="N270" s="100">
        <v>0</v>
      </c>
      <c r="O270" s="100">
        <v>0</v>
      </c>
      <c r="P270" s="100">
        <v>0</v>
      </c>
      <c r="Q270" s="100">
        <v>0</v>
      </c>
      <c r="R270" s="100">
        <v>0</v>
      </c>
      <c r="S270" s="100">
        <v>0</v>
      </c>
      <c r="T270" s="100">
        <v>0</v>
      </c>
      <c r="U270" s="100">
        <v>0</v>
      </c>
      <c r="V270" s="100">
        <v>0</v>
      </c>
      <c r="W270" s="100">
        <v>0</v>
      </c>
      <c r="X270" s="100">
        <v>0</v>
      </c>
      <c r="Y270" s="100">
        <v>0</v>
      </c>
      <c r="Z270" s="100">
        <v>0</v>
      </c>
      <c r="AB270" s="100">
        <v>0</v>
      </c>
      <c r="AC270" s="100">
        <v>0</v>
      </c>
      <c r="AD270" s="100">
        <v>0</v>
      </c>
      <c r="AE270" s="100">
        <v>0</v>
      </c>
      <c r="AF270" s="100">
        <v>0</v>
      </c>
      <c r="AG270" s="100">
        <v>0</v>
      </c>
      <c r="AH270" s="100">
        <v>0</v>
      </c>
      <c r="AI270" s="100">
        <v>0</v>
      </c>
      <c r="AJ270" s="100">
        <v>0</v>
      </c>
      <c r="AK270" s="100">
        <v>0</v>
      </c>
      <c r="AL270" s="100">
        <v>0</v>
      </c>
      <c r="AM270" s="100">
        <v>0</v>
      </c>
      <c r="AN270" s="100">
        <v>0</v>
      </c>
      <c r="AO270" s="100">
        <v>0</v>
      </c>
      <c r="AP270" s="100">
        <v>0</v>
      </c>
      <c r="AQ270" s="100">
        <v>0</v>
      </c>
      <c r="AR270" s="100">
        <v>0</v>
      </c>
      <c r="AS270" s="100">
        <v>0</v>
      </c>
      <c r="AT270" s="100">
        <v>0</v>
      </c>
      <c r="AU270" s="100">
        <v>0</v>
      </c>
      <c r="AV270" s="100">
        <v>0</v>
      </c>
      <c r="AW270" s="100">
        <v>0</v>
      </c>
      <c r="AX270" s="100">
        <v>0</v>
      </c>
      <c r="AY270" s="100">
        <v>0</v>
      </c>
      <c r="AZ270" s="100">
        <v>0</v>
      </c>
      <c r="BA270" s="100">
        <v>0</v>
      </c>
      <c r="BB270" s="100">
        <v>0</v>
      </c>
      <c r="BC270" s="100">
        <v>0</v>
      </c>
      <c r="BD270" s="100">
        <v>0</v>
      </c>
      <c r="BE270" s="100">
        <v>0</v>
      </c>
      <c r="BF270" s="100">
        <v>0</v>
      </c>
      <c r="BG270" s="100">
        <v>0</v>
      </c>
      <c r="BH270" s="100">
        <v>0</v>
      </c>
      <c r="BI270" s="100">
        <v>0</v>
      </c>
      <c r="BJ270" s="100">
        <v>0</v>
      </c>
      <c r="BK270" s="100">
        <v>0</v>
      </c>
      <c r="BL270" s="100">
        <v>0</v>
      </c>
      <c r="BM270" s="100">
        <v>0</v>
      </c>
      <c r="BN270" s="100">
        <v>0</v>
      </c>
      <c r="BO270" s="100">
        <v>0</v>
      </c>
      <c r="BP270" s="100">
        <v>0</v>
      </c>
      <c r="BQ270" s="100">
        <v>0</v>
      </c>
      <c r="BR270" s="100">
        <v>0</v>
      </c>
      <c r="BS270" s="100">
        <v>0</v>
      </c>
      <c r="BT270" s="100">
        <v>0</v>
      </c>
      <c r="BU270" s="100">
        <v>0</v>
      </c>
      <c r="BV270" s="100">
        <v>0</v>
      </c>
      <c r="BW270" s="100">
        <v>0</v>
      </c>
      <c r="BX270" s="100">
        <v>0</v>
      </c>
      <c r="BY270" s="100">
        <v>0</v>
      </c>
      <c r="BZ270" s="100">
        <v>0</v>
      </c>
      <c r="CA270" s="100">
        <v>0</v>
      </c>
      <c r="CB270" s="100">
        <v>0</v>
      </c>
      <c r="CC270" s="100">
        <v>0</v>
      </c>
      <c r="CD270" s="100">
        <v>0</v>
      </c>
      <c r="CE270" s="100">
        <v>0</v>
      </c>
      <c r="CF270" s="100">
        <v>0</v>
      </c>
      <c r="CG270" s="100">
        <v>0</v>
      </c>
      <c r="CH270" s="100">
        <v>0</v>
      </c>
      <c r="CI270" s="100">
        <v>0</v>
      </c>
      <c r="CJ270" s="100">
        <v>0</v>
      </c>
      <c r="CK270" s="100">
        <v>0</v>
      </c>
      <c r="CL270" s="100">
        <v>0</v>
      </c>
      <c r="CM270" s="100">
        <v>0</v>
      </c>
      <c r="CN270" s="100">
        <v>0</v>
      </c>
      <c r="CO270" s="100">
        <v>0</v>
      </c>
    </row>
    <row r="271" spans="1:93" x14ac:dyDescent="0.2">
      <c r="A271" s="101" t="s">
        <v>1865</v>
      </c>
      <c r="B271" s="100">
        <v>0</v>
      </c>
      <c r="C271" s="100">
        <v>0</v>
      </c>
      <c r="D271" s="100">
        <v>0</v>
      </c>
      <c r="E271" s="100">
        <v>0</v>
      </c>
      <c r="F271" s="100">
        <v>0</v>
      </c>
      <c r="G271" s="100">
        <v>0</v>
      </c>
      <c r="H271" s="100">
        <v>0</v>
      </c>
      <c r="I271" s="100">
        <v>0</v>
      </c>
      <c r="J271" s="100">
        <v>0</v>
      </c>
      <c r="K271" s="100">
        <v>0</v>
      </c>
      <c r="L271" s="100">
        <v>0</v>
      </c>
      <c r="M271" s="100">
        <v>0</v>
      </c>
      <c r="N271" s="100">
        <v>0</v>
      </c>
      <c r="O271" s="100">
        <v>0</v>
      </c>
      <c r="P271" s="100">
        <v>0</v>
      </c>
      <c r="Q271" s="100">
        <v>0</v>
      </c>
      <c r="R271" s="100">
        <v>0</v>
      </c>
      <c r="S271" s="100">
        <v>0</v>
      </c>
      <c r="T271" s="100">
        <v>0</v>
      </c>
      <c r="U271" s="100">
        <v>0</v>
      </c>
      <c r="V271" s="100">
        <v>0</v>
      </c>
      <c r="W271" s="100">
        <v>0</v>
      </c>
      <c r="X271" s="100">
        <v>0</v>
      </c>
      <c r="Y271" s="100">
        <v>0</v>
      </c>
      <c r="Z271" s="100">
        <v>0</v>
      </c>
      <c r="AB271" s="100">
        <v>0</v>
      </c>
      <c r="AC271" s="100">
        <v>0</v>
      </c>
      <c r="AD271" s="100">
        <v>0</v>
      </c>
      <c r="AE271" s="100">
        <v>0</v>
      </c>
      <c r="AF271" s="100">
        <v>0</v>
      </c>
      <c r="AG271" s="100">
        <v>0</v>
      </c>
      <c r="AH271" s="100">
        <v>0</v>
      </c>
      <c r="AI271" s="100">
        <v>0</v>
      </c>
      <c r="AJ271" s="100">
        <v>0</v>
      </c>
      <c r="AK271" s="100">
        <v>0</v>
      </c>
      <c r="AL271" s="100">
        <v>0</v>
      </c>
      <c r="AM271" s="100">
        <v>0</v>
      </c>
      <c r="AN271" s="100">
        <v>0</v>
      </c>
      <c r="AO271" s="100">
        <v>0</v>
      </c>
      <c r="AP271" s="100">
        <v>0</v>
      </c>
      <c r="AQ271" s="100">
        <v>0</v>
      </c>
      <c r="AR271" s="100">
        <v>0</v>
      </c>
      <c r="AS271" s="100">
        <v>0</v>
      </c>
      <c r="AT271" s="100">
        <v>0</v>
      </c>
      <c r="AU271" s="100">
        <v>0</v>
      </c>
      <c r="AV271" s="100">
        <v>0</v>
      </c>
      <c r="AW271" s="100">
        <v>0</v>
      </c>
      <c r="AX271" s="100">
        <v>0</v>
      </c>
      <c r="AY271" s="100">
        <v>0</v>
      </c>
      <c r="AZ271" s="100">
        <v>0</v>
      </c>
      <c r="BA271" s="100">
        <v>0</v>
      </c>
      <c r="BB271" s="100">
        <v>0</v>
      </c>
      <c r="BC271" s="100">
        <v>0</v>
      </c>
      <c r="BD271" s="100">
        <v>0</v>
      </c>
      <c r="BE271" s="100">
        <v>0</v>
      </c>
      <c r="BF271" s="100">
        <v>0</v>
      </c>
      <c r="BG271" s="100">
        <v>0</v>
      </c>
      <c r="BH271" s="100">
        <v>0</v>
      </c>
      <c r="BI271" s="100">
        <v>0</v>
      </c>
      <c r="BJ271" s="100">
        <v>0</v>
      </c>
      <c r="BK271" s="100">
        <v>0</v>
      </c>
      <c r="BL271" s="100">
        <v>0</v>
      </c>
      <c r="BM271" s="100">
        <v>0</v>
      </c>
      <c r="BN271" s="100">
        <v>0</v>
      </c>
      <c r="BO271" s="100">
        <v>0</v>
      </c>
      <c r="BP271" s="100">
        <v>0</v>
      </c>
      <c r="BQ271" s="100">
        <v>0</v>
      </c>
      <c r="BR271" s="100">
        <v>0</v>
      </c>
      <c r="BS271" s="100">
        <v>0</v>
      </c>
      <c r="BT271" s="100">
        <v>0</v>
      </c>
      <c r="BU271" s="100">
        <v>0</v>
      </c>
      <c r="BV271" s="100">
        <v>0</v>
      </c>
      <c r="BW271" s="100">
        <v>0</v>
      </c>
      <c r="BX271" s="100">
        <v>0</v>
      </c>
      <c r="BY271" s="100">
        <v>0</v>
      </c>
      <c r="BZ271" s="100">
        <v>0</v>
      </c>
      <c r="CA271" s="100">
        <v>0</v>
      </c>
      <c r="CB271" s="100">
        <v>0</v>
      </c>
      <c r="CC271" s="100">
        <v>0</v>
      </c>
      <c r="CD271" s="100">
        <v>0</v>
      </c>
      <c r="CE271" s="100">
        <v>0</v>
      </c>
      <c r="CF271" s="100">
        <v>0</v>
      </c>
      <c r="CG271" s="100">
        <v>0</v>
      </c>
      <c r="CH271" s="100">
        <v>0</v>
      </c>
      <c r="CI271" s="100">
        <v>0</v>
      </c>
      <c r="CJ271" s="100">
        <v>0</v>
      </c>
      <c r="CK271" s="100">
        <v>0</v>
      </c>
      <c r="CL271" s="100">
        <v>0</v>
      </c>
      <c r="CM271" s="100">
        <v>0</v>
      </c>
      <c r="CN271" s="100">
        <v>0</v>
      </c>
      <c r="CO271" s="100">
        <v>0</v>
      </c>
    </row>
    <row r="272" spans="1:93" x14ac:dyDescent="0.2">
      <c r="A272" s="101" t="s">
        <v>1866</v>
      </c>
      <c r="B272" s="100">
        <v>0</v>
      </c>
      <c r="C272" s="100">
        <v>0</v>
      </c>
      <c r="D272" s="100">
        <v>0</v>
      </c>
      <c r="E272" s="100">
        <v>0</v>
      </c>
      <c r="F272" s="100">
        <v>0</v>
      </c>
      <c r="G272" s="100">
        <v>0</v>
      </c>
      <c r="H272" s="100">
        <v>0</v>
      </c>
      <c r="I272" s="100">
        <v>0</v>
      </c>
      <c r="J272" s="100">
        <v>0</v>
      </c>
      <c r="K272" s="100">
        <v>0</v>
      </c>
      <c r="L272" s="100">
        <v>0</v>
      </c>
      <c r="M272" s="100">
        <v>0</v>
      </c>
      <c r="N272" s="100">
        <v>0</v>
      </c>
      <c r="O272" s="100">
        <v>0</v>
      </c>
      <c r="P272" s="100">
        <v>0</v>
      </c>
      <c r="Q272" s="100">
        <v>0</v>
      </c>
      <c r="R272" s="100">
        <v>0</v>
      </c>
      <c r="S272" s="100">
        <v>0</v>
      </c>
      <c r="T272" s="100">
        <v>0</v>
      </c>
      <c r="U272" s="100">
        <v>0</v>
      </c>
      <c r="V272" s="100">
        <v>0</v>
      </c>
      <c r="W272" s="100">
        <v>0</v>
      </c>
      <c r="X272" s="100">
        <v>0</v>
      </c>
      <c r="Y272" s="100">
        <v>0</v>
      </c>
      <c r="Z272" s="100">
        <v>0</v>
      </c>
      <c r="AB272" s="100">
        <v>0</v>
      </c>
      <c r="AC272" s="100">
        <v>0</v>
      </c>
      <c r="AD272" s="100">
        <v>0</v>
      </c>
      <c r="AE272" s="100">
        <v>0</v>
      </c>
      <c r="AF272" s="100">
        <v>0</v>
      </c>
      <c r="AG272" s="100">
        <v>0</v>
      </c>
      <c r="AH272" s="100">
        <v>0</v>
      </c>
      <c r="AI272" s="100">
        <v>0</v>
      </c>
      <c r="AJ272" s="100">
        <v>0</v>
      </c>
      <c r="AK272" s="100">
        <v>0</v>
      </c>
      <c r="AL272" s="100">
        <v>0</v>
      </c>
      <c r="AM272" s="100">
        <v>0</v>
      </c>
      <c r="AN272" s="100">
        <v>0</v>
      </c>
      <c r="AO272" s="100">
        <v>0</v>
      </c>
      <c r="AP272" s="100">
        <v>0</v>
      </c>
      <c r="AQ272" s="100">
        <v>0</v>
      </c>
      <c r="AR272" s="100">
        <v>0</v>
      </c>
      <c r="AS272" s="100">
        <v>0</v>
      </c>
      <c r="AT272" s="100">
        <v>0</v>
      </c>
      <c r="AU272" s="100">
        <v>0</v>
      </c>
      <c r="AV272" s="100">
        <v>0</v>
      </c>
      <c r="AW272" s="100">
        <v>0</v>
      </c>
      <c r="AX272" s="100">
        <v>0</v>
      </c>
      <c r="AY272" s="100">
        <v>0</v>
      </c>
      <c r="AZ272" s="100">
        <v>0</v>
      </c>
      <c r="BA272" s="100">
        <v>0</v>
      </c>
      <c r="BB272" s="100">
        <v>0</v>
      </c>
      <c r="BC272" s="100">
        <v>0</v>
      </c>
      <c r="BD272" s="100">
        <v>0</v>
      </c>
      <c r="BE272" s="100">
        <v>0</v>
      </c>
      <c r="BF272" s="100">
        <v>0</v>
      </c>
      <c r="BG272" s="100">
        <v>0</v>
      </c>
      <c r="BH272" s="100">
        <v>0</v>
      </c>
      <c r="BI272" s="100">
        <v>0</v>
      </c>
      <c r="BJ272" s="100">
        <v>0</v>
      </c>
      <c r="BK272" s="100">
        <v>0</v>
      </c>
      <c r="BL272" s="100">
        <v>0</v>
      </c>
      <c r="BM272" s="100">
        <v>0</v>
      </c>
      <c r="BN272" s="100">
        <v>0</v>
      </c>
      <c r="BO272" s="100">
        <v>0</v>
      </c>
      <c r="BP272" s="100">
        <v>0</v>
      </c>
      <c r="BQ272" s="100">
        <v>0</v>
      </c>
      <c r="BR272" s="100">
        <v>0</v>
      </c>
      <c r="BS272" s="100">
        <v>0</v>
      </c>
      <c r="BT272" s="100">
        <v>0</v>
      </c>
      <c r="BU272" s="100">
        <v>0</v>
      </c>
      <c r="BV272" s="100">
        <v>0</v>
      </c>
      <c r="BW272" s="100">
        <v>0</v>
      </c>
      <c r="BX272" s="100">
        <v>0</v>
      </c>
      <c r="BY272" s="100">
        <v>0</v>
      </c>
      <c r="BZ272" s="100">
        <v>0</v>
      </c>
      <c r="CA272" s="100">
        <v>0</v>
      </c>
      <c r="CB272" s="100">
        <v>0</v>
      </c>
      <c r="CC272" s="100">
        <v>0</v>
      </c>
      <c r="CD272" s="100">
        <v>0</v>
      </c>
      <c r="CE272" s="100">
        <v>0</v>
      </c>
      <c r="CF272" s="100">
        <v>0</v>
      </c>
      <c r="CG272" s="100">
        <v>0</v>
      </c>
      <c r="CH272" s="100">
        <v>0</v>
      </c>
      <c r="CI272" s="100">
        <v>0</v>
      </c>
      <c r="CJ272" s="100">
        <v>0</v>
      </c>
      <c r="CK272" s="100">
        <v>0</v>
      </c>
      <c r="CL272" s="100">
        <v>0</v>
      </c>
      <c r="CM272" s="100">
        <v>0</v>
      </c>
      <c r="CN272" s="100">
        <v>0</v>
      </c>
      <c r="CO272" s="100">
        <v>0</v>
      </c>
    </row>
    <row r="273" spans="1:93" x14ac:dyDescent="0.2">
      <c r="A273" s="101" t="s">
        <v>1867</v>
      </c>
      <c r="B273" s="100">
        <v>0</v>
      </c>
      <c r="C273" s="100">
        <v>0</v>
      </c>
      <c r="D273" s="100">
        <v>0</v>
      </c>
      <c r="E273" s="100">
        <v>0</v>
      </c>
      <c r="F273" s="100">
        <v>0</v>
      </c>
      <c r="G273" s="100">
        <v>0</v>
      </c>
      <c r="H273" s="100">
        <v>0</v>
      </c>
      <c r="I273" s="100">
        <v>0</v>
      </c>
      <c r="J273" s="100">
        <v>0</v>
      </c>
      <c r="K273" s="100">
        <v>0</v>
      </c>
      <c r="L273" s="100">
        <v>0</v>
      </c>
      <c r="M273" s="100">
        <v>0</v>
      </c>
      <c r="N273" s="100">
        <v>0</v>
      </c>
      <c r="O273" s="100">
        <v>0</v>
      </c>
      <c r="P273" s="100">
        <v>0</v>
      </c>
      <c r="Q273" s="100">
        <v>0</v>
      </c>
      <c r="R273" s="100">
        <v>0</v>
      </c>
      <c r="S273" s="100">
        <v>0</v>
      </c>
      <c r="T273" s="100">
        <v>0</v>
      </c>
      <c r="U273" s="100">
        <v>0</v>
      </c>
      <c r="V273" s="100">
        <v>0</v>
      </c>
      <c r="W273" s="100">
        <v>0</v>
      </c>
      <c r="X273" s="100">
        <v>0</v>
      </c>
      <c r="Y273" s="100">
        <v>0</v>
      </c>
      <c r="Z273" s="100">
        <v>0</v>
      </c>
      <c r="AB273" s="100">
        <v>0</v>
      </c>
      <c r="AC273" s="100">
        <v>0</v>
      </c>
      <c r="AD273" s="100">
        <v>0</v>
      </c>
      <c r="AE273" s="100">
        <v>0</v>
      </c>
      <c r="AF273" s="100">
        <v>0</v>
      </c>
      <c r="AG273" s="100">
        <v>0</v>
      </c>
      <c r="AH273" s="100">
        <v>0</v>
      </c>
      <c r="AI273" s="100">
        <v>0</v>
      </c>
      <c r="AJ273" s="100">
        <v>0</v>
      </c>
      <c r="AK273" s="100">
        <v>0</v>
      </c>
      <c r="AL273" s="100">
        <v>0</v>
      </c>
      <c r="AM273" s="100">
        <v>0</v>
      </c>
      <c r="AN273" s="100">
        <v>0</v>
      </c>
      <c r="AO273" s="100">
        <v>0</v>
      </c>
      <c r="AP273" s="100">
        <v>0</v>
      </c>
      <c r="AQ273" s="100">
        <v>0</v>
      </c>
      <c r="AR273" s="100">
        <v>0</v>
      </c>
      <c r="AS273" s="100">
        <v>0</v>
      </c>
      <c r="AT273" s="100">
        <v>0</v>
      </c>
      <c r="AU273" s="100">
        <v>0</v>
      </c>
      <c r="AV273" s="100">
        <v>0</v>
      </c>
      <c r="AW273" s="100">
        <v>0</v>
      </c>
      <c r="AX273" s="100">
        <v>0</v>
      </c>
      <c r="AY273" s="100">
        <v>0</v>
      </c>
      <c r="AZ273" s="100">
        <v>0</v>
      </c>
      <c r="BA273" s="100">
        <v>0</v>
      </c>
      <c r="BB273" s="100">
        <v>0</v>
      </c>
      <c r="BC273" s="100">
        <v>0</v>
      </c>
      <c r="BD273" s="100">
        <v>0</v>
      </c>
      <c r="BE273" s="100">
        <v>0</v>
      </c>
      <c r="BF273" s="100">
        <v>0</v>
      </c>
      <c r="BG273" s="100">
        <v>0</v>
      </c>
      <c r="BH273" s="100">
        <v>0</v>
      </c>
      <c r="BI273" s="100">
        <v>0</v>
      </c>
      <c r="BJ273" s="100">
        <v>0</v>
      </c>
      <c r="BK273" s="100">
        <v>0</v>
      </c>
      <c r="BL273" s="100">
        <v>0</v>
      </c>
      <c r="BM273" s="100">
        <v>0</v>
      </c>
      <c r="BN273" s="100">
        <v>0</v>
      </c>
      <c r="BO273" s="100">
        <v>0</v>
      </c>
      <c r="BP273" s="100">
        <v>0</v>
      </c>
      <c r="BQ273" s="100">
        <v>0</v>
      </c>
      <c r="BR273" s="100">
        <v>0</v>
      </c>
      <c r="BS273" s="100">
        <v>0</v>
      </c>
      <c r="BT273" s="100">
        <v>0</v>
      </c>
      <c r="BU273" s="100">
        <v>0</v>
      </c>
      <c r="BV273" s="100">
        <v>0</v>
      </c>
      <c r="BW273" s="100">
        <v>0</v>
      </c>
      <c r="BX273" s="100">
        <v>0</v>
      </c>
      <c r="BY273" s="100">
        <v>0</v>
      </c>
      <c r="BZ273" s="100">
        <v>0</v>
      </c>
      <c r="CA273" s="100">
        <v>0</v>
      </c>
      <c r="CB273" s="100">
        <v>0</v>
      </c>
      <c r="CC273" s="100">
        <v>0</v>
      </c>
      <c r="CD273" s="100">
        <v>0</v>
      </c>
      <c r="CE273" s="100">
        <v>0</v>
      </c>
      <c r="CF273" s="100">
        <v>0</v>
      </c>
      <c r="CG273" s="100">
        <v>0</v>
      </c>
      <c r="CH273" s="100">
        <v>0</v>
      </c>
      <c r="CI273" s="100">
        <v>0</v>
      </c>
      <c r="CJ273" s="100">
        <v>0</v>
      </c>
      <c r="CK273" s="100">
        <v>0</v>
      </c>
      <c r="CL273" s="100">
        <v>0</v>
      </c>
      <c r="CM273" s="100">
        <v>0</v>
      </c>
      <c r="CN273" s="100">
        <v>0</v>
      </c>
      <c r="CO273" s="100">
        <v>0</v>
      </c>
    </row>
    <row r="274" spans="1:93" x14ac:dyDescent="0.2">
      <c r="A274" s="101" t="s">
        <v>1868</v>
      </c>
      <c r="B274" s="100">
        <v>0</v>
      </c>
      <c r="C274" s="100">
        <v>0</v>
      </c>
      <c r="D274" s="100">
        <v>0</v>
      </c>
      <c r="E274" s="100">
        <v>0</v>
      </c>
      <c r="F274" s="100">
        <v>0</v>
      </c>
      <c r="G274" s="100">
        <v>0</v>
      </c>
      <c r="H274" s="100">
        <v>0</v>
      </c>
      <c r="I274" s="100">
        <v>0</v>
      </c>
      <c r="J274" s="100">
        <v>0</v>
      </c>
      <c r="K274" s="100">
        <v>0</v>
      </c>
      <c r="L274" s="100">
        <v>0</v>
      </c>
      <c r="M274" s="100">
        <v>0</v>
      </c>
      <c r="N274" s="100">
        <v>0</v>
      </c>
      <c r="O274" s="100">
        <v>0</v>
      </c>
      <c r="P274" s="100">
        <v>0</v>
      </c>
      <c r="Q274" s="100">
        <v>0</v>
      </c>
      <c r="R274" s="100">
        <v>0</v>
      </c>
      <c r="S274" s="100">
        <v>0</v>
      </c>
      <c r="T274" s="100">
        <v>0</v>
      </c>
      <c r="U274" s="100">
        <v>0</v>
      </c>
      <c r="V274" s="100">
        <v>0</v>
      </c>
      <c r="W274" s="100">
        <v>0</v>
      </c>
      <c r="X274" s="100">
        <v>0</v>
      </c>
      <c r="Y274" s="100">
        <v>0</v>
      </c>
      <c r="Z274" s="100">
        <v>0</v>
      </c>
      <c r="AB274" s="100">
        <v>0</v>
      </c>
      <c r="AC274" s="100">
        <v>0</v>
      </c>
      <c r="AD274" s="100">
        <v>0</v>
      </c>
      <c r="AE274" s="100">
        <v>0</v>
      </c>
      <c r="AF274" s="100">
        <v>0</v>
      </c>
      <c r="AG274" s="100">
        <v>0</v>
      </c>
      <c r="AH274" s="100">
        <v>0</v>
      </c>
      <c r="AI274" s="100">
        <v>0</v>
      </c>
      <c r="AJ274" s="100">
        <v>0</v>
      </c>
      <c r="AK274" s="100">
        <v>0</v>
      </c>
      <c r="AL274" s="100">
        <v>0</v>
      </c>
      <c r="AM274" s="100">
        <v>0</v>
      </c>
      <c r="AN274" s="100">
        <v>0</v>
      </c>
      <c r="AO274" s="100">
        <v>0</v>
      </c>
      <c r="AP274" s="100">
        <v>0</v>
      </c>
      <c r="AQ274" s="100">
        <v>0</v>
      </c>
      <c r="AR274" s="100">
        <v>0</v>
      </c>
      <c r="AS274" s="100">
        <v>0</v>
      </c>
      <c r="AT274" s="100">
        <v>0</v>
      </c>
      <c r="AU274" s="100">
        <v>0</v>
      </c>
      <c r="AV274" s="100">
        <v>0</v>
      </c>
      <c r="AW274" s="100">
        <v>0</v>
      </c>
      <c r="AX274" s="100">
        <v>0</v>
      </c>
      <c r="AY274" s="100">
        <v>0</v>
      </c>
      <c r="AZ274" s="100">
        <v>0</v>
      </c>
      <c r="BA274" s="100">
        <v>0</v>
      </c>
      <c r="BB274" s="100">
        <v>0</v>
      </c>
      <c r="BC274" s="100">
        <v>0</v>
      </c>
      <c r="BD274" s="100">
        <v>0</v>
      </c>
      <c r="BE274" s="100">
        <v>0</v>
      </c>
      <c r="BF274" s="100">
        <v>0</v>
      </c>
      <c r="BG274" s="100">
        <v>0</v>
      </c>
      <c r="BH274" s="100">
        <v>0</v>
      </c>
      <c r="BI274" s="100">
        <v>0</v>
      </c>
      <c r="BJ274" s="100">
        <v>0</v>
      </c>
      <c r="BK274" s="100">
        <v>0</v>
      </c>
      <c r="BL274" s="100">
        <v>0</v>
      </c>
      <c r="BM274" s="100">
        <v>0</v>
      </c>
      <c r="BN274" s="100">
        <v>0</v>
      </c>
      <c r="BO274" s="100">
        <v>0</v>
      </c>
      <c r="BP274" s="100">
        <v>0</v>
      </c>
      <c r="BQ274" s="100">
        <v>0</v>
      </c>
      <c r="BR274" s="100">
        <v>0</v>
      </c>
      <c r="BS274" s="100">
        <v>0</v>
      </c>
      <c r="BT274" s="100">
        <v>0</v>
      </c>
      <c r="BU274" s="100">
        <v>0</v>
      </c>
      <c r="BV274" s="100">
        <v>0</v>
      </c>
      <c r="BW274" s="100">
        <v>0</v>
      </c>
      <c r="BX274" s="100">
        <v>0</v>
      </c>
      <c r="BY274" s="100">
        <v>0</v>
      </c>
      <c r="BZ274" s="100">
        <v>0</v>
      </c>
      <c r="CA274" s="100">
        <v>0</v>
      </c>
      <c r="CB274" s="100">
        <v>0</v>
      </c>
      <c r="CC274" s="100">
        <v>0</v>
      </c>
      <c r="CD274" s="100">
        <v>0</v>
      </c>
      <c r="CE274" s="100">
        <v>0</v>
      </c>
      <c r="CF274" s="100">
        <v>0</v>
      </c>
      <c r="CG274" s="100">
        <v>0</v>
      </c>
      <c r="CH274" s="100">
        <v>0</v>
      </c>
      <c r="CI274" s="100">
        <v>0</v>
      </c>
      <c r="CJ274" s="100">
        <v>0</v>
      </c>
      <c r="CK274" s="100">
        <v>0</v>
      </c>
      <c r="CL274" s="100">
        <v>0</v>
      </c>
      <c r="CM274" s="100">
        <v>0</v>
      </c>
      <c r="CN274" s="100">
        <v>0</v>
      </c>
      <c r="CO274" s="100">
        <v>0</v>
      </c>
    </row>
    <row r="275" spans="1:93" x14ac:dyDescent="0.2">
      <c r="A275" s="102" t="s">
        <v>1869</v>
      </c>
      <c r="B275" s="103">
        <v>29604342.939999901</v>
      </c>
      <c r="C275" s="103">
        <v>23763284.7299999</v>
      </c>
      <c r="D275" s="103">
        <v>17257541.079999998</v>
      </c>
      <c r="E275" s="103">
        <v>197030304.109999</v>
      </c>
      <c r="F275" s="103">
        <v>212662736.62999901</v>
      </c>
      <c r="G275" s="103">
        <v>25440259.9099999</v>
      </c>
      <c r="H275" s="103">
        <v>25367394.91</v>
      </c>
      <c r="I275" s="103">
        <v>18766458.219999898</v>
      </c>
      <c r="J275" s="103">
        <v>40381598.560000002</v>
      </c>
      <c r="K275" s="103">
        <v>15830562.8199999</v>
      </c>
      <c r="L275" s="103">
        <v>38425778.329999998</v>
      </c>
      <c r="M275" s="103">
        <v>49668307.490000002</v>
      </c>
      <c r="N275" s="103">
        <v>49668307.490000002</v>
      </c>
      <c r="O275" s="103">
        <v>69203644.739999995</v>
      </c>
      <c r="P275" s="103">
        <v>73394840.079999998</v>
      </c>
      <c r="Q275" s="103">
        <v>69284127.849999994</v>
      </c>
      <c r="R275" s="103">
        <v>78092520.900000006</v>
      </c>
      <c r="S275" s="103">
        <v>63867068.649999999</v>
      </c>
      <c r="T275" s="103">
        <v>56196240.369999997</v>
      </c>
      <c r="U275" s="103">
        <v>63708687.289999999</v>
      </c>
      <c r="V275" s="103">
        <v>37028059.630000003</v>
      </c>
      <c r="W275" s="103">
        <v>36063209.289999999</v>
      </c>
      <c r="X275" s="103">
        <v>51586460.289999999</v>
      </c>
      <c r="Y275" s="103">
        <v>49076262.420000002</v>
      </c>
      <c r="Z275" s="103">
        <v>37184057.549999997</v>
      </c>
      <c r="AA275" s="103"/>
      <c r="AB275" s="103">
        <v>37184057.549999997</v>
      </c>
      <c r="AC275" s="103">
        <v>37184057.549999997</v>
      </c>
      <c r="AD275" s="103">
        <v>37184057.549999997</v>
      </c>
      <c r="AE275" s="103">
        <v>37184057.549999997</v>
      </c>
      <c r="AF275" s="103">
        <v>37184057.549999997</v>
      </c>
      <c r="AG275" s="103">
        <v>37184057.549999997</v>
      </c>
      <c r="AH275" s="103">
        <v>37184057.549999997</v>
      </c>
      <c r="AI275" s="103">
        <v>37184057.549999997</v>
      </c>
      <c r="AJ275" s="103">
        <v>37184057.549999997</v>
      </c>
      <c r="AK275" s="103">
        <v>37184057.549999997</v>
      </c>
      <c r="AL275" s="103">
        <v>37184057.549999997</v>
      </c>
      <c r="AM275" s="103">
        <v>37184057.549999997</v>
      </c>
      <c r="AN275" s="103">
        <v>37184057.549999997</v>
      </c>
      <c r="AO275" s="103">
        <v>37184057.549999997</v>
      </c>
      <c r="AP275" s="103">
        <v>37184057.549999997</v>
      </c>
      <c r="AQ275" s="103">
        <v>37184057.549999997</v>
      </c>
      <c r="AR275" s="103">
        <v>37184057.549999997</v>
      </c>
      <c r="AS275" s="103">
        <v>37184057.549999997</v>
      </c>
      <c r="AT275" s="103">
        <v>37184057.549999997</v>
      </c>
      <c r="AU275" s="103">
        <v>37184057.549999997</v>
      </c>
      <c r="AV275" s="103">
        <v>37184057.549999997</v>
      </c>
      <c r="AW275" s="103">
        <v>37184057.549999997</v>
      </c>
      <c r="AX275" s="103">
        <v>37184057.549999997</v>
      </c>
      <c r="AY275" s="103">
        <v>37184057.549999997</v>
      </c>
      <c r="AZ275" s="103">
        <v>37184057.549999997</v>
      </c>
      <c r="BA275" s="103">
        <v>37184057.549999997</v>
      </c>
      <c r="BB275" s="103">
        <v>37184057.549999997</v>
      </c>
      <c r="BC275" s="103">
        <v>37184057.549999997</v>
      </c>
      <c r="BD275" s="103">
        <v>37184057.549999997</v>
      </c>
      <c r="BE275" s="103">
        <v>37184057.549999997</v>
      </c>
      <c r="BF275" s="103">
        <v>37184057.549999997</v>
      </c>
      <c r="BG275" s="103">
        <v>37184057.549999997</v>
      </c>
      <c r="BH275" s="103">
        <v>37184057.549999997</v>
      </c>
      <c r="BI275" s="103">
        <v>37184057.549999997</v>
      </c>
      <c r="BJ275" s="103">
        <v>37184057.549999997</v>
      </c>
      <c r="BK275" s="103">
        <v>37184057.549999997</v>
      </c>
      <c r="BL275" s="103">
        <v>37184057.549999997</v>
      </c>
      <c r="BM275" s="103">
        <v>37184057.549999997</v>
      </c>
      <c r="BN275" s="103">
        <v>37184057.549999997</v>
      </c>
      <c r="BO275" s="103">
        <v>37184057.549999997</v>
      </c>
      <c r="BP275" s="103">
        <v>37184057.549999997</v>
      </c>
      <c r="BQ275" s="103">
        <v>37184057.549999997</v>
      </c>
      <c r="BR275" s="103">
        <v>37184057.549999997</v>
      </c>
      <c r="BS275" s="103">
        <v>37184057.549999997</v>
      </c>
      <c r="BT275" s="103">
        <v>37184057.549999997</v>
      </c>
      <c r="BU275" s="103">
        <v>37184057.549999997</v>
      </c>
      <c r="BV275" s="103">
        <v>37184057.549999997</v>
      </c>
      <c r="BW275" s="103">
        <v>37184057.549999997</v>
      </c>
      <c r="BX275" s="103">
        <v>37184057.549999997</v>
      </c>
      <c r="BY275" s="103">
        <v>37184057.549999997</v>
      </c>
      <c r="BZ275" s="103">
        <v>37184057.549999997</v>
      </c>
      <c r="CA275" s="103">
        <v>37184057.549999997</v>
      </c>
      <c r="CB275" s="103">
        <v>37184057.549999997</v>
      </c>
      <c r="CC275" s="103">
        <v>37184057.549999997</v>
      </c>
      <c r="CD275" s="103">
        <v>37184057.549999997</v>
      </c>
      <c r="CE275" s="103">
        <v>37184057.549999997</v>
      </c>
      <c r="CF275" s="103">
        <v>37184057.549999997</v>
      </c>
      <c r="CG275" s="103">
        <v>37184057.549999997</v>
      </c>
      <c r="CH275" s="103">
        <v>37184057.549999997</v>
      </c>
      <c r="CI275" s="103">
        <v>37184057.549999997</v>
      </c>
      <c r="CJ275" s="103">
        <v>37184057.549999997</v>
      </c>
      <c r="CK275" s="103">
        <v>37184057.549999997</v>
      </c>
      <c r="CL275" s="103">
        <v>37184057.549999997</v>
      </c>
      <c r="CM275" s="103">
        <v>37184057.549999997</v>
      </c>
      <c r="CN275" s="103">
        <v>37184057.549999997</v>
      </c>
      <c r="CO275" s="103">
        <v>37184057.549999997</v>
      </c>
    </row>
    <row r="276" spans="1:93" x14ac:dyDescent="0.2">
      <c r="A276" s="101" t="s">
        <v>1870</v>
      </c>
    </row>
    <row r="277" spans="1:93" x14ac:dyDescent="0.2">
      <c r="A277" s="99" t="s">
        <v>1871</v>
      </c>
    </row>
    <row r="278" spans="1:93" x14ac:dyDescent="0.2">
      <c r="A278" s="101" t="s">
        <v>1872</v>
      </c>
      <c r="B278" s="100">
        <v>0</v>
      </c>
      <c r="C278" s="100">
        <v>0</v>
      </c>
      <c r="D278" s="100">
        <v>0</v>
      </c>
      <c r="E278" s="100">
        <v>0</v>
      </c>
      <c r="F278" s="100">
        <v>0</v>
      </c>
      <c r="G278" s="100">
        <v>0</v>
      </c>
      <c r="H278" s="100">
        <v>0</v>
      </c>
      <c r="I278" s="100">
        <v>0</v>
      </c>
      <c r="J278" s="100">
        <v>0</v>
      </c>
      <c r="K278" s="100">
        <v>0</v>
      </c>
      <c r="L278" s="100">
        <v>0</v>
      </c>
      <c r="M278" s="100">
        <v>0</v>
      </c>
      <c r="N278" s="100">
        <v>0</v>
      </c>
      <c r="O278" s="100">
        <v>0</v>
      </c>
      <c r="P278" s="100">
        <v>0</v>
      </c>
      <c r="Q278" s="100">
        <v>0</v>
      </c>
      <c r="R278" s="100">
        <v>0</v>
      </c>
      <c r="S278" s="100">
        <v>0</v>
      </c>
      <c r="T278" s="100">
        <v>0</v>
      </c>
      <c r="U278" s="100">
        <v>0</v>
      </c>
      <c r="V278" s="100">
        <v>0</v>
      </c>
      <c r="W278" s="100">
        <v>0</v>
      </c>
      <c r="X278" s="100">
        <v>0</v>
      </c>
      <c r="Y278" s="100">
        <v>0</v>
      </c>
      <c r="Z278" s="100">
        <v>0</v>
      </c>
      <c r="AB278" s="100">
        <v>0</v>
      </c>
      <c r="AC278" s="100">
        <v>0</v>
      </c>
      <c r="AD278" s="100">
        <v>0</v>
      </c>
      <c r="AE278" s="100">
        <v>0</v>
      </c>
      <c r="AF278" s="100">
        <v>0</v>
      </c>
      <c r="AG278" s="100">
        <v>0</v>
      </c>
      <c r="AH278" s="100">
        <v>0</v>
      </c>
      <c r="AI278" s="100">
        <v>0</v>
      </c>
      <c r="AJ278" s="100">
        <v>0</v>
      </c>
      <c r="AK278" s="100">
        <v>0</v>
      </c>
      <c r="AL278" s="100">
        <v>0</v>
      </c>
      <c r="AM278" s="100">
        <v>0</v>
      </c>
      <c r="AN278" s="100">
        <v>0</v>
      </c>
      <c r="AO278" s="100">
        <v>0</v>
      </c>
      <c r="AP278" s="100">
        <v>0</v>
      </c>
      <c r="AQ278" s="100">
        <v>0</v>
      </c>
      <c r="AR278" s="100">
        <v>0</v>
      </c>
      <c r="AS278" s="100">
        <v>0</v>
      </c>
      <c r="AT278" s="100">
        <v>0</v>
      </c>
      <c r="AU278" s="100">
        <v>0</v>
      </c>
      <c r="AV278" s="100">
        <v>0</v>
      </c>
      <c r="AW278" s="100">
        <v>0</v>
      </c>
      <c r="AX278" s="100">
        <v>0</v>
      </c>
      <c r="AY278" s="100">
        <v>0</v>
      </c>
      <c r="AZ278" s="100">
        <v>0</v>
      </c>
      <c r="BA278" s="100">
        <v>0</v>
      </c>
      <c r="BB278" s="100">
        <v>0</v>
      </c>
      <c r="BC278" s="100">
        <v>0</v>
      </c>
      <c r="BD278" s="100">
        <v>0</v>
      </c>
      <c r="BE278" s="100">
        <v>0</v>
      </c>
      <c r="BF278" s="100">
        <v>0</v>
      </c>
      <c r="BG278" s="100">
        <v>0</v>
      </c>
      <c r="BH278" s="100">
        <v>0</v>
      </c>
      <c r="BI278" s="100">
        <v>0</v>
      </c>
      <c r="BJ278" s="100">
        <v>0</v>
      </c>
      <c r="BK278" s="100">
        <v>0</v>
      </c>
      <c r="BL278" s="100">
        <v>0</v>
      </c>
      <c r="BM278" s="100">
        <v>0</v>
      </c>
      <c r="BN278" s="100">
        <v>0</v>
      </c>
      <c r="BO278" s="100">
        <v>0</v>
      </c>
      <c r="BP278" s="100">
        <v>0</v>
      </c>
      <c r="BQ278" s="100">
        <v>0</v>
      </c>
      <c r="BR278" s="100">
        <v>0</v>
      </c>
      <c r="BS278" s="100">
        <v>0</v>
      </c>
      <c r="BT278" s="100">
        <v>0</v>
      </c>
      <c r="BU278" s="100">
        <v>0</v>
      </c>
      <c r="BV278" s="100">
        <v>0</v>
      </c>
      <c r="BW278" s="100">
        <v>0</v>
      </c>
      <c r="BX278" s="100">
        <v>0</v>
      </c>
      <c r="BY278" s="100">
        <v>0</v>
      </c>
      <c r="BZ278" s="100">
        <v>0</v>
      </c>
      <c r="CA278" s="100">
        <v>0</v>
      </c>
      <c r="CB278" s="100">
        <v>0</v>
      </c>
      <c r="CC278" s="100">
        <v>0</v>
      </c>
      <c r="CD278" s="100">
        <v>0</v>
      </c>
      <c r="CE278" s="100">
        <v>0</v>
      </c>
      <c r="CF278" s="100">
        <v>0</v>
      </c>
      <c r="CG278" s="100">
        <v>0</v>
      </c>
      <c r="CH278" s="100">
        <v>0</v>
      </c>
      <c r="CI278" s="100">
        <v>0</v>
      </c>
      <c r="CJ278" s="100">
        <v>0</v>
      </c>
      <c r="CK278" s="100">
        <v>0</v>
      </c>
      <c r="CL278" s="100">
        <v>0</v>
      </c>
      <c r="CM278" s="100">
        <v>0</v>
      </c>
      <c r="CN278" s="100">
        <v>0</v>
      </c>
      <c r="CO278" s="100">
        <v>0</v>
      </c>
    </row>
    <row r="279" spans="1:93" x14ac:dyDescent="0.2">
      <c r="A279" s="101" t="s">
        <v>1873</v>
      </c>
      <c r="B279" s="100">
        <v>-6802409</v>
      </c>
      <c r="C279" s="100">
        <v>-6802409</v>
      </c>
      <c r="D279" s="100">
        <v>-11802409</v>
      </c>
      <c r="E279" s="100">
        <v>-11802409</v>
      </c>
      <c r="F279" s="100">
        <v>-11802409</v>
      </c>
      <c r="G279" s="100">
        <v>-11802409</v>
      </c>
      <c r="H279" s="100">
        <v>-11802409</v>
      </c>
      <c r="I279" s="100">
        <v>-11802409</v>
      </c>
      <c r="J279" s="100">
        <v>-16802409</v>
      </c>
      <c r="K279" s="100">
        <v>-16802409</v>
      </c>
      <c r="L279" s="100">
        <v>-16802409</v>
      </c>
      <c r="M279" s="100">
        <v>-26802409</v>
      </c>
      <c r="N279" s="100">
        <v>-26802409</v>
      </c>
      <c r="O279" s="100">
        <v>-26802409</v>
      </c>
      <c r="P279" s="100">
        <v>-26802409</v>
      </c>
      <c r="Q279" s="100">
        <v>-19802409</v>
      </c>
      <c r="R279" s="100">
        <v>-19802409</v>
      </c>
      <c r="S279" s="100">
        <v>-19802409</v>
      </c>
      <c r="T279" s="100">
        <v>-19802409</v>
      </c>
      <c r="U279" s="100">
        <v>-19802409</v>
      </c>
      <c r="V279" s="100">
        <v>-19981762.789999999</v>
      </c>
      <c r="W279" s="100">
        <v>-22844812.789999999</v>
      </c>
      <c r="X279" s="100">
        <v>-22844812.789999999</v>
      </c>
      <c r="Y279" s="100">
        <v>-22844812.789999999</v>
      </c>
      <c r="Z279" s="100">
        <v>-18844812.789999999</v>
      </c>
      <c r="AB279" s="100">
        <v>-18844812.789999999</v>
      </c>
      <c r="AC279" s="100">
        <v>-18844812.789999999</v>
      </c>
      <c r="AD279" s="100">
        <v>-18844812.789999999</v>
      </c>
      <c r="AE279" s="100">
        <v>-18844812.789999999</v>
      </c>
      <c r="AF279" s="100">
        <v>-18844812.789999999</v>
      </c>
      <c r="AG279" s="100">
        <v>-18844812.789999999</v>
      </c>
      <c r="AH279" s="100">
        <v>-18844812.789999999</v>
      </c>
      <c r="AI279" s="100">
        <v>-18844812.789999999</v>
      </c>
      <c r="AJ279" s="100">
        <v>-18844812.789999999</v>
      </c>
      <c r="AK279" s="100">
        <v>-18844812.789999999</v>
      </c>
      <c r="AL279" s="100">
        <v>-18844812.789999999</v>
      </c>
      <c r="AM279" s="100">
        <v>-18844812.789999999</v>
      </c>
      <c r="AN279" s="100">
        <v>-18844812.789999999</v>
      </c>
      <c r="AO279" s="100">
        <v>-18844812.789999999</v>
      </c>
      <c r="AP279" s="100">
        <v>-18844812.789999999</v>
      </c>
      <c r="AQ279" s="100">
        <v>-18844812.789999999</v>
      </c>
      <c r="AR279" s="100">
        <v>-18844812.789999999</v>
      </c>
      <c r="AS279" s="100">
        <v>-18844812.789999999</v>
      </c>
      <c r="AT279" s="100">
        <v>-18844812.789999999</v>
      </c>
      <c r="AU279" s="100">
        <v>-18844812.789999999</v>
      </c>
      <c r="AV279" s="100">
        <v>-18844812.789999999</v>
      </c>
      <c r="AW279" s="100">
        <v>-18844812.789999999</v>
      </c>
      <c r="AX279" s="100">
        <v>-18844812.789999999</v>
      </c>
      <c r="AY279" s="100">
        <v>-18844812.789999999</v>
      </c>
      <c r="AZ279" s="100">
        <v>-18844812.789999999</v>
      </c>
      <c r="BA279" s="100">
        <v>-18844812.789999999</v>
      </c>
      <c r="BB279" s="100">
        <v>-18844812.789999999</v>
      </c>
      <c r="BC279" s="100">
        <v>-18844812.789999999</v>
      </c>
      <c r="BD279" s="100">
        <v>-18844812.789999999</v>
      </c>
      <c r="BE279" s="100">
        <v>-18844812.789999999</v>
      </c>
      <c r="BF279" s="100">
        <v>-18844812.789999999</v>
      </c>
      <c r="BG279" s="100">
        <v>-18844812.789999999</v>
      </c>
      <c r="BH279" s="100">
        <v>-18844812.789999999</v>
      </c>
      <c r="BI279" s="100">
        <v>-18844812.789999999</v>
      </c>
      <c r="BJ279" s="100">
        <v>-18844812.789999999</v>
      </c>
      <c r="BK279" s="100">
        <v>-18844812.789999999</v>
      </c>
      <c r="BL279" s="100">
        <v>-18844812.789999999</v>
      </c>
      <c r="BM279" s="100">
        <v>-18844812.789999999</v>
      </c>
      <c r="BN279" s="100">
        <v>-18844812.789999999</v>
      </c>
      <c r="BO279" s="100">
        <v>-18844812.789999999</v>
      </c>
      <c r="BP279" s="100">
        <v>-18844812.789999999</v>
      </c>
      <c r="BQ279" s="100">
        <v>-18844812.789999999</v>
      </c>
      <c r="BR279" s="100">
        <v>-18844812.789999999</v>
      </c>
      <c r="BS279" s="100">
        <v>-18844812.789999999</v>
      </c>
      <c r="BT279" s="100">
        <v>-18844812.789999999</v>
      </c>
      <c r="BU279" s="100">
        <v>-18844812.789999999</v>
      </c>
      <c r="BV279" s="100">
        <v>-18844812.789999999</v>
      </c>
      <c r="BW279" s="100">
        <v>-18844812.789999999</v>
      </c>
      <c r="BX279" s="100">
        <v>-18844812.789999999</v>
      </c>
      <c r="BY279" s="100">
        <v>-18844812.789999999</v>
      </c>
      <c r="BZ279" s="100">
        <v>-18844812.789999999</v>
      </c>
      <c r="CA279" s="100">
        <v>-18844812.789999999</v>
      </c>
      <c r="CB279" s="100">
        <v>-18844812.789999999</v>
      </c>
      <c r="CC279" s="100">
        <v>-18844812.789999999</v>
      </c>
      <c r="CD279" s="100">
        <v>-18844812.789999999</v>
      </c>
      <c r="CE279" s="100">
        <v>-18844812.789999999</v>
      </c>
      <c r="CF279" s="100">
        <v>-18844812.789999999</v>
      </c>
      <c r="CG279" s="100">
        <v>-18844812.789999999</v>
      </c>
      <c r="CH279" s="100">
        <v>-18844812.789999999</v>
      </c>
      <c r="CI279" s="100">
        <v>-18844812.789999999</v>
      </c>
      <c r="CJ279" s="100">
        <v>-18844812.789999999</v>
      </c>
      <c r="CK279" s="100">
        <v>-18844812.789999999</v>
      </c>
      <c r="CL279" s="100">
        <v>-18844812.789999999</v>
      </c>
      <c r="CM279" s="100">
        <v>-18844812.789999999</v>
      </c>
      <c r="CN279" s="100">
        <v>-18844812.789999999</v>
      </c>
      <c r="CO279" s="100">
        <v>-18844812.789999999</v>
      </c>
    </row>
    <row r="280" spans="1:93" x14ac:dyDescent="0.2">
      <c r="A280" s="101" t="s">
        <v>1874</v>
      </c>
      <c r="B280" s="100">
        <v>-736991</v>
      </c>
      <c r="C280" s="100">
        <v>-736991</v>
      </c>
      <c r="D280" s="100">
        <v>-736991</v>
      </c>
      <c r="E280" s="100">
        <v>-736991</v>
      </c>
      <c r="F280" s="100">
        <v>-736991</v>
      </c>
      <c r="G280" s="100">
        <v>-736991</v>
      </c>
      <c r="H280" s="100">
        <v>-736991</v>
      </c>
      <c r="I280" s="100">
        <v>-736991</v>
      </c>
      <c r="J280" s="100">
        <v>-736991</v>
      </c>
      <c r="K280" s="100">
        <v>-736991</v>
      </c>
      <c r="L280" s="100">
        <v>-736991</v>
      </c>
      <c r="M280" s="100">
        <v>-736991</v>
      </c>
      <c r="N280" s="100">
        <v>-736991</v>
      </c>
      <c r="O280" s="100">
        <v>-736991</v>
      </c>
      <c r="P280" s="100">
        <v>-736991</v>
      </c>
      <c r="Q280" s="100">
        <v>-736991</v>
      </c>
      <c r="R280" s="100">
        <v>-736991</v>
      </c>
      <c r="S280" s="100">
        <v>-736991</v>
      </c>
      <c r="T280" s="100">
        <v>-736991</v>
      </c>
      <c r="U280" s="100">
        <v>-736991</v>
      </c>
      <c r="V280" s="100">
        <v>-736991</v>
      </c>
      <c r="W280" s="100">
        <v>-736991</v>
      </c>
      <c r="X280" s="100">
        <v>-736991</v>
      </c>
      <c r="Y280" s="100">
        <v>-736991</v>
      </c>
      <c r="Z280" s="100">
        <v>-736991</v>
      </c>
      <c r="AB280" s="100">
        <v>-736991</v>
      </c>
      <c r="AC280" s="100">
        <v>-736991</v>
      </c>
      <c r="AD280" s="100">
        <v>-736991</v>
      </c>
      <c r="AE280" s="100">
        <v>-736991</v>
      </c>
      <c r="AF280" s="100">
        <v>-736991</v>
      </c>
      <c r="AG280" s="100">
        <v>-736991</v>
      </c>
      <c r="AH280" s="100">
        <v>-736991</v>
      </c>
      <c r="AI280" s="100">
        <v>-736991</v>
      </c>
      <c r="AJ280" s="100">
        <v>-736991</v>
      </c>
      <c r="AK280" s="100">
        <v>-736991</v>
      </c>
      <c r="AL280" s="100">
        <v>-736991</v>
      </c>
      <c r="AM280" s="100">
        <v>-736991</v>
      </c>
      <c r="AN280" s="100">
        <v>-736991</v>
      </c>
      <c r="AO280" s="100">
        <v>-736991</v>
      </c>
      <c r="AP280" s="100">
        <v>-736991</v>
      </c>
      <c r="AQ280" s="100">
        <v>-736991</v>
      </c>
      <c r="AR280" s="100">
        <v>-736991</v>
      </c>
      <c r="AS280" s="100">
        <v>-736991</v>
      </c>
      <c r="AT280" s="100">
        <v>-736991</v>
      </c>
      <c r="AU280" s="100">
        <v>-736991</v>
      </c>
      <c r="AV280" s="100">
        <v>-736991</v>
      </c>
      <c r="AW280" s="100">
        <v>-736991</v>
      </c>
      <c r="AX280" s="100">
        <v>-736991</v>
      </c>
      <c r="AY280" s="100">
        <v>-736991</v>
      </c>
      <c r="AZ280" s="100">
        <v>-736991</v>
      </c>
      <c r="BA280" s="100">
        <v>-736991</v>
      </c>
      <c r="BB280" s="100">
        <v>-736991</v>
      </c>
      <c r="BC280" s="100">
        <v>-736991</v>
      </c>
      <c r="BD280" s="100">
        <v>-736991</v>
      </c>
      <c r="BE280" s="100">
        <v>-736991</v>
      </c>
      <c r="BF280" s="100">
        <v>-736991</v>
      </c>
      <c r="BG280" s="100">
        <v>-736991</v>
      </c>
      <c r="BH280" s="100">
        <v>-736991</v>
      </c>
      <c r="BI280" s="100">
        <v>-736991</v>
      </c>
      <c r="BJ280" s="100">
        <v>-736991</v>
      </c>
      <c r="BK280" s="100">
        <v>-736991</v>
      </c>
      <c r="BL280" s="100">
        <v>-736991</v>
      </c>
      <c r="BM280" s="100">
        <v>-736991</v>
      </c>
      <c r="BN280" s="100">
        <v>-736991</v>
      </c>
      <c r="BO280" s="100">
        <v>-736991</v>
      </c>
      <c r="BP280" s="100">
        <v>-736991</v>
      </c>
      <c r="BQ280" s="100">
        <v>-736991</v>
      </c>
      <c r="BR280" s="100">
        <v>-736991</v>
      </c>
      <c r="BS280" s="100">
        <v>-736991</v>
      </c>
      <c r="BT280" s="100">
        <v>-736991</v>
      </c>
      <c r="BU280" s="100">
        <v>-736991</v>
      </c>
      <c r="BV280" s="100">
        <v>-736991</v>
      </c>
      <c r="BW280" s="100">
        <v>-736991</v>
      </c>
      <c r="BX280" s="100">
        <v>-736991</v>
      </c>
      <c r="BY280" s="100">
        <v>-736991</v>
      </c>
      <c r="BZ280" s="100">
        <v>-736991</v>
      </c>
      <c r="CA280" s="100">
        <v>-736991</v>
      </c>
      <c r="CB280" s="100">
        <v>-736991</v>
      </c>
      <c r="CC280" s="100">
        <v>-736991</v>
      </c>
      <c r="CD280" s="100">
        <v>-736991</v>
      </c>
      <c r="CE280" s="100">
        <v>-736991</v>
      </c>
      <c r="CF280" s="100">
        <v>-736991</v>
      </c>
      <c r="CG280" s="100">
        <v>-736991</v>
      </c>
      <c r="CH280" s="100">
        <v>-736991</v>
      </c>
      <c r="CI280" s="100">
        <v>-736991</v>
      </c>
      <c r="CJ280" s="100">
        <v>-736991</v>
      </c>
      <c r="CK280" s="100">
        <v>-736991</v>
      </c>
      <c r="CL280" s="100">
        <v>-736991</v>
      </c>
      <c r="CM280" s="100">
        <v>-736991</v>
      </c>
      <c r="CN280" s="100">
        <v>-736991</v>
      </c>
      <c r="CO280" s="100">
        <v>-736991</v>
      </c>
    </row>
    <row r="281" spans="1:93" x14ac:dyDescent="0.2">
      <c r="A281" s="101" t="s">
        <v>1875</v>
      </c>
      <c r="B281" s="100">
        <v>0</v>
      </c>
      <c r="C281" s="100">
        <v>0</v>
      </c>
      <c r="D281" s="100">
        <v>0</v>
      </c>
      <c r="E281" s="100">
        <v>0</v>
      </c>
      <c r="F281" s="100">
        <v>0</v>
      </c>
      <c r="G281" s="100">
        <v>0</v>
      </c>
      <c r="H281" s="100">
        <v>0</v>
      </c>
      <c r="I281" s="100">
        <v>0</v>
      </c>
      <c r="J281" s="100">
        <v>0</v>
      </c>
      <c r="K281" s="100">
        <v>0</v>
      </c>
      <c r="L281" s="100">
        <v>0</v>
      </c>
      <c r="M281" s="100">
        <v>0</v>
      </c>
      <c r="N281" s="100">
        <v>0</v>
      </c>
      <c r="O281" s="100">
        <v>0</v>
      </c>
      <c r="P281" s="100">
        <v>0</v>
      </c>
      <c r="Q281" s="100">
        <v>0</v>
      </c>
      <c r="R281" s="100">
        <v>0</v>
      </c>
      <c r="S281" s="100">
        <v>0</v>
      </c>
      <c r="T281" s="100">
        <v>0</v>
      </c>
      <c r="U281" s="100">
        <v>0</v>
      </c>
      <c r="V281" s="100">
        <v>0</v>
      </c>
      <c r="W281" s="100">
        <v>0</v>
      </c>
      <c r="X281" s="100">
        <v>0</v>
      </c>
      <c r="Y281" s="100">
        <v>0</v>
      </c>
      <c r="Z281" s="100">
        <v>0</v>
      </c>
      <c r="AB281" s="100">
        <v>0</v>
      </c>
      <c r="AC281" s="100">
        <v>0</v>
      </c>
      <c r="AD281" s="100">
        <v>0</v>
      </c>
      <c r="AE281" s="100">
        <v>0</v>
      </c>
      <c r="AF281" s="100">
        <v>0</v>
      </c>
      <c r="AG281" s="100">
        <v>0</v>
      </c>
      <c r="AH281" s="100">
        <v>0</v>
      </c>
      <c r="AI281" s="100">
        <v>0</v>
      </c>
      <c r="AJ281" s="100">
        <v>0</v>
      </c>
      <c r="AK281" s="100">
        <v>0</v>
      </c>
      <c r="AL281" s="100">
        <v>0</v>
      </c>
      <c r="AM281" s="100">
        <v>0</v>
      </c>
      <c r="AN281" s="100">
        <v>0</v>
      </c>
      <c r="AO281" s="100">
        <v>0</v>
      </c>
      <c r="AP281" s="100">
        <v>0</v>
      </c>
      <c r="AQ281" s="100">
        <v>0</v>
      </c>
      <c r="AR281" s="100">
        <v>0</v>
      </c>
      <c r="AS281" s="100">
        <v>0</v>
      </c>
      <c r="AT281" s="100">
        <v>0</v>
      </c>
      <c r="AU281" s="100">
        <v>0</v>
      </c>
      <c r="AV281" s="100">
        <v>0</v>
      </c>
      <c r="AW281" s="100">
        <v>0</v>
      </c>
      <c r="AX281" s="100">
        <v>0</v>
      </c>
      <c r="AY281" s="100">
        <v>0</v>
      </c>
      <c r="AZ281" s="100">
        <v>0</v>
      </c>
      <c r="BA281" s="100">
        <v>0</v>
      </c>
      <c r="BB281" s="100">
        <v>0</v>
      </c>
      <c r="BC281" s="100">
        <v>0</v>
      </c>
      <c r="BD281" s="100">
        <v>0</v>
      </c>
      <c r="BE281" s="100">
        <v>0</v>
      </c>
      <c r="BF281" s="100">
        <v>0</v>
      </c>
      <c r="BG281" s="100">
        <v>0</v>
      </c>
      <c r="BH281" s="100">
        <v>0</v>
      </c>
      <c r="BI281" s="100">
        <v>0</v>
      </c>
      <c r="BJ281" s="100">
        <v>0</v>
      </c>
      <c r="BK281" s="100">
        <v>0</v>
      </c>
      <c r="BL281" s="100">
        <v>0</v>
      </c>
      <c r="BM281" s="100">
        <v>0</v>
      </c>
      <c r="BN281" s="100">
        <v>0</v>
      </c>
      <c r="BO281" s="100">
        <v>0</v>
      </c>
      <c r="BP281" s="100">
        <v>0</v>
      </c>
      <c r="BQ281" s="100">
        <v>0</v>
      </c>
      <c r="BR281" s="100">
        <v>0</v>
      </c>
      <c r="BS281" s="100">
        <v>0</v>
      </c>
      <c r="BT281" s="100">
        <v>0</v>
      </c>
      <c r="BU281" s="100">
        <v>0</v>
      </c>
      <c r="BV281" s="100">
        <v>0</v>
      </c>
      <c r="BW281" s="100">
        <v>0</v>
      </c>
      <c r="BX281" s="100">
        <v>0</v>
      </c>
      <c r="BY281" s="100">
        <v>0</v>
      </c>
      <c r="BZ281" s="100">
        <v>0</v>
      </c>
      <c r="CA281" s="100">
        <v>0</v>
      </c>
      <c r="CB281" s="100">
        <v>0</v>
      </c>
      <c r="CC281" s="100">
        <v>0</v>
      </c>
      <c r="CD281" s="100">
        <v>0</v>
      </c>
      <c r="CE281" s="100">
        <v>0</v>
      </c>
      <c r="CF281" s="100">
        <v>0</v>
      </c>
      <c r="CG281" s="100">
        <v>0</v>
      </c>
      <c r="CH281" s="100">
        <v>0</v>
      </c>
      <c r="CI281" s="100">
        <v>0</v>
      </c>
      <c r="CJ281" s="100">
        <v>0</v>
      </c>
      <c r="CK281" s="100">
        <v>0</v>
      </c>
      <c r="CL281" s="100">
        <v>0</v>
      </c>
      <c r="CM281" s="100">
        <v>0</v>
      </c>
      <c r="CN281" s="100">
        <v>0</v>
      </c>
      <c r="CO281" s="100">
        <v>0</v>
      </c>
    </row>
    <row r="282" spans="1:93" x14ac:dyDescent="0.2">
      <c r="A282" s="101" t="s">
        <v>1876</v>
      </c>
      <c r="B282" s="100">
        <v>0</v>
      </c>
      <c r="C282" s="100">
        <v>0</v>
      </c>
      <c r="D282" s="100">
        <v>0</v>
      </c>
      <c r="E282" s="100">
        <v>0</v>
      </c>
      <c r="F282" s="100">
        <v>0</v>
      </c>
      <c r="G282" s="100">
        <v>0</v>
      </c>
      <c r="H282" s="100">
        <v>0</v>
      </c>
      <c r="I282" s="100">
        <v>0</v>
      </c>
      <c r="J282" s="100">
        <v>0</v>
      </c>
      <c r="K282" s="100">
        <v>0</v>
      </c>
      <c r="L282" s="100">
        <v>0</v>
      </c>
      <c r="M282" s="100">
        <v>0</v>
      </c>
      <c r="N282" s="100">
        <v>0</v>
      </c>
      <c r="O282" s="100">
        <v>0</v>
      </c>
      <c r="P282" s="100">
        <v>0</v>
      </c>
      <c r="Q282" s="100">
        <v>0</v>
      </c>
      <c r="R282" s="100">
        <v>0</v>
      </c>
      <c r="S282" s="100">
        <v>0</v>
      </c>
      <c r="T282" s="100">
        <v>0</v>
      </c>
      <c r="U282" s="100">
        <v>0</v>
      </c>
      <c r="V282" s="100">
        <v>0</v>
      </c>
      <c r="W282" s="100">
        <v>0</v>
      </c>
      <c r="X282" s="100">
        <v>0</v>
      </c>
      <c r="Y282" s="100">
        <v>0</v>
      </c>
      <c r="Z282" s="100">
        <v>0</v>
      </c>
      <c r="AB282" s="100">
        <v>0</v>
      </c>
      <c r="AC282" s="100">
        <v>0</v>
      </c>
      <c r="AD282" s="100">
        <v>0</v>
      </c>
      <c r="AE282" s="100">
        <v>0</v>
      </c>
      <c r="AF282" s="100">
        <v>0</v>
      </c>
      <c r="AG282" s="100">
        <v>0</v>
      </c>
      <c r="AH282" s="100">
        <v>0</v>
      </c>
      <c r="AI282" s="100">
        <v>0</v>
      </c>
      <c r="AJ282" s="100">
        <v>0</v>
      </c>
      <c r="AK282" s="100">
        <v>0</v>
      </c>
      <c r="AL282" s="100">
        <v>0</v>
      </c>
      <c r="AM282" s="100">
        <v>0</v>
      </c>
      <c r="AN282" s="100">
        <v>0</v>
      </c>
      <c r="AO282" s="100">
        <v>0</v>
      </c>
      <c r="AP282" s="100">
        <v>0</v>
      </c>
      <c r="AQ282" s="100">
        <v>0</v>
      </c>
      <c r="AR282" s="100">
        <v>0</v>
      </c>
      <c r="AS282" s="100">
        <v>0</v>
      </c>
      <c r="AT282" s="100">
        <v>0</v>
      </c>
      <c r="AU282" s="100">
        <v>0</v>
      </c>
      <c r="AV282" s="100">
        <v>0</v>
      </c>
      <c r="AW282" s="100">
        <v>0</v>
      </c>
      <c r="AX282" s="100">
        <v>0</v>
      </c>
      <c r="AY282" s="100">
        <v>0</v>
      </c>
      <c r="AZ282" s="100">
        <v>0</v>
      </c>
      <c r="BA282" s="100">
        <v>0</v>
      </c>
      <c r="BB282" s="100">
        <v>0</v>
      </c>
      <c r="BC282" s="100">
        <v>0</v>
      </c>
      <c r="BD282" s="100">
        <v>0</v>
      </c>
      <c r="BE282" s="100">
        <v>0</v>
      </c>
      <c r="BF282" s="100">
        <v>0</v>
      </c>
      <c r="BG282" s="100">
        <v>0</v>
      </c>
      <c r="BH282" s="100">
        <v>0</v>
      </c>
      <c r="BI282" s="100">
        <v>0</v>
      </c>
      <c r="BJ282" s="100">
        <v>0</v>
      </c>
      <c r="BK282" s="100">
        <v>0</v>
      </c>
      <c r="BL282" s="100">
        <v>0</v>
      </c>
      <c r="BM282" s="100">
        <v>0</v>
      </c>
      <c r="BN282" s="100">
        <v>0</v>
      </c>
      <c r="BO282" s="100">
        <v>0</v>
      </c>
      <c r="BP282" s="100">
        <v>0</v>
      </c>
      <c r="BQ282" s="100">
        <v>0</v>
      </c>
      <c r="BR282" s="100">
        <v>0</v>
      </c>
      <c r="BS282" s="100">
        <v>0</v>
      </c>
      <c r="BT282" s="100">
        <v>0</v>
      </c>
      <c r="BU282" s="100">
        <v>0</v>
      </c>
      <c r="BV282" s="100">
        <v>0</v>
      </c>
      <c r="BW282" s="100">
        <v>0</v>
      </c>
      <c r="BX282" s="100">
        <v>0</v>
      </c>
      <c r="BY282" s="100">
        <v>0</v>
      </c>
      <c r="BZ282" s="100">
        <v>0</v>
      </c>
      <c r="CA282" s="100">
        <v>0</v>
      </c>
      <c r="CB282" s="100">
        <v>0</v>
      </c>
      <c r="CC282" s="100">
        <v>0</v>
      </c>
      <c r="CD282" s="100">
        <v>0</v>
      </c>
      <c r="CE282" s="100">
        <v>0</v>
      </c>
      <c r="CF282" s="100">
        <v>0</v>
      </c>
      <c r="CG282" s="100">
        <v>0</v>
      </c>
      <c r="CH282" s="100">
        <v>0</v>
      </c>
      <c r="CI282" s="100">
        <v>0</v>
      </c>
      <c r="CJ282" s="100">
        <v>0</v>
      </c>
      <c r="CK282" s="100">
        <v>0</v>
      </c>
      <c r="CL282" s="100">
        <v>0</v>
      </c>
      <c r="CM282" s="100">
        <v>0</v>
      </c>
      <c r="CN282" s="100">
        <v>0</v>
      </c>
      <c r="CO282" s="100">
        <v>0</v>
      </c>
    </row>
    <row r="283" spans="1:93" x14ac:dyDescent="0.2">
      <c r="A283" s="101" t="s">
        <v>1877</v>
      </c>
      <c r="B283" s="100">
        <v>-179278.78999999899</v>
      </c>
      <c r="C283" s="100">
        <v>-179278.78999999899</v>
      </c>
      <c r="D283" s="100">
        <v>-179278.78999999899</v>
      </c>
      <c r="E283" s="100">
        <v>-179278.78999999899</v>
      </c>
      <c r="F283" s="100">
        <v>-179278.78999999899</v>
      </c>
      <c r="G283" s="100">
        <v>-179278.78999999899</v>
      </c>
      <c r="H283" s="100">
        <v>-179278.78999999899</v>
      </c>
      <c r="I283" s="100">
        <v>-179278.78999999899</v>
      </c>
      <c r="J283" s="100">
        <v>-179278.78999999899</v>
      </c>
      <c r="K283" s="100">
        <v>-179278.78999999899</v>
      </c>
      <c r="L283" s="100">
        <v>-179278.78999999899</v>
      </c>
      <c r="M283" s="100">
        <v>-179278.78999999899</v>
      </c>
      <c r="N283" s="100">
        <v>-179278.78999999899</v>
      </c>
      <c r="O283" s="100">
        <v>-179278.78999999899</v>
      </c>
      <c r="P283" s="100">
        <v>-179278.78999999899</v>
      </c>
      <c r="Q283" s="100">
        <v>-179278.78999999899</v>
      </c>
      <c r="R283" s="100">
        <v>-179278.78999999899</v>
      </c>
      <c r="S283" s="100">
        <v>-179278.78999999899</v>
      </c>
      <c r="T283" s="100">
        <v>-179278.78999999899</v>
      </c>
      <c r="U283" s="100">
        <v>-179278.78999999899</v>
      </c>
      <c r="V283" s="100">
        <v>75.000000000272806</v>
      </c>
      <c r="W283" s="100">
        <v>75.000000000272806</v>
      </c>
      <c r="X283" s="100">
        <v>75.000000000272806</v>
      </c>
      <c r="Y283" s="100">
        <v>75.000000000272806</v>
      </c>
      <c r="Z283" s="100">
        <v>75.000000000272806</v>
      </c>
      <c r="AB283" s="100">
        <v>75.000000000272806</v>
      </c>
      <c r="AC283" s="100">
        <v>75.000000000272806</v>
      </c>
      <c r="AD283" s="100">
        <v>75.000000000272806</v>
      </c>
      <c r="AE283" s="100">
        <v>75.000000000272806</v>
      </c>
      <c r="AF283" s="100">
        <v>75.000000000272806</v>
      </c>
      <c r="AG283" s="100">
        <v>75.000000000272806</v>
      </c>
      <c r="AH283" s="100">
        <v>75.000000000272806</v>
      </c>
      <c r="AI283" s="100">
        <v>75.000000000272806</v>
      </c>
      <c r="AJ283" s="100">
        <v>75.000000000272806</v>
      </c>
      <c r="AK283" s="100">
        <v>75.000000000272806</v>
      </c>
      <c r="AL283" s="100">
        <v>75.000000000272806</v>
      </c>
      <c r="AM283" s="100">
        <v>75.000000000272806</v>
      </c>
      <c r="AN283" s="100">
        <v>75.000000000272806</v>
      </c>
      <c r="AO283" s="100">
        <v>75.000000000272806</v>
      </c>
      <c r="AP283" s="100">
        <v>75.000000000272806</v>
      </c>
      <c r="AQ283" s="100">
        <v>75.000000000272806</v>
      </c>
      <c r="AR283" s="100">
        <v>75.000000000272806</v>
      </c>
      <c r="AS283" s="100">
        <v>75.000000000272806</v>
      </c>
      <c r="AT283" s="100">
        <v>75.000000000272806</v>
      </c>
      <c r="AU283" s="100">
        <v>75.000000000272806</v>
      </c>
      <c r="AV283" s="100">
        <v>75.000000000272806</v>
      </c>
      <c r="AW283" s="100">
        <v>75.000000000272806</v>
      </c>
      <c r="AX283" s="100">
        <v>75.000000000272806</v>
      </c>
      <c r="AY283" s="100">
        <v>75.000000000272806</v>
      </c>
      <c r="AZ283" s="100">
        <v>75.000000000272806</v>
      </c>
      <c r="BA283" s="100">
        <v>75.000000000272806</v>
      </c>
      <c r="BB283" s="100">
        <v>75.000000000272806</v>
      </c>
      <c r="BC283" s="100">
        <v>75.000000000272806</v>
      </c>
      <c r="BD283" s="100">
        <v>75.000000000272806</v>
      </c>
      <c r="BE283" s="100">
        <v>75.000000000272806</v>
      </c>
      <c r="BF283" s="100">
        <v>75.000000000272806</v>
      </c>
      <c r="BG283" s="100">
        <v>75.000000000272806</v>
      </c>
      <c r="BH283" s="100">
        <v>75.000000000272806</v>
      </c>
      <c r="BI283" s="100">
        <v>75.000000000272806</v>
      </c>
      <c r="BJ283" s="100">
        <v>75.000000000272806</v>
      </c>
      <c r="BK283" s="100">
        <v>75.000000000272806</v>
      </c>
      <c r="BL283" s="100">
        <v>75.000000000272806</v>
      </c>
      <c r="BM283" s="100">
        <v>75.000000000272806</v>
      </c>
      <c r="BN283" s="100">
        <v>75.000000000272806</v>
      </c>
      <c r="BO283" s="100">
        <v>75.000000000272806</v>
      </c>
      <c r="BP283" s="100">
        <v>75.000000000272806</v>
      </c>
      <c r="BQ283" s="100">
        <v>75.000000000272806</v>
      </c>
      <c r="BR283" s="100">
        <v>75.000000000272806</v>
      </c>
      <c r="BS283" s="100">
        <v>75.000000000272806</v>
      </c>
      <c r="BT283" s="100">
        <v>75.000000000272806</v>
      </c>
      <c r="BU283" s="100">
        <v>75.000000000272806</v>
      </c>
      <c r="BV283" s="100">
        <v>75.000000000272806</v>
      </c>
      <c r="BW283" s="100">
        <v>75.000000000272806</v>
      </c>
      <c r="BX283" s="100">
        <v>75.000000000272806</v>
      </c>
      <c r="BY283" s="100">
        <v>75.000000000272806</v>
      </c>
      <c r="BZ283" s="100">
        <v>75.000000000272806</v>
      </c>
      <c r="CA283" s="100">
        <v>75.000000000272806</v>
      </c>
      <c r="CB283" s="100">
        <v>75.000000000272806</v>
      </c>
      <c r="CC283" s="100">
        <v>75.000000000272806</v>
      </c>
      <c r="CD283" s="100">
        <v>75.000000000272806</v>
      </c>
      <c r="CE283" s="100">
        <v>75.000000000272806</v>
      </c>
      <c r="CF283" s="100">
        <v>75.000000000272806</v>
      </c>
      <c r="CG283" s="100">
        <v>75.000000000272806</v>
      </c>
      <c r="CH283" s="100">
        <v>75.000000000272806</v>
      </c>
      <c r="CI283" s="100">
        <v>75.000000000272806</v>
      </c>
      <c r="CJ283" s="100">
        <v>75.000000000272806</v>
      </c>
      <c r="CK283" s="100">
        <v>75.000000000272806</v>
      </c>
      <c r="CL283" s="100">
        <v>75.000000000272806</v>
      </c>
      <c r="CM283" s="100">
        <v>75.000000000272806</v>
      </c>
      <c r="CN283" s="100">
        <v>75.000000000272806</v>
      </c>
      <c r="CO283" s="100">
        <v>75.000000000272806</v>
      </c>
    </row>
    <row r="284" spans="1:93" x14ac:dyDescent="0.2">
      <c r="A284" s="101" t="s">
        <v>1878</v>
      </c>
      <c r="B284" s="100">
        <v>-7605244.75</v>
      </c>
      <c r="C284" s="100">
        <v>-7605244.75</v>
      </c>
      <c r="D284" s="100">
        <v>-7661669.9800000004</v>
      </c>
      <c r="E284" s="100">
        <v>-7784690.1899999902</v>
      </c>
      <c r="F284" s="100">
        <v>-7788773.8599999901</v>
      </c>
      <c r="G284" s="100">
        <v>-7789354.4999999898</v>
      </c>
      <c r="H284" s="100">
        <v>-7857738.8699999899</v>
      </c>
      <c r="I284" s="100">
        <v>-7865172.8899999997</v>
      </c>
      <c r="J284" s="100">
        <v>-8059795.5599999996</v>
      </c>
      <c r="K284" s="100">
        <v>-8195020.5700000003</v>
      </c>
      <c r="L284" s="100">
        <v>-8403110.2699999996</v>
      </c>
      <c r="M284" s="100">
        <v>-8401958.1899999995</v>
      </c>
      <c r="N284" s="100">
        <v>-8401958.1899999995</v>
      </c>
      <c r="O284" s="100">
        <v>-8580139.6899999995</v>
      </c>
      <c r="P284" s="100">
        <v>-8731735.5599999893</v>
      </c>
      <c r="Q284" s="100">
        <v>-8795913.3100000005</v>
      </c>
      <c r="R284" s="100">
        <v>-9020752.0199999996</v>
      </c>
      <c r="S284" s="100">
        <v>-9250921.9999999907</v>
      </c>
      <c r="T284" s="100">
        <v>-9359289.2799999993</v>
      </c>
      <c r="U284" s="100">
        <v>-9494058.0099999998</v>
      </c>
      <c r="V284" s="100">
        <v>-9662426.1999999993</v>
      </c>
      <c r="W284" s="100">
        <v>-9697266.5</v>
      </c>
      <c r="X284" s="100">
        <v>-9696580.5499999896</v>
      </c>
      <c r="Y284" s="100">
        <v>-9919307.6799999997</v>
      </c>
      <c r="Z284" s="100">
        <v>-10662417.5</v>
      </c>
      <c r="AB284" s="100">
        <v>-10662417.5</v>
      </c>
      <c r="AC284" s="100">
        <v>-10662417.5</v>
      </c>
      <c r="AD284" s="100">
        <v>-10662417.5</v>
      </c>
      <c r="AE284" s="100">
        <v>-10662417.5</v>
      </c>
      <c r="AF284" s="100">
        <v>-10662417.5</v>
      </c>
      <c r="AG284" s="100">
        <v>-10662417.5</v>
      </c>
      <c r="AH284" s="100">
        <v>-10662417.5</v>
      </c>
      <c r="AI284" s="100">
        <v>-10662417.5</v>
      </c>
      <c r="AJ284" s="100">
        <v>-10662417.5</v>
      </c>
      <c r="AK284" s="100">
        <v>-10662417.5</v>
      </c>
      <c r="AL284" s="100">
        <v>-10662417.5</v>
      </c>
      <c r="AM284" s="100">
        <v>-10662417.5</v>
      </c>
      <c r="AN284" s="100">
        <v>-10662417.5</v>
      </c>
      <c r="AO284" s="100">
        <v>-10662417.5</v>
      </c>
      <c r="AP284" s="100">
        <v>-10662417.5</v>
      </c>
      <c r="AQ284" s="100">
        <v>-10662417.5</v>
      </c>
      <c r="AR284" s="100">
        <v>-10662417.5</v>
      </c>
      <c r="AS284" s="100">
        <v>-10662417.5</v>
      </c>
      <c r="AT284" s="100">
        <v>-10662417.5</v>
      </c>
      <c r="AU284" s="100">
        <v>-10662417.5</v>
      </c>
      <c r="AV284" s="100">
        <v>-10662417.5</v>
      </c>
      <c r="AW284" s="100">
        <v>-10662417.5</v>
      </c>
      <c r="AX284" s="100">
        <v>-10662417.5</v>
      </c>
      <c r="AY284" s="100">
        <v>-10662417.5</v>
      </c>
      <c r="AZ284" s="100">
        <v>-10662417.5</v>
      </c>
      <c r="BA284" s="100">
        <v>-10662417.5</v>
      </c>
      <c r="BB284" s="100">
        <v>-10662417.5</v>
      </c>
      <c r="BC284" s="100">
        <v>-10662417.5</v>
      </c>
      <c r="BD284" s="100">
        <v>-10662417.5</v>
      </c>
      <c r="BE284" s="100">
        <v>-10662417.5</v>
      </c>
      <c r="BF284" s="100">
        <v>-10662417.5</v>
      </c>
      <c r="BG284" s="100">
        <v>-10662417.5</v>
      </c>
      <c r="BH284" s="100">
        <v>-10662417.5</v>
      </c>
      <c r="BI284" s="100">
        <v>-10662417.5</v>
      </c>
      <c r="BJ284" s="100">
        <v>-10662417.5</v>
      </c>
      <c r="BK284" s="100">
        <v>-10662417.5</v>
      </c>
      <c r="BL284" s="100">
        <v>-10662417.5</v>
      </c>
      <c r="BM284" s="100">
        <v>-10662417.5</v>
      </c>
      <c r="BN284" s="100">
        <v>-10662417.5</v>
      </c>
      <c r="BO284" s="100">
        <v>-10662417.5</v>
      </c>
      <c r="BP284" s="100">
        <v>-10662417.5</v>
      </c>
      <c r="BQ284" s="100">
        <v>-10662417.5</v>
      </c>
      <c r="BR284" s="100">
        <v>-10662417.5</v>
      </c>
      <c r="BS284" s="100">
        <v>-10662417.5</v>
      </c>
      <c r="BT284" s="100">
        <v>-10662417.5</v>
      </c>
      <c r="BU284" s="100">
        <v>-10662417.5</v>
      </c>
      <c r="BV284" s="100">
        <v>-10662417.5</v>
      </c>
      <c r="BW284" s="100">
        <v>-10662417.5</v>
      </c>
      <c r="BX284" s="100">
        <v>-10662417.5</v>
      </c>
      <c r="BY284" s="100">
        <v>-10662417.5</v>
      </c>
      <c r="BZ284" s="100">
        <v>-10662417.5</v>
      </c>
      <c r="CA284" s="100">
        <v>-10662417.5</v>
      </c>
      <c r="CB284" s="100">
        <v>-10662417.5</v>
      </c>
      <c r="CC284" s="100">
        <v>-10662417.5</v>
      </c>
      <c r="CD284" s="100">
        <v>-10662417.5</v>
      </c>
      <c r="CE284" s="100">
        <v>-10662417.5</v>
      </c>
      <c r="CF284" s="100">
        <v>-10662417.5</v>
      </c>
      <c r="CG284" s="100">
        <v>-10662417.5</v>
      </c>
      <c r="CH284" s="100">
        <v>-10662417.5</v>
      </c>
      <c r="CI284" s="100">
        <v>-10662417.5</v>
      </c>
      <c r="CJ284" s="100">
        <v>-10662417.5</v>
      </c>
      <c r="CK284" s="100">
        <v>-10662417.5</v>
      </c>
      <c r="CL284" s="100">
        <v>-10662417.5</v>
      </c>
      <c r="CM284" s="100">
        <v>-10662417.5</v>
      </c>
      <c r="CN284" s="100">
        <v>-10662417.5</v>
      </c>
      <c r="CO284" s="100">
        <v>-10662417.5</v>
      </c>
    </row>
    <row r="285" spans="1:93" x14ac:dyDescent="0.2">
      <c r="A285" s="102" t="s">
        <v>1879</v>
      </c>
      <c r="B285" s="103">
        <v>-15323923.539999999</v>
      </c>
      <c r="C285" s="103">
        <v>-15323923.539999999</v>
      </c>
      <c r="D285" s="103">
        <v>-20380348.77</v>
      </c>
      <c r="E285" s="103">
        <v>-20503368.98</v>
      </c>
      <c r="F285" s="103">
        <v>-20507452.649999999</v>
      </c>
      <c r="G285" s="103">
        <v>-20508033.289999999</v>
      </c>
      <c r="H285" s="103">
        <v>-20576417.66</v>
      </c>
      <c r="I285" s="103">
        <v>-20583851.68</v>
      </c>
      <c r="J285" s="103">
        <v>-25778474.350000001</v>
      </c>
      <c r="K285" s="103">
        <v>-25913699.359999999</v>
      </c>
      <c r="L285" s="103">
        <v>-26121789.059999999</v>
      </c>
      <c r="M285" s="103">
        <v>-36120636.979999997</v>
      </c>
      <c r="N285" s="103">
        <v>-36120636.979999997</v>
      </c>
      <c r="O285" s="103">
        <v>-36298818.479999997</v>
      </c>
      <c r="P285" s="103">
        <v>-36450414.350000001</v>
      </c>
      <c r="Q285" s="103">
        <v>-29514592.100000001</v>
      </c>
      <c r="R285" s="103">
        <v>-29739430.809999999</v>
      </c>
      <c r="S285" s="103">
        <v>-29969600.789999999</v>
      </c>
      <c r="T285" s="103">
        <v>-30077968.07</v>
      </c>
      <c r="U285" s="103">
        <v>-30212736.800000001</v>
      </c>
      <c r="V285" s="103">
        <v>-30381104.989999998</v>
      </c>
      <c r="W285" s="103">
        <v>-33278995.289999999</v>
      </c>
      <c r="X285" s="103">
        <v>-33278309.339999899</v>
      </c>
      <c r="Y285" s="103">
        <v>-33501036.469999999</v>
      </c>
      <c r="Z285" s="103">
        <v>-30244146.289999899</v>
      </c>
      <c r="AA285" s="103"/>
      <c r="AB285" s="103">
        <v>-30244146.289999899</v>
      </c>
      <c r="AC285" s="103">
        <v>-30244146.289999899</v>
      </c>
      <c r="AD285" s="103">
        <v>-30244146.289999899</v>
      </c>
      <c r="AE285" s="103">
        <v>-30244146.289999899</v>
      </c>
      <c r="AF285" s="103">
        <v>-30244146.289999899</v>
      </c>
      <c r="AG285" s="103">
        <v>-30244146.289999899</v>
      </c>
      <c r="AH285" s="103">
        <v>-30244146.289999899</v>
      </c>
      <c r="AI285" s="103">
        <v>-30244146.289999899</v>
      </c>
      <c r="AJ285" s="103">
        <v>-30244146.289999899</v>
      </c>
      <c r="AK285" s="103">
        <v>-30244146.289999899</v>
      </c>
      <c r="AL285" s="103">
        <v>-30244146.289999899</v>
      </c>
      <c r="AM285" s="103">
        <v>-30244146.289999899</v>
      </c>
      <c r="AN285" s="103">
        <v>-30244146.289999899</v>
      </c>
      <c r="AO285" s="103">
        <v>-30244146.289999899</v>
      </c>
      <c r="AP285" s="103">
        <v>-30244146.289999899</v>
      </c>
      <c r="AQ285" s="103">
        <v>-30244146.289999899</v>
      </c>
      <c r="AR285" s="103">
        <v>-30244146.289999899</v>
      </c>
      <c r="AS285" s="103">
        <v>-30244146.289999899</v>
      </c>
      <c r="AT285" s="103">
        <v>-30244146.289999899</v>
      </c>
      <c r="AU285" s="103">
        <v>-30244146.289999899</v>
      </c>
      <c r="AV285" s="103">
        <v>-30244146.289999899</v>
      </c>
      <c r="AW285" s="103">
        <v>-30244146.289999899</v>
      </c>
      <c r="AX285" s="103">
        <v>-30244146.289999899</v>
      </c>
      <c r="AY285" s="103">
        <v>-30244146.289999899</v>
      </c>
      <c r="AZ285" s="103">
        <v>-30244146.289999899</v>
      </c>
      <c r="BA285" s="103">
        <v>-30244146.289999899</v>
      </c>
      <c r="BB285" s="103">
        <v>-30244146.289999899</v>
      </c>
      <c r="BC285" s="103">
        <v>-30244146.289999899</v>
      </c>
      <c r="BD285" s="103">
        <v>-30244146.289999899</v>
      </c>
      <c r="BE285" s="103">
        <v>-30244146.289999899</v>
      </c>
      <c r="BF285" s="103">
        <v>-30244146.289999899</v>
      </c>
      <c r="BG285" s="103">
        <v>-30244146.289999899</v>
      </c>
      <c r="BH285" s="103">
        <v>-30244146.289999899</v>
      </c>
      <c r="BI285" s="103">
        <v>-30244146.289999899</v>
      </c>
      <c r="BJ285" s="103">
        <v>-30244146.289999899</v>
      </c>
      <c r="BK285" s="103">
        <v>-30244146.289999899</v>
      </c>
      <c r="BL285" s="103">
        <v>-30244146.289999899</v>
      </c>
      <c r="BM285" s="103">
        <v>-30244146.289999899</v>
      </c>
      <c r="BN285" s="103">
        <v>-30244146.289999899</v>
      </c>
      <c r="BO285" s="103">
        <v>-30244146.289999899</v>
      </c>
      <c r="BP285" s="103">
        <v>-30244146.289999899</v>
      </c>
      <c r="BQ285" s="103">
        <v>-30244146.289999899</v>
      </c>
      <c r="BR285" s="103">
        <v>-30244146.289999899</v>
      </c>
      <c r="BS285" s="103">
        <v>-30244146.289999899</v>
      </c>
      <c r="BT285" s="103">
        <v>-30244146.289999899</v>
      </c>
      <c r="BU285" s="103">
        <v>-30244146.289999899</v>
      </c>
      <c r="BV285" s="103">
        <v>-30244146.289999899</v>
      </c>
      <c r="BW285" s="103">
        <v>-30244146.289999899</v>
      </c>
      <c r="BX285" s="103">
        <v>-30244146.289999899</v>
      </c>
      <c r="BY285" s="103">
        <v>-30244146.289999899</v>
      </c>
      <c r="BZ285" s="103">
        <v>-30244146.289999899</v>
      </c>
      <c r="CA285" s="103">
        <v>-30244146.289999899</v>
      </c>
      <c r="CB285" s="103">
        <v>-30244146.289999899</v>
      </c>
      <c r="CC285" s="103">
        <v>-30244146.289999899</v>
      </c>
      <c r="CD285" s="103">
        <v>-30244146.289999899</v>
      </c>
      <c r="CE285" s="103">
        <v>-30244146.289999899</v>
      </c>
      <c r="CF285" s="103">
        <v>-30244146.289999899</v>
      </c>
      <c r="CG285" s="103">
        <v>-30244146.289999899</v>
      </c>
      <c r="CH285" s="103">
        <v>-30244146.289999899</v>
      </c>
      <c r="CI285" s="103">
        <v>-30244146.289999899</v>
      </c>
      <c r="CJ285" s="103">
        <v>-30244146.289999899</v>
      </c>
      <c r="CK285" s="103">
        <v>-30244146.289999899</v>
      </c>
      <c r="CL285" s="103">
        <v>-30244146.289999899</v>
      </c>
      <c r="CM285" s="103">
        <v>-30244146.289999899</v>
      </c>
      <c r="CN285" s="103">
        <v>-30244146.289999899</v>
      </c>
      <c r="CO285" s="103">
        <v>-30244146.289999899</v>
      </c>
    </row>
    <row r="286" spans="1:93" x14ac:dyDescent="0.2">
      <c r="A286" s="101" t="s">
        <v>1880</v>
      </c>
    </row>
    <row r="287" spans="1:93" x14ac:dyDescent="0.2">
      <c r="A287" s="99" t="s">
        <v>1881</v>
      </c>
    </row>
    <row r="288" spans="1:93" x14ac:dyDescent="0.2">
      <c r="A288" s="101" t="s">
        <v>1882</v>
      </c>
      <c r="B288" s="100">
        <v>0</v>
      </c>
      <c r="C288" s="100">
        <v>0</v>
      </c>
      <c r="D288" s="100">
        <v>0</v>
      </c>
      <c r="E288" s="100">
        <v>0</v>
      </c>
      <c r="F288" s="100">
        <v>0</v>
      </c>
      <c r="G288" s="100">
        <v>0</v>
      </c>
      <c r="H288" s="100">
        <v>0</v>
      </c>
      <c r="I288" s="100">
        <v>0</v>
      </c>
      <c r="J288" s="100">
        <v>0</v>
      </c>
      <c r="K288" s="100">
        <v>0</v>
      </c>
      <c r="L288" s="100">
        <v>0</v>
      </c>
      <c r="M288" s="100">
        <v>0</v>
      </c>
      <c r="N288" s="100">
        <v>0</v>
      </c>
      <c r="O288" s="100">
        <v>0</v>
      </c>
      <c r="P288" s="100">
        <v>0</v>
      </c>
      <c r="Q288" s="100">
        <v>0</v>
      </c>
      <c r="R288" s="100">
        <v>0</v>
      </c>
      <c r="S288" s="100">
        <v>0</v>
      </c>
      <c r="T288" s="100">
        <v>0</v>
      </c>
      <c r="U288" s="100">
        <v>0</v>
      </c>
      <c r="V288" s="100">
        <v>0</v>
      </c>
      <c r="W288" s="100">
        <v>0</v>
      </c>
      <c r="X288" s="100">
        <v>0</v>
      </c>
      <c r="Y288" s="100">
        <v>412856000</v>
      </c>
      <c r="Z288" s="100">
        <v>0</v>
      </c>
      <c r="AB288" s="100">
        <v>0</v>
      </c>
      <c r="AC288" s="100">
        <v>0</v>
      </c>
      <c r="AD288" s="100">
        <v>0</v>
      </c>
      <c r="AE288" s="100">
        <v>0</v>
      </c>
      <c r="AF288" s="100">
        <v>0</v>
      </c>
      <c r="AG288" s="100">
        <v>0</v>
      </c>
      <c r="AH288" s="100">
        <v>0</v>
      </c>
      <c r="AI288" s="100">
        <v>73224208.510306895</v>
      </c>
      <c r="AJ288" s="100">
        <v>75084511.044536099</v>
      </c>
      <c r="AK288" s="100">
        <v>53810642.935860097</v>
      </c>
      <c r="AL288" s="100">
        <v>147739700.637384</v>
      </c>
      <c r="AM288" s="100">
        <v>0</v>
      </c>
      <c r="AN288" s="100">
        <v>0</v>
      </c>
      <c r="AO288" s="100">
        <v>0</v>
      </c>
      <c r="AP288" s="100">
        <v>0</v>
      </c>
      <c r="AQ288" s="100">
        <v>0</v>
      </c>
      <c r="AR288" s="100">
        <v>0</v>
      </c>
      <c r="AS288" s="100">
        <v>0</v>
      </c>
      <c r="AT288" s="100">
        <v>0</v>
      </c>
      <c r="AU288" s="100">
        <v>0</v>
      </c>
      <c r="AV288" s="100">
        <v>0</v>
      </c>
      <c r="AW288" s="100">
        <v>0</v>
      </c>
      <c r="AX288" s="100">
        <v>0</v>
      </c>
      <c r="AY288" s="100">
        <v>0</v>
      </c>
      <c r="AZ288" s="100">
        <v>98432617.112950504</v>
      </c>
      <c r="BA288" s="100">
        <v>1301692.6650465899</v>
      </c>
      <c r="BB288" s="100">
        <v>1301692.6650465899</v>
      </c>
      <c r="BC288" s="100">
        <v>53341747.262718201</v>
      </c>
      <c r="BD288" s="100">
        <v>99941250.678738803</v>
      </c>
      <c r="BE288" s="100">
        <v>87073664.712321594</v>
      </c>
      <c r="BF288" s="100">
        <v>93761151.6733215</v>
      </c>
      <c r="BG288" s="100">
        <v>124644449.97899701</v>
      </c>
      <c r="BH288" s="100">
        <v>162844125.80843601</v>
      </c>
      <c r="BI288" s="100">
        <v>289686668.023036</v>
      </c>
      <c r="BJ288" s="100">
        <v>384076147.53858101</v>
      </c>
      <c r="BK288" s="100">
        <v>376688674.485726</v>
      </c>
      <c r="BL288" s="100">
        <v>446178716.055767</v>
      </c>
      <c r="BM288" s="100">
        <v>130249037.818221</v>
      </c>
      <c r="BN288" s="100">
        <v>16221029.8800402</v>
      </c>
      <c r="BO288" s="100">
        <v>16221029.8800402</v>
      </c>
      <c r="BP288" s="100">
        <v>0</v>
      </c>
      <c r="BQ288" s="100">
        <v>0</v>
      </c>
      <c r="BR288" s="100">
        <v>0</v>
      </c>
      <c r="BS288" s="100">
        <v>0</v>
      </c>
      <c r="BT288" s="100">
        <v>0</v>
      </c>
      <c r="BU288" s="100">
        <v>0</v>
      </c>
      <c r="BV288" s="100">
        <v>116385823.77018499</v>
      </c>
      <c r="BW288" s="100">
        <v>250542613.596165</v>
      </c>
      <c r="BX288" s="100">
        <v>285608481.64988703</v>
      </c>
      <c r="BY288" s="100">
        <v>373279431.81252801</v>
      </c>
      <c r="BZ288" s="100">
        <v>86395926.916484296</v>
      </c>
      <c r="CA288" s="100">
        <v>0</v>
      </c>
      <c r="CB288" s="100">
        <v>0</v>
      </c>
      <c r="CC288" s="100">
        <v>39385838.661084898</v>
      </c>
      <c r="CD288" s="100">
        <v>0</v>
      </c>
      <c r="CE288" s="100">
        <v>0</v>
      </c>
      <c r="CF288" s="100">
        <v>0</v>
      </c>
      <c r="CG288" s="100">
        <v>0</v>
      </c>
      <c r="CH288" s="100">
        <v>288449007.51063198</v>
      </c>
      <c r="CI288" s="100">
        <v>0</v>
      </c>
      <c r="CJ288" s="100">
        <v>0</v>
      </c>
      <c r="CK288" s="100">
        <v>44557444.705680601</v>
      </c>
      <c r="CL288" s="100">
        <v>148868178.292624</v>
      </c>
      <c r="CM288" s="100">
        <v>0</v>
      </c>
      <c r="CN288" s="100">
        <v>0</v>
      </c>
      <c r="CO288" s="100">
        <v>0</v>
      </c>
    </row>
    <row r="289" spans="1:93" x14ac:dyDescent="0.2">
      <c r="A289" s="102" t="s">
        <v>1883</v>
      </c>
      <c r="B289" s="103">
        <v>0</v>
      </c>
      <c r="C289" s="103">
        <v>0</v>
      </c>
      <c r="D289" s="103">
        <v>0</v>
      </c>
      <c r="E289" s="103">
        <v>0</v>
      </c>
      <c r="F289" s="103">
        <v>0</v>
      </c>
      <c r="G289" s="103">
        <v>0</v>
      </c>
      <c r="H289" s="103">
        <v>0</v>
      </c>
      <c r="I289" s="103">
        <v>0</v>
      </c>
      <c r="J289" s="103">
        <v>0</v>
      </c>
      <c r="K289" s="103">
        <v>0</v>
      </c>
      <c r="L289" s="103">
        <v>0</v>
      </c>
      <c r="M289" s="103">
        <v>0</v>
      </c>
      <c r="N289" s="103">
        <v>0</v>
      </c>
      <c r="O289" s="103">
        <v>0</v>
      </c>
      <c r="P289" s="103">
        <v>0</v>
      </c>
      <c r="Q289" s="103">
        <v>0</v>
      </c>
      <c r="R289" s="103">
        <v>0</v>
      </c>
      <c r="S289" s="103">
        <v>0</v>
      </c>
      <c r="T289" s="103">
        <v>0</v>
      </c>
      <c r="U289" s="103">
        <v>0</v>
      </c>
      <c r="V289" s="103">
        <v>0</v>
      </c>
      <c r="W289" s="103">
        <v>0</v>
      </c>
      <c r="X289" s="103">
        <v>0</v>
      </c>
      <c r="Y289" s="103">
        <v>412856000</v>
      </c>
      <c r="Z289" s="103">
        <v>0</v>
      </c>
      <c r="AA289" s="103"/>
      <c r="AB289" s="103">
        <v>0</v>
      </c>
      <c r="AC289" s="103">
        <v>0</v>
      </c>
      <c r="AD289" s="103">
        <v>0</v>
      </c>
      <c r="AE289" s="103">
        <v>0</v>
      </c>
      <c r="AF289" s="103">
        <v>0</v>
      </c>
      <c r="AG289" s="103">
        <v>0</v>
      </c>
      <c r="AH289" s="103">
        <v>0</v>
      </c>
      <c r="AI289" s="103">
        <v>73224208.510306895</v>
      </c>
      <c r="AJ289" s="103">
        <v>75084511.044536099</v>
      </c>
      <c r="AK289" s="103">
        <v>53810642.935860097</v>
      </c>
      <c r="AL289" s="103">
        <v>147739700.637384</v>
      </c>
      <c r="AM289" s="103">
        <v>0</v>
      </c>
      <c r="AN289" s="103">
        <v>0</v>
      </c>
      <c r="AO289" s="103">
        <v>0</v>
      </c>
      <c r="AP289" s="103">
        <v>0</v>
      </c>
      <c r="AQ289" s="103">
        <v>0</v>
      </c>
      <c r="AR289" s="103">
        <v>0</v>
      </c>
      <c r="AS289" s="103">
        <v>0</v>
      </c>
      <c r="AT289" s="103">
        <v>0</v>
      </c>
      <c r="AU289" s="103">
        <v>0</v>
      </c>
      <c r="AV289" s="103">
        <v>0</v>
      </c>
      <c r="AW289" s="103">
        <v>0</v>
      </c>
      <c r="AX289" s="103">
        <v>0</v>
      </c>
      <c r="AY289" s="103">
        <v>0</v>
      </c>
      <c r="AZ289" s="103">
        <v>98432617.112950504</v>
      </c>
      <c r="BA289" s="103">
        <v>1301692.6650465899</v>
      </c>
      <c r="BB289" s="103">
        <v>1301692.6650465899</v>
      </c>
      <c r="BC289" s="103">
        <v>53341747.262718201</v>
      </c>
      <c r="BD289" s="103">
        <v>99941250.678738803</v>
      </c>
      <c r="BE289" s="103">
        <v>87073664.712321594</v>
      </c>
      <c r="BF289" s="103">
        <v>93761151.6733215</v>
      </c>
      <c r="BG289" s="103">
        <v>124644449.97899701</v>
      </c>
      <c r="BH289" s="103">
        <v>162844125.80843601</v>
      </c>
      <c r="BI289" s="103">
        <v>289686668.023036</v>
      </c>
      <c r="BJ289" s="103">
        <v>384076147.53858101</v>
      </c>
      <c r="BK289" s="103">
        <v>376688674.485726</v>
      </c>
      <c r="BL289" s="103">
        <v>446178716.055767</v>
      </c>
      <c r="BM289" s="103">
        <v>130249037.818221</v>
      </c>
      <c r="BN289" s="103">
        <v>16221029.8800402</v>
      </c>
      <c r="BO289" s="103">
        <v>16221029.8800402</v>
      </c>
      <c r="BP289" s="103">
        <v>0</v>
      </c>
      <c r="BQ289" s="103">
        <v>0</v>
      </c>
      <c r="BR289" s="103">
        <v>0</v>
      </c>
      <c r="BS289" s="103">
        <v>0</v>
      </c>
      <c r="BT289" s="103">
        <v>0</v>
      </c>
      <c r="BU289" s="103">
        <v>0</v>
      </c>
      <c r="BV289" s="103">
        <v>116385823.77018499</v>
      </c>
      <c r="BW289" s="103">
        <v>250542613.596165</v>
      </c>
      <c r="BX289" s="103">
        <v>285608481.64988703</v>
      </c>
      <c r="BY289" s="103">
        <v>373279431.81252801</v>
      </c>
      <c r="BZ289" s="103">
        <v>86395926.916484296</v>
      </c>
      <c r="CA289" s="103">
        <v>0</v>
      </c>
      <c r="CB289" s="103">
        <v>0</v>
      </c>
      <c r="CC289" s="103">
        <v>39385838.661084898</v>
      </c>
      <c r="CD289" s="103">
        <v>0</v>
      </c>
      <c r="CE289" s="103">
        <v>0</v>
      </c>
      <c r="CF289" s="103">
        <v>0</v>
      </c>
      <c r="CG289" s="103">
        <v>0</v>
      </c>
      <c r="CH289" s="103">
        <v>288449007.51063198</v>
      </c>
      <c r="CI289" s="103">
        <v>0</v>
      </c>
      <c r="CJ289" s="103">
        <v>0</v>
      </c>
      <c r="CK289" s="103">
        <v>44557444.705680601</v>
      </c>
      <c r="CL289" s="103">
        <v>148868178.292624</v>
      </c>
      <c r="CM289" s="103">
        <v>0</v>
      </c>
      <c r="CN289" s="103">
        <v>0</v>
      </c>
      <c r="CO289" s="103">
        <v>0</v>
      </c>
    </row>
    <row r="290" spans="1:93" x14ac:dyDescent="0.2">
      <c r="A290" s="101" t="s">
        <v>1884</v>
      </c>
    </row>
    <row r="291" spans="1:93" x14ac:dyDescent="0.2">
      <c r="A291" s="99" t="s">
        <v>1885</v>
      </c>
    </row>
    <row r="292" spans="1:93" x14ac:dyDescent="0.2">
      <c r="A292" s="101" t="s">
        <v>1886</v>
      </c>
      <c r="B292" s="100">
        <v>-40379815.030000001</v>
      </c>
      <c r="C292" s="100">
        <v>-41447422.869999997</v>
      </c>
      <c r="D292" s="100">
        <v>-41622773.079999901</v>
      </c>
      <c r="E292" s="100">
        <v>45840265.329999998</v>
      </c>
      <c r="F292" s="100">
        <v>137677400.65000001</v>
      </c>
      <c r="G292" s="100">
        <v>-43075888.07</v>
      </c>
      <c r="H292" s="100">
        <v>-42806265.420000002</v>
      </c>
      <c r="I292" s="100">
        <v>-43871145.189999901</v>
      </c>
      <c r="J292" s="100">
        <v>-44653612.539999999</v>
      </c>
      <c r="K292" s="100">
        <v>-45565690.209999897</v>
      </c>
      <c r="L292" s="100">
        <v>-47671309.669999897</v>
      </c>
      <c r="M292" s="100">
        <v>-47032078.6199999</v>
      </c>
      <c r="N292" s="100">
        <v>-47032078.6199999</v>
      </c>
      <c r="O292" s="100">
        <v>-51964448</v>
      </c>
      <c r="P292" s="100">
        <v>-46640435.069999903</v>
      </c>
      <c r="Q292" s="100">
        <v>-47517551.919999897</v>
      </c>
      <c r="R292" s="100">
        <v>26046254.529999901</v>
      </c>
      <c r="S292" s="100">
        <v>24769551.879999999</v>
      </c>
      <c r="T292" s="100">
        <v>23123848.199999999</v>
      </c>
      <c r="U292" s="100">
        <v>113092763.709999</v>
      </c>
      <c r="V292" s="100">
        <v>207981990.06</v>
      </c>
      <c r="W292" s="100">
        <v>23003674.280000001</v>
      </c>
      <c r="X292" s="100">
        <v>16768392.449999999</v>
      </c>
      <c r="Y292" s="100">
        <v>10205036.939999999</v>
      </c>
      <c r="Z292" s="100">
        <v>9070621.2400000002</v>
      </c>
      <c r="AB292" s="100">
        <v>9070621.2400000002</v>
      </c>
      <c r="AC292" s="100">
        <v>9070621.2400000002</v>
      </c>
      <c r="AD292" s="100">
        <v>9070621.2400000002</v>
      </c>
      <c r="AE292" s="100">
        <v>9070621.2400000002</v>
      </c>
      <c r="AF292" s="100">
        <v>9070621.2400000002</v>
      </c>
      <c r="AG292" s="100">
        <v>9070621.2400000002</v>
      </c>
      <c r="AH292" s="100">
        <v>9070621.2400000002</v>
      </c>
      <c r="AI292" s="100">
        <v>9070621.2400000002</v>
      </c>
      <c r="AJ292" s="100">
        <v>9070621.2400000002</v>
      </c>
      <c r="AK292" s="100">
        <v>9070621.2400000002</v>
      </c>
      <c r="AL292" s="100">
        <v>9070621.2400000002</v>
      </c>
      <c r="AM292" s="100">
        <v>9070621.2400000002</v>
      </c>
      <c r="AN292" s="100">
        <v>9070621.2400000002</v>
      </c>
      <c r="AO292" s="100">
        <v>9070621.2400000002</v>
      </c>
      <c r="AP292" s="100">
        <v>9070621.2400000002</v>
      </c>
      <c r="AQ292" s="100">
        <v>9070621.2400000002</v>
      </c>
      <c r="AR292" s="100">
        <v>9070621.2400000002</v>
      </c>
      <c r="AS292" s="100">
        <v>9070621.2400000002</v>
      </c>
      <c r="AT292" s="100">
        <v>9070621.2400000002</v>
      </c>
      <c r="AU292" s="100">
        <v>9070621.2400000002</v>
      </c>
      <c r="AV292" s="100">
        <v>9070621.2400000002</v>
      </c>
      <c r="AW292" s="100">
        <v>9070621.2400000002</v>
      </c>
      <c r="AX292" s="100">
        <v>9070621.2400000002</v>
      </c>
      <c r="AY292" s="100">
        <v>9070621.2400000002</v>
      </c>
      <c r="AZ292" s="100">
        <v>9070621.2400000002</v>
      </c>
      <c r="BA292" s="100">
        <v>9070621.2400000002</v>
      </c>
      <c r="BB292" s="100">
        <v>9070621.2400000002</v>
      </c>
      <c r="BC292" s="100">
        <v>9070621.2400000002</v>
      </c>
      <c r="BD292" s="100">
        <v>9070621.2400000002</v>
      </c>
      <c r="BE292" s="100">
        <v>9070621.2400000002</v>
      </c>
      <c r="BF292" s="100">
        <v>9070621.2400000002</v>
      </c>
      <c r="BG292" s="100">
        <v>9070621.2400000002</v>
      </c>
      <c r="BH292" s="100">
        <v>9070621.2400000002</v>
      </c>
      <c r="BI292" s="100">
        <v>9070621.2400000002</v>
      </c>
      <c r="BJ292" s="100">
        <v>9070621.2400000002</v>
      </c>
      <c r="BK292" s="100">
        <v>9070621.2400000002</v>
      </c>
      <c r="BL292" s="100">
        <v>9070621.2400000002</v>
      </c>
      <c r="BM292" s="100">
        <v>9070621.2400000002</v>
      </c>
      <c r="BN292" s="100">
        <v>9070621.2400000002</v>
      </c>
      <c r="BO292" s="100">
        <v>9070621.2400000002</v>
      </c>
      <c r="BP292" s="100">
        <v>9070621.2400000002</v>
      </c>
      <c r="BQ292" s="100">
        <v>9070621.2400000002</v>
      </c>
      <c r="BR292" s="100">
        <v>9070621.2400000002</v>
      </c>
      <c r="BS292" s="100">
        <v>9070621.2400000002</v>
      </c>
      <c r="BT292" s="100">
        <v>9070621.2400000002</v>
      </c>
      <c r="BU292" s="100">
        <v>9070621.2400000002</v>
      </c>
      <c r="BV292" s="100">
        <v>9070621.2400000002</v>
      </c>
      <c r="BW292" s="100">
        <v>9070621.2400000002</v>
      </c>
      <c r="BX292" s="100">
        <v>9070621.2400000002</v>
      </c>
      <c r="BY292" s="100">
        <v>9070621.2400000002</v>
      </c>
      <c r="BZ292" s="100">
        <v>9070621.2400000002</v>
      </c>
      <c r="CA292" s="100">
        <v>9070621.2400000002</v>
      </c>
      <c r="CB292" s="100">
        <v>9070621.2400000002</v>
      </c>
      <c r="CC292" s="100">
        <v>9070621.2400000002</v>
      </c>
      <c r="CD292" s="100">
        <v>9070621.2400000002</v>
      </c>
      <c r="CE292" s="100">
        <v>9070621.2400000002</v>
      </c>
      <c r="CF292" s="100">
        <v>9070621.2400000002</v>
      </c>
      <c r="CG292" s="100">
        <v>9070621.2400000002</v>
      </c>
      <c r="CH292" s="100">
        <v>9070621.2400000002</v>
      </c>
      <c r="CI292" s="100">
        <v>9070621.2400000002</v>
      </c>
      <c r="CJ292" s="100">
        <v>9070621.2400000002</v>
      </c>
      <c r="CK292" s="100">
        <v>9070621.2400000002</v>
      </c>
      <c r="CL292" s="100">
        <v>9070621.2400000002</v>
      </c>
      <c r="CM292" s="100">
        <v>9070621.2400000002</v>
      </c>
      <c r="CN292" s="100">
        <v>9070621.2400000002</v>
      </c>
      <c r="CO292" s="100">
        <v>9070621.2400000002</v>
      </c>
    </row>
    <row r="293" spans="1:93" x14ac:dyDescent="0.2">
      <c r="A293" s="101" t="s">
        <v>1887</v>
      </c>
      <c r="B293" s="100">
        <v>0</v>
      </c>
      <c r="C293" s="100">
        <v>0</v>
      </c>
      <c r="D293" s="100">
        <v>0</v>
      </c>
      <c r="E293" s="100">
        <v>0</v>
      </c>
      <c r="F293" s="100">
        <v>0</v>
      </c>
      <c r="G293" s="100">
        <v>0</v>
      </c>
      <c r="H293" s="100">
        <v>0</v>
      </c>
      <c r="I293" s="100">
        <v>0</v>
      </c>
      <c r="J293" s="100">
        <v>0</v>
      </c>
      <c r="K293" s="100">
        <v>0</v>
      </c>
      <c r="L293" s="100">
        <v>0</v>
      </c>
      <c r="M293" s="100">
        <v>0</v>
      </c>
      <c r="N293" s="100">
        <v>0</v>
      </c>
      <c r="O293" s="100">
        <v>0</v>
      </c>
      <c r="P293" s="100">
        <v>0</v>
      </c>
      <c r="Q293" s="100">
        <v>0</v>
      </c>
      <c r="R293" s="100">
        <v>0</v>
      </c>
      <c r="S293" s="100">
        <v>0</v>
      </c>
      <c r="T293" s="100">
        <v>0</v>
      </c>
      <c r="U293" s="100">
        <v>0</v>
      </c>
      <c r="V293" s="100">
        <v>0</v>
      </c>
      <c r="W293" s="100">
        <v>0</v>
      </c>
      <c r="X293" s="100">
        <v>0</v>
      </c>
      <c r="Y293" s="100">
        <v>61010.95</v>
      </c>
      <c r="Z293" s="100">
        <v>0</v>
      </c>
      <c r="AB293" s="100">
        <v>0</v>
      </c>
      <c r="AC293" s="100">
        <v>0</v>
      </c>
      <c r="AD293" s="100">
        <v>0</v>
      </c>
      <c r="AE293" s="100">
        <v>0</v>
      </c>
      <c r="AF293" s="100">
        <v>0</v>
      </c>
      <c r="AG293" s="100">
        <v>0</v>
      </c>
      <c r="AH293" s="100">
        <v>0</v>
      </c>
      <c r="AI293" s="100">
        <v>0</v>
      </c>
      <c r="AJ293" s="100">
        <v>0</v>
      </c>
      <c r="AK293" s="100">
        <v>0</v>
      </c>
      <c r="AL293" s="100">
        <v>0</v>
      </c>
      <c r="AM293" s="100">
        <v>0</v>
      </c>
      <c r="AN293" s="100">
        <v>0</v>
      </c>
      <c r="AO293" s="100">
        <v>0</v>
      </c>
      <c r="AP293" s="100">
        <v>0</v>
      </c>
      <c r="AQ293" s="100">
        <v>0</v>
      </c>
      <c r="AR293" s="100">
        <v>0</v>
      </c>
      <c r="AS293" s="100">
        <v>0</v>
      </c>
      <c r="AT293" s="100">
        <v>0</v>
      </c>
      <c r="AU293" s="100">
        <v>0</v>
      </c>
      <c r="AV293" s="100">
        <v>0</v>
      </c>
      <c r="AW293" s="100">
        <v>0</v>
      </c>
      <c r="AX293" s="100">
        <v>0</v>
      </c>
      <c r="AY293" s="100">
        <v>0</v>
      </c>
      <c r="AZ293" s="100">
        <v>0</v>
      </c>
      <c r="BA293" s="100">
        <v>0</v>
      </c>
      <c r="BB293" s="100">
        <v>0</v>
      </c>
      <c r="BC293" s="100">
        <v>0</v>
      </c>
      <c r="BD293" s="100">
        <v>0</v>
      </c>
      <c r="BE293" s="100">
        <v>0</v>
      </c>
      <c r="BF293" s="100">
        <v>0</v>
      </c>
      <c r="BG293" s="100">
        <v>0</v>
      </c>
      <c r="BH293" s="100">
        <v>0</v>
      </c>
      <c r="BI293" s="100">
        <v>0</v>
      </c>
      <c r="BJ293" s="100">
        <v>0</v>
      </c>
      <c r="BK293" s="100">
        <v>0</v>
      </c>
      <c r="BL293" s="100">
        <v>0</v>
      </c>
      <c r="BM293" s="100">
        <v>0</v>
      </c>
      <c r="BN293" s="100">
        <v>0</v>
      </c>
      <c r="BO293" s="100">
        <v>0</v>
      </c>
      <c r="BP293" s="100">
        <v>0</v>
      </c>
      <c r="BQ293" s="100">
        <v>0</v>
      </c>
      <c r="BR293" s="100">
        <v>0</v>
      </c>
      <c r="BS293" s="100">
        <v>0</v>
      </c>
      <c r="BT293" s="100">
        <v>0</v>
      </c>
      <c r="BU293" s="100">
        <v>0</v>
      </c>
      <c r="BV293" s="100">
        <v>0</v>
      </c>
      <c r="BW293" s="100">
        <v>0</v>
      </c>
      <c r="BX293" s="100">
        <v>0</v>
      </c>
      <c r="BY293" s="100">
        <v>0</v>
      </c>
      <c r="BZ293" s="100">
        <v>0</v>
      </c>
      <c r="CA293" s="100">
        <v>0</v>
      </c>
      <c r="CB293" s="100">
        <v>0</v>
      </c>
      <c r="CC293" s="100">
        <v>0</v>
      </c>
      <c r="CD293" s="100">
        <v>0</v>
      </c>
      <c r="CE293" s="100">
        <v>0</v>
      </c>
      <c r="CF293" s="100">
        <v>0</v>
      </c>
      <c r="CG293" s="100">
        <v>0</v>
      </c>
      <c r="CH293" s="100">
        <v>0</v>
      </c>
      <c r="CI293" s="100">
        <v>0</v>
      </c>
      <c r="CJ293" s="100">
        <v>0</v>
      </c>
      <c r="CK293" s="100">
        <v>0</v>
      </c>
      <c r="CL293" s="100">
        <v>0</v>
      </c>
      <c r="CM293" s="100">
        <v>0</v>
      </c>
      <c r="CN293" s="100">
        <v>0</v>
      </c>
      <c r="CO293" s="100">
        <v>0</v>
      </c>
    </row>
    <row r="294" spans="1:93" x14ac:dyDescent="0.2">
      <c r="A294" s="101" t="s">
        <v>1888</v>
      </c>
      <c r="B294" s="100">
        <v>-69973385.609999999</v>
      </c>
      <c r="C294" s="100">
        <v>4290002.0199999996</v>
      </c>
      <c r="D294" s="100">
        <v>-58468737.75</v>
      </c>
      <c r="E294" s="100">
        <v>-144005956.53</v>
      </c>
      <c r="F294" s="100">
        <v>-213344603.27000001</v>
      </c>
      <c r="G294" s="100">
        <v>-82759851.400000006</v>
      </c>
      <c r="H294" s="100">
        <v>-32730538.43</v>
      </c>
      <c r="I294" s="100">
        <v>-154325150.71000001</v>
      </c>
      <c r="J294" s="100">
        <v>-54346483.700000003</v>
      </c>
      <c r="K294" s="100">
        <v>-136877247.75</v>
      </c>
      <c r="L294" s="100">
        <v>-8194999.4699999904</v>
      </c>
      <c r="M294" s="100">
        <v>-109722743.3</v>
      </c>
      <c r="N294" s="100">
        <v>-109722743.3</v>
      </c>
      <c r="O294" s="100">
        <v>-41243411.670000002</v>
      </c>
      <c r="P294" s="100">
        <v>-21075584.91</v>
      </c>
      <c r="Q294" s="100">
        <v>-42647757.289999999</v>
      </c>
      <c r="R294" s="100">
        <v>-119934768.41</v>
      </c>
      <c r="S294" s="100">
        <v>-159155944.08000001</v>
      </c>
      <c r="T294" s="100">
        <v>-113689020.52</v>
      </c>
      <c r="U294" s="100">
        <v>-192879751.90000001</v>
      </c>
      <c r="V294" s="100">
        <v>-395151601.16000003</v>
      </c>
      <c r="W294" s="100">
        <v>-149313463.58000001</v>
      </c>
      <c r="X294" s="100">
        <v>-135315458.16</v>
      </c>
      <c r="Y294" s="100">
        <v>-511594763.14999998</v>
      </c>
      <c r="Z294" s="100">
        <v>113620912.58</v>
      </c>
      <c r="AB294" s="100">
        <v>113620912.58</v>
      </c>
      <c r="AC294" s="100">
        <v>113620912.58</v>
      </c>
      <c r="AD294" s="100">
        <v>113620912.58</v>
      </c>
      <c r="AE294" s="100">
        <v>113620912.58</v>
      </c>
      <c r="AF294" s="100">
        <v>113620912.58</v>
      </c>
      <c r="AG294" s="100">
        <v>113620912.58</v>
      </c>
      <c r="AH294" s="100">
        <v>113620912.58</v>
      </c>
      <c r="AI294" s="100">
        <v>113620912.58</v>
      </c>
      <c r="AJ294" s="100">
        <v>113620912.58</v>
      </c>
      <c r="AK294" s="100">
        <v>113620912.58</v>
      </c>
      <c r="AL294" s="100">
        <v>113620912.58</v>
      </c>
      <c r="AM294" s="100">
        <v>113620912.58</v>
      </c>
      <c r="AN294" s="100">
        <v>113620912.58</v>
      </c>
      <c r="AO294" s="100">
        <v>113620912.58</v>
      </c>
      <c r="AP294" s="100">
        <v>113620912.58</v>
      </c>
      <c r="AQ294" s="100">
        <v>113620912.58</v>
      </c>
      <c r="AR294" s="100">
        <v>113620912.58</v>
      </c>
      <c r="AS294" s="100">
        <v>113620912.58</v>
      </c>
      <c r="AT294" s="100">
        <v>113620912.58</v>
      </c>
      <c r="AU294" s="100">
        <v>113620912.58</v>
      </c>
      <c r="AV294" s="100">
        <v>113620912.58</v>
      </c>
      <c r="AW294" s="100">
        <v>113620912.58</v>
      </c>
      <c r="AX294" s="100">
        <v>113620912.58</v>
      </c>
      <c r="AY294" s="100">
        <v>113620912.58</v>
      </c>
      <c r="AZ294" s="100">
        <v>113620912.58</v>
      </c>
      <c r="BA294" s="100">
        <v>113620912.58</v>
      </c>
      <c r="BB294" s="100">
        <v>113620912.58</v>
      </c>
      <c r="BC294" s="100">
        <v>113620912.58</v>
      </c>
      <c r="BD294" s="100">
        <v>113620912.58</v>
      </c>
      <c r="BE294" s="100">
        <v>113620912.58</v>
      </c>
      <c r="BF294" s="100">
        <v>113620912.58</v>
      </c>
      <c r="BG294" s="100">
        <v>113620912.58</v>
      </c>
      <c r="BH294" s="100">
        <v>113620912.58</v>
      </c>
      <c r="BI294" s="100">
        <v>113620912.58</v>
      </c>
      <c r="BJ294" s="100">
        <v>113620912.58</v>
      </c>
      <c r="BK294" s="100">
        <v>113620912.58</v>
      </c>
      <c r="BL294" s="100">
        <v>113620912.58</v>
      </c>
      <c r="BM294" s="100">
        <v>113620912.58</v>
      </c>
      <c r="BN294" s="100">
        <v>113620912.58</v>
      </c>
      <c r="BO294" s="100">
        <v>113620912.58</v>
      </c>
      <c r="BP294" s="100">
        <v>113620912.58</v>
      </c>
      <c r="BQ294" s="100">
        <v>113620912.58</v>
      </c>
      <c r="BR294" s="100">
        <v>113620912.58</v>
      </c>
      <c r="BS294" s="100">
        <v>113620912.58</v>
      </c>
      <c r="BT294" s="100">
        <v>113620912.58</v>
      </c>
      <c r="BU294" s="100">
        <v>113620912.58</v>
      </c>
      <c r="BV294" s="100">
        <v>113620912.58</v>
      </c>
      <c r="BW294" s="100">
        <v>113620912.58</v>
      </c>
      <c r="BX294" s="100">
        <v>113620912.58</v>
      </c>
      <c r="BY294" s="100">
        <v>113620912.58</v>
      </c>
      <c r="BZ294" s="100">
        <v>113620912.58</v>
      </c>
      <c r="CA294" s="100">
        <v>113620912.58</v>
      </c>
      <c r="CB294" s="100">
        <v>113620912.58</v>
      </c>
      <c r="CC294" s="100">
        <v>113620912.58</v>
      </c>
      <c r="CD294" s="100">
        <v>113620912.58</v>
      </c>
      <c r="CE294" s="100">
        <v>113620912.58</v>
      </c>
      <c r="CF294" s="100">
        <v>113620912.58</v>
      </c>
      <c r="CG294" s="100">
        <v>113620912.58</v>
      </c>
      <c r="CH294" s="100">
        <v>113620912.58</v>
      </c>
      <c r="CI294" s="100">
        <v>113620912.58</v>
      </c>
      <c r="CJ294" s="100">
        <v>113620912.58</v>
      </c>
      <c r="CK294" s="100">
        <v>113620912.58</v>
      </c>
      <c r="CL294" s="100">
        <v>113620912.58</v>
      </c>
      <c r="CM294" s="100">
        <v>113620912.58</v>
      </c>
      <c r="CN294" s="100">
        <v>113620912.58</v>
      </c>
      <c r="CO294" s="100">
        <v>113620912.58</v>
      </c>
    </row>
    <row r="295" spans="1:93" x14ac:dyDescent="0.2">
      <c r="A295" s="101" t="s">
        <v>1889</v>
      </c>
      <c r="B295" s="100">
        <v>1.00000179372727E-2</v>
      </c>
      <c r="C295" s="100">
        <v>0</v>
      </c>
      <c r="D295" s="100">
        <v>0</v>
      </c>
      <c r="E295" s="100">
        <v>-3.9999955333769301E-2</v>
      </c>
      <c r="F295" s="100">
        <v>-2.9999995604157399E-2</v>
      </c>
      <c r="G295" s="100">
        <v>0</v>
      </c>
      <c r="H295" s="100">
        <v>0</v>
      </c>
      <c r="I295" s="100">
        <v>0</v>
      </c>
      <c r="J295" s="100">
        <v>0</v>
      </c>
      <c r="K295" s="100">
        <v>2.9999995604157399E-2</v>
      </c>
      <c r="L295" s="100">
        <v>0</v>
      </c>
      <c r="M295" s="100">
        <v>0</v>
      </c>
      <c r="N295" s="100">
        <v>0</v>
      </c>
      <c r="O295" s="100">
        <v>0</v>
      </c>
      <c r="P295" s="100">
        <v>0</v>
      </c>
      <c r="Q295" s="100">
        <v>0</v>
      </c>
      <c r="R295" s="100">
        <v>0</v>
      </c>
      <c r="S295" s="100">
        <v>-2.91038304567337E-8</v>
      </c>
      <c r="T295" s="100">
        <v>0</v>
      </c>
      <c r="U295" s="100">
        <v>0</v>
      </c>
      <c r="V295" s="100">
        <v>0</v>
      </c>
      <c r="W295" s="100">
        <v>0</v>
      </c>
      <c r="X295" s="100">
        <v>0</v>
      </c>
      <c r="Y295" s="100">
        <v>0</v>
      </c>
      <c r="Z295" s="100">
        <v>0</v>
      </c>
      <c r="AB295" s="100">
        <v>0</v>
      </c>
      <c r="AC295" s="100">
        <v>0</v>
      </c>
      <c r="AD295" s="100">
        <v>0</v>
      </c>
      <c r="AE295" s="100">
        <v>0</v>
      </c>
      <c r="AF295" s="100">
        <v>0</v>
      </c>
      <c r="AG295" s="100">
        <v>0</v>
      </c>
      <c r="AH295" s="100">
        <v>0</v>
      </c>
      <c r="AI295" s="100">
        <v>0</v>
      </c>
      <c r="AJ295" s="100">
        <v>0</v>
      </c>
      <c r="AK295" s="100">
        <v>0</v>
      </c>
      <c r="AL295" s="100">
        <v>0</v>
      </c>
      <c r="AM295" s="100">
        <v>0</v>
      </c>
      <c r="AN295" s="100">
        <v>0</v>
      </c>
      <c r="AO295" s="100">
        <v>0</v>
      </c>
      <c r="AP295" s="100">
        <v>0</v>
      </c>
      <c r="AQ295" s="100">
        <v>0</v>
      </c>
      <c r="AR295" s="100">
        <v>0</v>
      </c>
      <c r="AS295" s="100">
        <v>0</v>
      </c>
      <c r="AT295" s="100">
        <v>0</v>
      </c>
      <c r="AU295" s="100">
        <v>0</v>
      </c>
      <c r="AV295" s="100">
        <v>0</v>
      </c>
      <c r="AW295" s="100">
        <v>0</v>
      </c>
      <c r="AX295" s="100">
        <v>0</v>
      </c>
      <c r="AY295" s="100">
        <v>0</v>
      </c>
      <c r="AZ295" s="100">
        <v>0</v>
      </c>
      <c r="BA295" s="100">
        <v>0</v>
      </c>
      <c r="BB295" s="100">
        <v>0</v>
      </c>
      <c r="BC295" s="100">
        <v>0</v>
      </c>
      <c r="BD295" s="100">
        <v>0</v>
      </c>
      <c r="BE295" s="100">
        <v>0</v>
      </c>
      <c r="BF295" s="100">
        <v>0</v>
      </c>
      <c r="BG295" s="100">
        <v>0</v>
      </c>
      <c r="BH295" s="100">
        <v>0</v>
      </c>
      <c r="BI295" s="100">
        <v>0</v>
      </c>
      <c r="BJ295" s="100">
        <v>0</v>
      </c>
      <c r="BK295" s="100">
        <v>0</v>
      </c>
      <c r="BL295" s="100">
        <v>0</v>
      </c>
      <c r="BM295" s="100">
        <v>0</v>
      </c>
      <c r="BN295" s="100">
        <v>0</v>
      </c>
      <c r="BO295" s="100">
        <v>0</v>
      </c>
      <c r="BP295" s="100">
        <v>0</v>
      </c>
      <c r="BQ295" s="100">
        <v>0</v>
      </c>
      <c r="BR295" s="100">
        <v>0</v>
      </c>
      <c r="BS295" s="100">
        <v>0</v>
      </c>
      <c r="BT295" s="100">
        <v>0</v>
      </c>
      <c r="BU295" s="100">
        <v>0</v>
      </c>
      <c r="BV295" s="100">
        <v>0</v>
      </c>
      <c r="BW295" s="100">
        <v>0</v>
      </c>
      <c r="BX295" s="100">
        <v>0</v>
      </c>
      <c r="BY295" s="100">
        <v>0</v>
      </c>
      <c r="BZ295" s="100">
        <v>0</v>
      </c>
      <c r="CA295" s="100">
        <v>0</v>
      </c>
      <c r="CB295" s="100">
        <v>0</v>
      </c>
      <c r="CC295" s="100">
        <v>0</v>
      </c>
      <c r="CD295" s="100">
        <v>0</v>
      </c>
      <c r="CE295" s="100">
        <v>0</v>
      </c>
      <c r="CF295" s="100">
        <v>0</v>
      </c>
      <c r="CG295" s="100">
        <v>0</v>
      </c>
      <c r="CH295" s="100">
        <v>0</v>
      </c>
      <c r="CI295" s="100">
        <v>0</v>
      </c>
      <c r="CJ295" s="100">
        <v>0</v>
      </c>
      <c r="CK295" s="100">
        <v>0</v>
      </c>
      <c r="CL295" s="100">
        <v>0</v>
      </c>
      <c r="CM295" s="100">
        <v>0</v>
      </c>
      <c r="CN295" s="100">
        <v>0</v>
      </c>
      <c r="CO295" s="100">
        <v>0</v>
      </c>
    </row>
    <row r="296" spans="1:93" x14ac:dyDescent="0.2">
      <c r="A296" s="101" t="s">
        <v>1890</v>
      </c>
      <c r="B296" s="100">
        <v>0</v>
      </c>
      <c r="C296" s="100">
        <v>0</v>
      </c>
      <c r="D296" s="100">
        <v>0</v>
      </c>
      <c r="E296" s="100">
        <v>0</v>
      </c>
      <c r="F296" s="100">
        <v>0</v>
      </c>
      <c r="G296" s="100">
        <v>0</v>
      </c>
      <c r="H296" s="100">
        <v>0</v>
      </c>
      <c r="I296" s="100">
        <v>0</v>
      </c>
      <c r="J296" s="100">
        <v>0</v>
      </c>
      <c r="K296" s="100">
        <v>0</v>
      </c>
      <c r="L296" s="100">
        <v>0</v>
      </c>
      <c r="M296" s="100">
        <v>0</v>
      </c>
      <c r="N296" s="100">
        <v>0</v>
      </c>
      <c r="O296" s="100">
        <v>0</v>
      </c>
      <c r="P296" s="100">
        <v>0</v>
      </c>
      <c r="Q296" s="100">
        <v>0</v>
      </c>
      <c r="R296" s="100">
        <v>0</v>
      </c>
      <c r="S296" s="100">
        <v>0</v>
      </c>
      <c r="T296" s="100">
        <v>0</v>
      </c>
      <c r="U296" s="100">
        <v>0</v>
      </c>
      <c r="V296" s="100">
        <v>0</v>
      </c>
      <c r="W296" s="100">
        <v>0</v>
      </c>
      <c r="X296" s="100">
        <v>0</v>
      </c>
      <c r="Y296" s="100">
        <v>0</v>
      </c>
      <c r="Z296" s="100">
        <v>0</v>
      </c>
      <c r="AB296" s="100">
        <v>0</v>
      </c>
      <c r="AC296" s="100">
        <v>0</v>
      </c>
      <c r="AD296" s="100">
        <v>0</v>
      </c>
      <c r="AE296" s="100">
        <v>0</v>
      </c>
      <c r="AF296" s="100">
        <v>0</v>
      </c>
      <c r="AG296" s="100">
        <v>0</v>
      </c>
      <c r="AH296" s="100">
        <v>0</v>
      </c>
      <c r="AI296" s="100">
        <v>0</v>
      </c>
      <c r="AJ296" s="100">
        <v>0</v>
      </c>
      <c r="AK296" s="100">
        <v>0</v>
      </c>
      <c r="AL296" s="100">
        <v>0</v>
      </c>
      <c r="AM296" s="100">
        <v>0</v>
      </c>
      <c r="AN296" s="100">
        <v>0</v>
      </c>
      <c r="AO296" s="100">
        <v>0</v>
      </c>
      <c r="AP296" s="100">
        <v>0</v>
      </c>
      <c r="AQ296" s="100">
        <v>0</v>
      </c>
      <c r="AR296" s="100">
        <v>0</v>
      </c>
      <c r="AS296" s="100">
        <v>0</v>
      </c>
      <c r="AT296" s="100">
        <v>0</v>
      </c>
      <c r="AU296" s="100">
        <v>0</v>
      </c>
      <c r="AV296" s="100">
        <v>0</v>
      </c>
      <c r="AW296" s="100">
        <v>0</v>
      </c>
      <c r="AX296" s="100">
        <v>0</v>
      </c>
      <c r="AY296" s="100">
        <v>0</v>
      </c>
      <c r="AZ296" s="100">
        <v>0</v>
      </c>
      <c r="BA296" s="100">
        <v>0</v>
      </c>
      <c r="BB296" s="100">
        <v>0</v>
      </c>
      <c r="BC296" s="100">
        <v>0</v>
      </c>
      <c r="BD296" s="100">
        <v>0</v>
      </c>
      <c r="BE296" s="100">
        <v>0</v>
      </c>
      <c r="BF296" s="100">
        <v>0</v>
      </c>
      <c r="BG296" s="100">
        <v>0</v>
      </c>
      <c r="BH296" s="100">
        <v>0</v>
      </c>
      <c r="BI296" s="100">
        <v>0</v>
      </c>
      <c r="BJ296" s="100">
        <v>0</v>
      </c>
      <c r="BK296" s="100">
        <v>0</v>
      </c>
      <c r="BL296" s="100">
        <v>0</v>
      </c>
      <c r="BM296" s="100">
        <v>0</v>
      </c>
      <c r="BN296" s="100">
        <v>0</v>
      </c>
      <c r="BO296" s="100">
        <v>0</v>
      </c>
      <c r="BP296" s="100">
        <v>0</v>
      </c>
      <c r="BQ296" s="100">
        <v>0</v>
      </c>
      <c r="BR296" s="100">
        <v>0</v>
      </c>
      <c r="BS296" s="100">
        <v>0</v>
      </c>
      <c r="BT296" s="100">
        <v>0</v>
      </c>
      <c r="BU296" s="100">
        <v>0</v>
      </c>
      <c r="BV296" s="100">
        <v>0</v>
      </c>
      <c r="BW296" s="100">
        <v>0</v>
      </c>
      <c r="BX296" s="100">
        <v>0</v>
      </c>
      <c r="BY296" s="100">
        <v>0</v>
      </c>
      <c r="BZ296" s="100">
        <v>0</v>
      </c>
      <c r="CA296" s="100">
        <v>0</v>
      </c>
      <c r="CB296" s="100">
        <v>0</v>
      </c>
      <c r="CC296" s="100">
        <v>0</v>
      </c>
      <c r="CD296" s="100">
        <v>0</v>
      </c>
      <c r="CE296" s="100">
        <v>0</v>
      </c>
      <c r="CF296" s="100">
        <v>0</v>
      </c>
      <c r="CG296" s="100">
        <v>0</v>
      </c>
      <c r="CH296" s="100">
        <v>0</v>
      </c>
      <c r="CI296" s="100">
        <v>0</v>
      </c>
      <c r="CJ296" s="100">
        <v>0</v>
      </c>
      <c r="CK296" s="100">
        <v>0</v>
      </c>
      <c r="CL296" s="100">
        <v>0</v>
      </c>
      <c r="CM296" s="100">
        <v>0</v>
      </c>
      <c r="CN296" s="100">
        <v>0</v>
      </c>
      <c r="CO296" s="100">
        <v>0</v>
      </c>
    </row>
    <row r="297" spans="1:93" x14ac:dyDescent="0.2">
      <c r="A297" s="101" t="s">
        <v>1891</v>
      </c>
      <c r="B297" s="100">
        <v>121348795.95999999</v>
      </c>
      <c r="C297" s="100">
        <v>86391173.799999997</v>
      </c>
      <c r="D297" s="100">
        <v>109982107.42</v>
      </c>
      <c r="E297" s="100">
        <v>108168997.84999999</v>
      </c>
      <c r="F297" s="100">
        <v>91312596.909999996</v>
      </c>
      <c r="G297" s="100">
        <v>136286865.62</v>
      </c>
      <c r="H297" s="100">
        <v>86421925.239999995</v>
      </c>
      <c r="I297" s="100">
        <v>208135751.09</v>
      </c>
      <c r="J297" s="100">
        <v>109590226.7</v>
      </c>
      <c r="K297" s="100">
        <v>192372051.75</v>
      </c>
      <c r="L297" s="100">
        <v>152463682.30000001</v>
      </c>
      <c r="M297" s="100">
        <v>168140589.03999999</v>
      </c>
      <c r="N297" s="100">
        <v>168140589.03999999</v>
      </c>
      <c r="O297" s="100">
        <v>105944049.59999999</v>
      </c>
      <c r="P297" s="100">
        <v>93093050.310000002</v>
      </c>
      <c r="Q297" s="100">
        <v>101078049.40000001</v>
      </c>
      <c r="R297" s="100">
        <v>104144637.25</v>
      </c>
      <c r="S297" s="100">
        <v>144404751.78</v>
      </c>
      <c r="T297" s="100">
        <v>101466482.15000001</v>
      </c>
      <c r="U297" s="100">
        <v>92767211.939999998</v>
      </c>
      <c r="V297" s="100">
        <v>199587052.90000001</v>
      </c>
      <c r="W297" s="100">
        <v>143939863.5</v>
      </c>
      <c r="X297" s="100">
        <v>132070355.359999</v>
      </c>
      <c r="Y297" s="100">
        <v>514727659.93000001</v>
      </c>
      <c r="Z297" s="100">
        <v>133045408.06999999</v>
      </c>
      <c r="AB297" s="100">
        <v>133045408.06999999</v>
      </c>
      <c r="AC297" s="100">
        <v>133045408.06999999</v>
      </c>
      <c r="AD297" s="100">
        <v>133045408.06999999</v>
      </c>
      <c r="AE297" s="100">
        <v>133045408.06999999</v>
      </c>
      <c r="AF297" s="100">
        <v>133045408.06999999</v>
      </c>
      <c r="AG297" s="100">
        <v>133045408.06999999</v>
      </c>
      <c r="AH297" s="100">
        <v>133045408.06999999</v>
      </c>
      <c r="AI297" s="100">
        <v>133045408.06999999</v>
      </c>
      <c r="AJ297" s="100">
        <v>133045408.06999999</v>
      </c>
      <c r="AK297" s="100">
        <v>133045408.06999999</v>
      </c>
      <c r="AL297" s="100">
        <v>133045408.06999999</v>
      </c>
      <c r="AM297" s="100">
        <v>133045408.06999999</v>
      </c>
      <c r="AN297" s="100">
        <v>133045408.06999999</v>
      </c>
      <c r="AO297" s="100">
        <v>133045408.06999999</v>
      </c>
      <c r="AP297" s="100">
        <v>133045408.06999999</v>
      </c>
      <c r="AQ297" s="100">
        <v>133045408.06999999</v>
      </c>
      <c r="AR297" s="100">
        <v>133045408.06999999</v>
      </c>
      <c r="AS297" s="100">
        <v>133045408.06999999</v>
      </c>
      <c r="AT297" s="100">
        <v>133045408.06999999</v>
      </c>
      <c r="AU297" s="100">
        <v>133045408.06999999</v>
      </c>
      <c r="AV297" s="100">
        <v>133045408.06999999</v>
      </c>
      <c r="AW297" s="100">
        <v>133045408.06999999</v>
      </c>
      <c r="AX297" s="100">
        <v>133045408.06999999</v>
      </c>
      <c r="AY297" s="100">
        <v>133045408.06999999</v>
      </c>
      <c r="AZ297" s="100">
        <v>133045408.06999999</v>
      </c>
      <c r="BA297" s="100">
        <v>133045408.06999999</v>
      </c>
      <c r="BB297" s="100">
        <v>133045408.06999999</v>
      </c>
      <c r="BC297" s="100">
        <v>133045408.06999999</v>
      </c>
      <c r="BD297" s="100">
        <v>133045408.06999999</v>
      </c>
      <c r="BE297" s="100">
        <v>133045408.06999999</v>
      </c>
      <c r="BF297" s="100">
        <v>133045408.06999999</v>
      </c>
      <c r="BG297" s="100">
        <v>133045408.06999999</v>
      </c>
      <c r="BH297" s="100">
        <v>133045408.06999999</v>
      </c>
      <c r="BI297" s="100">
        <v>133045408.06999999</v>
      </c>
      <c r="BJ297" s="100">
        <v>133045408.06999999</v>
      </c>
      <c r="BK297" s="100">
        <v>133045408.06999999</v>
      </c>
      <c r="BL297" s="100">
        <v>133045408.06999999</v>
      </c>
      <c r="BM297" s="100">
        <v>133045408.06999999</v>
      </c>
      <c r="BN297" s="100">
        <v>133045408.06999999</v>
      </c>
      <c r="BO297" s="100">
        <v>133045408.06999999</v>
      </c>
      <c r="BP297" s="100">
        <v>133045408.06999999</v>
      </c>
      <c r="BQ297" s="100">
        <v>133045408.06999999</v>
      </c>
      <c r="BR297" s="100">
        <v>133045408.06999999</v>
      </c>
      <c r="BS297" s="100">
        <v>133045408.06999999</v>
      </c>
      <c r="BT297" s="100">
        <v>133045408.06999999</v>
      </c>
      <c r="BU297" s="100">
        <v>133045408.06999999</v>
      </c>
      <c r="BV297" s="100">
        <v>133045408.06999999</v>
      </c>
      <c r="BW297" s="100">
        <v>133045408.06999999</v>
      </c>
      <c r="BX297" s="100">
        <v>133045408.06999999</v>
      </c>
      <c r="BY297" s="100">
        <v>133045408.06999999</v>
      </c>
      <c r="BZ297" s="100">
        <v>133045408.06999999</v>
      </c>
      <c r="CA297" s="100">
        <v>133045408.06999999</v>
      </c>
      <c r="CB297" s="100">
        <v>133045408.06999999</v>
      </c>
      <c r="CC297" s="100">
        <v>133045408.06999999</v>
      </c>
      <c r="CD297" s="100">
        <v>133045408.06999999</v>
      </c>
      <c r="CE297" s="100">
        <v>133045408.06999999</v>
      </c>
      <c r="CF297" s="100">
        <v>133045408.06999999</v>
      </c>
      <c r="CG297" s="100">
        <v>133045408.06999999</v>
      </c>
      <c r="CH297" s="100">
        <v>133045408.06999999</v>
      </c>
      <c r="CI297" s="100">
        <v>133045408.06999999</v>
      </c>
      <c r="CJ297" s="100">
        <v>133045408.06999999</v>
      </c>
      <c r="CK297" s="100">
        <v>133045408.06999999</v>
      </c>
      <c r="CL297" s="100">
        <v>133045408.06999999</v>
      </c>
      <c r="CM297" s="100">
        <v>133045408.06999999</v>
      </c>
      <c r="CN297" s="100">
        <v>133045408.06999999</v>
      </c>
      <c r="CO297" s="100">
        <v>133045408.06999999</v>
      </c>
    </row>
    <row r="298" spans="1:93" x14ac:dyDescent="0.2">
      <c r="A298" s="101" t="s">
        <v>1892</v>
      </c>
      <c r="B298" s="100">
        <v>0</v>
      </c>
      <c r="C298" s="100">
        <v>0</v>
      </c>
      <c r="D298" s="100">
        <v>0</v>
      </c>
      <c r="E298" s="100">
        <v>0</v>
      </c>
      <c r="F298" s="100">
        <v>0</v>
      </c>
      <c r="G298" s="100">
        <v>0</v>
      </c>
      <c r="H298" s="100">
        <v>0</v>
      </c>
      <c r="I298" s="100">
        <v>0</v>
      </c>
      <c r="J298" s="100">
        <v>0</v>
      </c>
      <c r="K298" s="100">
        <v>0</v>
      </c>
      <c r="L298" s="100">
        <v>0</v>
      </c>
      <c r="M298" s="100">
        <v>0</v>
      </c>
      <c r="N298" s="100">
        <v>0</v>
      </c>
      <c r="O298" s="100">
        <v>0</v>
      </c>
      <c r="P298" s="100">
        <v>0</v>
      </c>
      <c r="Q298" s="100">
        <v>0</v>
      </c>
      <c r="R298" s="100">
        <v>0</v>
      </c>
      <c r="S298" s="100">
        <v>0</v>
      </c>
      <c r="T298" s="100">
        <v>0</v>
      </c>
      <c r="U298" s="100">
        <v>0</v>
      </c>
      <c r="V298" s="100">
        <v>0</v>
      </c>
      <c r="W298" s="100">
        <v>0</v>
      </c>
      <c r="X298" s="100">
        <v>0</v>
      </c>
      <c r="Y298" s="100">
        <v>0</v>
      </c>
      <c r="Z298" s="100">
        <v>6121.5</v>
      </c>
      <c r="AB298" s="100">
        <v>6121.5</v>
      </c>
      <c r="AC298" s="100">
        <v>6121.5</v>
      </c>
      <c r="AD298" s="100">
        <v>6121.5</v>
      </c>
      <c r="AE298" s="100">
        <v>6121.5</v>
      </c>
      <c r="AF298" s="100">
        <v>6121.5</v>
      </c>
      <c r="AG298" s="100">
        <v>6121.5</v>
      </c>
      <c r="AH298" s="100">
        <v>6121.5</v>
      </c>
      <c r="AI298" s="100">
        <v>6121.5</v>
      </c>
      <c r="AJ298" s="100">
        <v>6121.5</v>
      </c>
      <c r="AK298" s="100">
        <v>6121.5</v>
      </c>
      <c r="AL298" s="100">
        <v>6121.5</v>
      </c>
      <c r="AM298" s="100">
        <v>6121.5</v>
      </c>
      <c r="AN298" s="100">
        <v>6121.5</v>
      </c>
      <c r="AO298" s="100">
        <v>6121.5</v>
      </c>
      <c r="AP298" s="100">
        <v>6121.5</v>
      </c>
      <c r="AQ298" s="100">
        <v>6121.5</v>
      </c>
      <c r="AR298" s="100">
        <v>6121.5</v>
      </c>
      <c r="AS298" s="100">
        <v>6121.5</v>
      </c>
      <c r="AT298" s="100">
        <v>6121.5</v>
      </c>
      <c r="AU298" s="100">
        <v>6121.5</v>
      </c>
      <c r="AV298" s="100">
        <v>6121.5</v>
      </c>
      <c r="AW298" s="100">
        <v>6121.5</v>
      </c>
      <c r="AX298" s="100">
        <v>6121.5</v>
      </c>
      <c r="AY298" s="100">
        <v>6121.5</v>
      </c>
      <c r="AZ298" s="100">
        <v>6121.5</v>
      </c>
      <c r="BA298" s="100">
        <v>6121.5</v>
      </c>
      <c r="BB298" s="100">
        <v>6121.5</v>
      </c>
      <c r="BC298" s="100">
        <v>6121.5</v>
      </c>
      <c r="BD298" s="100">
        <v>6121.5</v>
      </c>
      <c r="BE298" s="100">
        <v>6121.5</v>
      </c>
      <c r="BF298" s="100">
        <v>6121.5</v>
      </c>
      <c r="BG298" s="100">
        <v>6121.5</v>
      </c>
      <c r="BH298" s="100">
        <v>6121.5</v>
      </c>
      <c r="BI298" s="100">
        <v>6121.5</v>
      </c>
      <c r="BJ298" s="100">
        <v>6121.5</v>
      </c>
      <c r="BK298" s="100">
        <v>6121.5</v>
      </c>
      <c r="BL298" s="100">
        <v>6121.5</v>
      </c>
      <c r="BM298" s="100">
        <v>6121.5</v>
      </c>
      <c r="BN298" s="100">
        <v>6121.5</v>
      </c>
      <c r="BO298" s="100">
        <v>6121.5</v>
      </c>
      <c r="BP298" s="100">
        <v>6121.5</v>
      </c>
      <c r="BQ298" s="100">
        <v>6121.5</v>
      </c>
      <c r="BR298" s="100">
        <v>6121.5</v>
      </c>
      <c r="BS298" s="100">
        <v>6121.5</v>
      </c>
      <c r="BT298" s="100">
        <v>6121.5</v>
      </c>
      <c r="BU298" s="100">
        <v>6121.5</v>
      </c>
      <c r="BV298" s="100">
        <v>6121.5</v>
      </c>
      <c r="BW298" s="100">
        <v>6121.5</v>
      </c>
      <c r="BX298" s="100">
        <v>6121.5</v>
      </c>
      <c r="BY298" s="100">
        <v>6121.5</v>
      </c>
      <c r="BZ298" s="100">
        <v>6121.5</v>
      </c>
      <c r="CA298" s="100">
        <v>6121.5</v>
      </c>
      <c r="CB298" s="100">
        <v>6121.5</v>
      </c>
      <c r="CC298" s="100">
        <v>6121.5</v>
      </c>
      <c r="CD298" s="100">
        <v>6121.5</v>
      </c>
      <c r="CE298" s="100">
        <v>6121.5</v>
      </c>
      <c r="CF298" s="100">
        <v>6121.5</v>
      </c>
      <c r="CG298" s="100">
        <v>6121.5</v>
      </c>
      <c r="CH298" s="100">
        <v>6121.5</v>
      </c>
      <c r="CI298" s="100">
        <v>6121.5</v>
      </c>
      <c r="CJ298" s="100">
        <v>6121.5</v>
      </c>
      <c r="CK298" s="100">
        <v>6121.5</v>
      </c>
      <c r="CL298" s="100">
        <v>6121.5</v>
      </c>
      <c r="CM298" s="100">
        <v>6121.5</v>
      </c>
      <c r="CN298" s="100">
        <v>6121.5</v>
      </c>
      <c r="CO298" s="100">
        <v>6121.5</v>
      </c>
    </row>
    <row r="299" spans="1:93" x14ac:dyDescent="0.2">
      <c r="A299" s="101" t="s">
        <v>1893</v>
      </c>
      <c r="B299" s="100">
        <v>351927.33000000502</v>
      </c>
      <c r="C299" s="100">
        <v>426805.41999998898</v>
      </c>
      <c r="D299" s="100">
        <v>52414.990000019301</v>
      </c>
      <c r="E299" s="100">
        <v>127293.080000003</v>
      </c>
      <c r="F299" s="100">
        <v>202171.16999998601</v>
      </c>
      <c r="G299" s="100">
        <v>277049.25999999902</v>
      </c>
      <c r="H299" s="100">
        <v>351927.34999998298</v>
      </c>
      <c r="I299" s="100">
        <v>449268.53999999003</v>
      </c>
      <c r="J299" s="100">
        <v>74878.110000019602</v>
      </c>
      <c r="K299" s="100">
        <v>149756.19999997399</v>
      </c>
      <c r="L299" s="100">
        <v>224634.289999987</v>
      </c>
      <c r="M299" s="100">
        <v>299512.38</v>
      </c>
      <c r="N299" s="100">
        <v>299512.38</v>
      </c>
      <c r="O299" s="100">
        <v>374390.47000001301</v>
      </c>
      <c r="P299" s="100">
        <v>449268.55999999598</v>
      </c>
      <c r="Q299" s="100">
        <v>2069878.1299999901</v>
      </c>
      <c r="R299" s="100">
        <v>2144756.22000001</v>
      </c>
      <c r="S299" s="100">
        <v>2219634.3099999898</v>
      </c>
      <c r="T299" s="100">
        <v>1699512.4</v>
      </c>
      <c r="U299" s="100">
        <v>1774390.49000001</v>
      </c>
      <c r="V299" s="100">
        <v>1849268.58</v>
      </c>
      <c r="W299" s="100">
        <v>274878.15000000002</v>
      </c>
      <c r="X299" s="100">
        <v>349756.24</v>
      </c>
      <c r="Y299" s="100">
        <v>424634.33</v>
      </c>
      <c r="Z299" s="100">
        <v>312012.42</v>
      </c>
      <c r="AB299" s="100">
        <v>312012.42</v>
      </c>
      <c r="AC299" s="100">
        <v>312012.42</v>
      </c>
      <c r="AD299" s="100">
        <v>312012.42</v>
      </c>
      <c r="AE299" s="100">
        <v>312012.42</v>
      </c>
      <c r="AF299" s="100">
        <v>312012.42</v>
      </c>
      <c r="AG299" s="100">
        <v>312012.42</v>
      </c>
      <c r="AH299" s="100">
        <v>312012.42</v>
      </c>
      <c r="AI299" s="100">
        <v>312012.42</v>
      </c>
      <c r="AJ299" s="100">
        <v>312012.42</v>
      </c>
      <c r="AK299" s="100">
        <v>312012.42</v>
      </c>
      <c r="AL299" s="100">
        <v>312012.42</v>
      </c>
      <c r="AM299" s="100">
        <v>312012.42</v>
      </c>
      <c r="AN299" s="100">
        <v>312012.42</v>
      </c>
      <c r="AO299" s="100">
        <v>312012.42</v>
      </c>
      <c r="AP299" s="100">
        <v>312012.42</v>
      </c>
      <c r="AQ299" s="100">
        <v>312012.42</v>
      </c>
      <c r="AR299" s="100">
        <v>312012.42</v>
      </c>
      <c r="AS299" s="100">
        <v>312012.42</v>
      </c>
      <c r="AT299" s="100">
        <v>312012.42</v>
      </c>
      <c r="AU299" s="100">
        <v>312012.42</v>
      </c>
      <c r="AV299" s="100">
        <v>312012.42</v>
      </c>
      <c r="AW299" s="100">
        <v>312012.42</v>
      </c>
      <c r="AX299" s="100">
        <v>312012.42</v>
      </c>
      <c r="AY299" s="100">
        <v>312012.42</v>
      </c>
      <c r="AZ299" s="100">
        <v>312012.42</v>
      </c>
      <c r="BA299" s="100">
        <v>312012.42</v>
      </c>
      <c r="BB299" s="100">
        <v>312012.42</v>
      </c>
      <c r="BC299" s="100">
        <v>312012.42</v>
      </c>
      <c r="BD299" s="100">
        <v>312012.42</v>
      </c>
      <c r="BE299" s="100">
        <v>312012.42</v>
      </c>
      <c r="BF299" s="100">
        <v>312012.42</v>
      </c>
      <c r="BG299" s="100">
        <v>312012.42</v>
      </c>
      <c r="BH299" s="100">
        <v>312012.42</v>
      </c>
      <c r="BI299" s="100">
        <v>312012.42</v>
      </c>
      <c r="BJ299" s="100">
        <v>312012.42</v>
      </c>
      <c r="BK299" s="100">
        <v>312012.42</v>
      </c>
      <c r="BL299" s="100">
        <v>312012.42</v>
      </c>
      <c r="BM299" s="100">
        <v>312012.42</v>
      </c>
      <c r="BN299" s="100">
        <v>312012.42</v>
      </c>
      <c r="BO299" s="100">
        <v>312012.42</v>
      </c>
      <c r="BP299" s="100">
        <v>312012.42</v>
      </c>
      <c r="BQ299" s="100">
        <v>312012.42</v>
      </c>
      <c r="BR299" s="100">
        <v>312012.42</v>
      </c>
      <c r="BS299" s="100">
        <v>312012.42</v>
      </c>
      <c r="BT299" s="100">
        <v>312012.42</v>
      </c>
      <c r="BU299" s="100">
        <v>312012.42</v>
      </c>
      <c r="BV299" s="100">
        <v>312012.42</v>
      </c>
      <c r="BW299" s="100">
        <v>312012.42</v>
      </c>
      <c r="BX299" s="100">
        <v>312012.42</v>
      </c>
      <c r="BY299" s="100">
        <v>312012.42</v>
      </c>
      <c r="BZ299" s="100">
        <v>312012.42</v>
      </c>
      <c r="CA299" s="100">
        <v>312012.42</v>
      </c>
      <c r="CB299" s="100">
        <v>312012.42</v>
      </c>
      <c r="CC299" s="100">
        <v>312012.42</v>
      </c>
      <c r="CD299" s="100">
        <v>312012.42</v>
      </c>
      <c r="CE299" s="100">
        <v>312012.42</v>
      </c>
      <c r="CF299" s="100">
        <v>312012.42</v>
      </c>
      <c r="CG299" s="100">
        <v>312012.42</v>
      </c>
      <c r="CH299" s="100">
        <v>312012.42</v>
      </c>
      <c r="CI299" s="100">
        <v>312012.42</v>
      </c>
      <c r="CJ299" s="100">
        <v>312012.42</v>
      </c>
      <c r="CK299" s="100">
        <v>312012.42</v>
      </c>
      <c r="CL299" s="100">
        <v>312012.42</v>
      </c>
      <c r="CM299" s="100">
        <v>312012.42</v>
      </c>
      <c r="CN299" s="100">
        <v>312012.42</v>
      </c>
      <c r="CO299" s="100">
        <v>312012.42</v>
      </c>
    </row>
    <row r="300" spans="1:93" x14ac:dyDescent="0.2">
      <c r="A300" s="101" t="s">
        <v>1894</v>
      </c>
      <c r="B300" s="100">
        <v>0</v>
      </c>
      <c r="C300" s="100">
        <v>0</v>
      </c>
      <c r="D300" s="100">
        <v>0</v>
      </c>
      <c r="E300" s="100">
        <v>0</v>
      </c>
      <c r="F300" s="100">
        <v>0</v>
      </c>
      <c r="G300" s="100">
        <v>0</v>
      </c>
      <c r="H300" s="100">
        <v>0</v>
      </c>
      <c r="I300" s="100">
        <v>0</v>
      </c>
      <c r="J300" s="100">
        <v>0</v>
      </c>
      <c r="K300" s="100">
        <v>0</v>
      </c>
      <c r="L300" s="100">
        <v>0</v>
      </c>
      <c r="M300" s="100">
        <v>0</v>
      </c>
      <c r="N300" s="100">
        <v>0</v>
      </c>
      <c r="O300" s="100">
        <v>0</v>
      </c>
      <c r="P300" s="100">
        <v>0</v>
      </c>
      <c r="Q300" s="100">
        <v>0</v>
      </c>
      <c r="R300" s="100">
        <v>0</v>
      </c>
      <c r="S300" s="100">
        <v>0</v>
      </c>
      <c r="T300" s="100">
        <v>0</v>
      </c>
      <c r="U300" s="100">
        <v>0</v>
      </c>
      <c r="V300" s="100">
        <v>0</v>
      </c>
      <c r="W300" s="100">
        <v>0</v>
      </c>
      <c r="X300" s="100">
        <v>0</v>
      </c>
      <c r="Y300" s="100">
        <v>0</v>
      </c>
      <c r="Z300" s="100">
        <v>0</v>
      </c>
      <c r="AB300" s="100">
        <v>0</v>
      </c>
      <c r="AC300" s="100">
        <v>0</v>
      </c>
      <c r="AD300" s="100">
        <v>0</v>
      </c>
      <c r="AE300" s="100">
        <v>0</v>
      </c>
      <c r="AF300" s="100">
        <v>0</v>
      </c>
      <c r="AG300" s="100">
        <v>0</v>
      </c>
      <c r="AH300" s="100">
        <v>0</v>
      </c>
      <c r="AI300" s="100">
        <v>0</v>
      </c>
      <c r="AJ300" s="100">
        <v>0</v>
      </c>
      <c r="AK300" s="100">
        <v>0</v>
      </c>
      <c r="AL300" s="100">
        <v>0</v>
      </c>
      <c r="AM300" s="100">
        <v>0</v>
      </c>
      <c r="AN300" s="100">
        <v>0</v>
      </c>
      <c r="AO300" s="100">
        <v>0</v>
      </c>
      <c r="AP300" s="100">
        <v>0</v>
      </c>
      <c r="AQ300" s="100">
        <v>0</v>
      </c>
      <c r="AR300" s="100">
        <v>0</v>
      </c>
      <c r="AS300" s="100">
        <v>0</v>
      </c>
      <c r="AT300" s="100">
        <v>0</v>
      </c>
      <c r="AU300" s="100">
        <v>0</v>
      </c>
      <c r="AV300" s="100">
        <v>0</v>
      </c>
      <c r="AW300" s="100">
        <v>0</v>
      </c>
      <c r="AX300" s="100">
        <v>0</v>
      </c>
      <c r="AY300" s="100">
        <v>0</v>
      </c>
      <c r="AZ300" s="100">
        <v>0</v>
      </c>
      <c r="BA300" s="100">
        <v>0</v>
      </c>
      <c r="BB300" s="100">
        <v>0</v>
      </c>
      <c r="BC300" s="100">
        <v>0</v>
      </c>
      <c r="BD300" s="100">
        <v>0</v>
      </c>
      <c r="BE300" s="100">
        <v>0</v>
      </c>
      <c r="BF300" s="100">
        <v>0</v>
      </c>
      <c r="BG300" s="100">
        <v>0</v>
      </c>
      <c r="BH300" s="100">
        <v>0</v>
      </c>
      <c r="BI300" s="100">
        <v>0</v>
      </c>
      <c r="BJ300" s="100">
        <v>0</v>
      </c>
      <c r="BK300" s="100">
        <v>0</v>
      </c>
      <c r="BL300" s="100">
        <v>0</v>
      </c>
      <c r="BM300" s="100">
        <v>0</v>
      </c>
      <c r="BN300" s="100">
        <v>0</v>
      </c>
      <c r="BO300" s="100">
        <v>0</v>
      </c>
      <c r="BP300" s="100">
        <v>0</v>
      </c>
      <c r="BQ300" s="100">
        <v>0</v>
      </c>
      <c r="BR300" s="100">
        <v>0</v>
      </c>
      <c r="BS300" s="100">
        <v>0</v>
      </c>
      <c r="BT300" s="100">
        <v>0</v>
      </c>
      <c r="BU300" s="100">
        <v>0</v>
      </c>
      <c r="BV300" s="100">
        <v>0</v>
      </c>
      <c r="BW300" s="100">
        <v>0</v>
      </c>
      <c r="BX300" s="100">
        <v>0</v>
      </c>
      <c r="BY300" s="100">
        <v>0</v>
      </c>
      <c r="BZ300" s="100">
        <v>0</v>
      </c>
      <c r="CA300" s="100">
        <v>0</v>
      </c>
      <c r="CB300" s="100">
        <v>0</v>
      </c>
      <c r="CC300" s="100">
        <v>0</v>
      </c>
      <c r="CD300" s="100">
        <v>0</v>
      </c>
      <c r="CE300" s="100">
        <v>0</v>
      </c>
      <c r="CF300" s="100">
        <v>0</v>
      </c>
      <c r="CG300" s="100">
        <v>0</v>
      </c>
      <c r="CH300" s="100">
        <v>0</v>
      </c>
      <c r="CI300" s="100">
        <v>0</v>
      </c>
      <c r="CJ300" s="100">
        <v>0</v>
      </c>
      <c r="CK300" s="100">
        <v>0</v>
      </c>
      <c r="CL300" s="100">
        <v>0</v>
      </c>
      <c r="CM300" s="100">
        <v>0</v>
      </c>
      <c r="CN300" s="100">
        <v>0</v>
      </c>
      <c r="CO300" s="100">
        <v>0</v>
      </c>
    </row>
    <row r="301" spans="1:93" x14ac:dyDescent="0.2">
      <c r="A301" s="101" t="s">
        <v>1895</v>
      </c>
      <c r="B301" s="100">
        <v>13695279</v>
      </c>
      <c r="C301" s="100">
        <v>13695279</v>
      </c>
      <c r="D301" s="100">
        <v>16119471</v>
      </c>
      <c r="E301" s="100">
        <v>16191761</v>
      </c>
      <c r="F301" s="100">
        <v>15963901</v>
      </c>
      <c r="G301" s="100">
        <v>3444076.13</v>
      </c>
      <c r="H301" s="100">
        <v>3444076.13</v>
      </c>
      <c r="I301" s="100">
        <v>4353838.13</v>
      </c>
      <c r="J301" s="100">
        <v>4353838.13</v>
      </c>
      <c r="K301" s="100">
        <v>31868.85</v>
      </c>
      <c r="L301" s="100">
        <v>31868.85</v>
      </c>
      <c r="M301" s="100">
        <v>31868.85</v>
      </c>
      <c r="N301" s="100">
        <v>31868.85</v>
      </c>
      <c r="O301" s="100">
        <v>31868.85</v>
      </c>
      <c r="P301" s="100">
        <v>-0.87</v>
      </c>
      <c r="Q301" s="100">
        <v>-0.87</v>
      </c>
      <c r="R301" s="100">
        <v>-0.87</v>
      </c>
      <c r="S301" s="100">
        <v>-0.87</v>
      </c>
      <c r="T301" s="100">
        <v>896050.3</v>
      </c>
      <c r="U301" s="100">
        <v>896050.3</v>
      </c>
      <c r="V301" s="100">
        <v>-0.87</v>
      </c>
      <c r="W301" s="100">
        <v>-0.87</v>
      </c>
      <c r="X301" s="100">
        <v>-0.87</v>
      </c>
      <c r="Y301" s="100">
        <v>482030.73</v>
      </c>
      <c r="Z301" s="100">
        <v>482030.73</v>
      </c>
      <c r="AB301" s="100">
        <v>482030.73</v>
      </c>
      <c r="AC301" s="100">
        <v>482030.73</v>
      </c>
      <c r="AD301" s="100">
        <v>482030.73</v>
      </c>
      <c r="AE301" s="100">
        <v>482030.73</v>
      </c>
      <c r="AF301" s="100">
        <v>482030.73</v>
      </c>
      <c r="AG301" s="100">
        <v>482030.73</v>
      </c>
      <c r="AH301" s="100">
        <v>482030.73</v>
      </c>
      <c r="AI301" s="100">
        <v>482030.73</v>
      </c>
      <c r="AJ301" s="100">
        <v>482030.73</v>
      </c>
      <c r="AK301" s="100">
        <v>482030.73</v>
      </c>
      <c r="AL301" s="100">
        <v>482030.73</v>
      </c>
      <c r="AM301" s="100">
        <v>482030.73</v>
      </c>
      <c r="AN301" s="100">
        <v>482030.73</v>
      </c>
      <c r="AO301" s="100">
        <v>482030.73</v>
      </c>
      <c r="AP301" s="100">
        <v>482030.73</v>
      </c>
      <c r="AQ301" s="100">
        <v>482030.73</v>
      </c>
      <c r="AR301" s="100">
        <v>482030.73</v>
      </c>
      <c r="AS301" s="100">
        <v>482030.73</v>
      </c>
      <c r="AT301" s="100">
        <v>482030.73</v>
      </c>
      <c r="AU301" s="100">
        <v>482030.73</v>
      </c>
      <c r="AV301" s="100">
        <v>482030.73</v>
      </c>
      <c r="AW301" s="100">
        <v>482030.73</v>
      </c>
      <c r="AX301" s="100">
        <v>482030.73</v>
      </c>
      <c r="AY301" s="100">
        <v>482030.73</v>
      </c>
      <c r="AZ301" s="100">
        <v>482030.73</v>
      </c>
      <c r="BA301" s="100">
        <v>482030.73</v>
      </c>
      <c r="BB301" s="100">
        <v>482030.73</v>
      </c>
      <c r="BC301" s="100">
        <v>482030.73</v>
      </c>
      <c r="BD301" s="100">
        <v>482030.73</v>
      </c>
      <c r="BE301" s="100">
        <v>482030.73</v>
      </c>
      <c r="BF301" s="100">
        <v>482030.73</v>
      </c>
      <c r="BG301" s="100">
        <v>482030.73</v>
      </c>
      <c r="BH301" s="100">
        <v>482030.73</v>
      </c>
      <c r="BI301" s="100">
        <v>482030.73</v>
      </c>
      <c r="BJ301" s="100">
        <v>482030.73</v>
      </c>
      <c r="BK301" s="100">
        <v>482030.73</v>
      </c>
      <c r="BL301" s="100">
        <v>482030.73</v>
      </c>
      <c r="BM301" s="100">
        <v>482030.73</v>
      </c>
      <c r="BN301" s="100">
        <v>482030.73</v>
      </c>
      <c r="BO301" s="100">
        <v>482030.73</v>
      </c>
      <c r="BP301" s="100">
        <v>482030.73</v>
      </c>
      <c r="BQ301" s="100">
        <v>482030.73</v>
      </c>
      <c r="BR301" s="100">
        <v>482030.73</v>
      </c>
      <c r="BS301" s="100">
        <v>482030.73</v>
      </c>
      <c r="BT301" s="100">
        <v>482030.73</v>
      </c>
      <c r="BU301" s="100">
        <v>482030.73</v>
      </c>
      <c r="BV301" s="100">
        <v>482030.73</v>
      </c>
      <c r="BW301" s="100">
        <v>482030.73</v>
      </c>
      <c r="BX301" s="100">
        <v>482030.73</v>
      </c>
      <c r="BY301" s="100">
        <v>482030.73</v>
      </c>
      <c r="BZ301" s="100">
        <v>482030.73</v>
      </c>
      <c r="CA301" s="100">
        <v>482030.73</v>
      </c>
      <c r="CB301" s="100">
        <v>482030.73</v>
      </c>
      <c r="CC301" s="100">
        <v>482030.73</v>
      </c>
      <c r="CD301" s="100">
        <v>482030.73</v>
      </c>
      <c r="CE301" s="100">
        <v>482030.73</v>
      </c>
      <c r="CF301" s="100">
        <v>482030.73</v>
      </c>
      <c r="CG301" s="100">
        <v>482030.73</v>
      </c>
      <c r="CH301" s="100">
        <v>482030.73</v>
      </c>
      <c r="CI301" s="100">
        <v>482030.73</v>
      </c>
      <c r="CJ301" s="100">
        <v>482030.73</v>
      </c>
      <c r="CK301" s="100">
        <v>482030.73</v>
      </c>
      <c r="CL301" s="100">
        <v>482030.73</v>
      </c>
      <c r="CM301" s="100">
        <v>482030.73</v>
      </c>
      <c r="CN301" s="100">
        <v>482030.73</v>
      </c>
      <c r="CO301" s="100">
        <v>482030.73</v>
      </c>
    </row>
    <row r="302" spans="1:93" x14ac:dyDescent="0.2">
      <c r="A302" s="101" t="s">
        <v>1896</v>
      </c>
      <c r="B302" s="100">
        <v>0</v>
      </c>
      <c r="C302" s="100">
        <v>0</v>
      </c>
      <c r="D302" s="100">
        <v>0</v>
      </c>
      <c r="E302" s="100">
        <v>0</v>
      </c>
      <c r="F302" s="100">
        <v>0</v>
      </c>
      <c r="G302" s="100">
        <v>0</v>
      </c>
      <c r="H302" s="100">
        <v>0</v>
      </c>
      <c r="I302" s="100">
        <v>0</v>
      </c>
      <c r="J302" s="100">
        <v>0</v>
      </c>
      <c r="K302" s="100">
        <v>0</v>
      </c>
      <c r="L302" s="100">
        <v>0</v>
      </c>
      <c r="M302" s="100">
        <v>0</v>
      </c>
      <c r="N302" s="100">
        <v>0</v>
      </c>
      <c r="O302" s="100">
        <v>0</v>
      </c>
      <c r="P302" s="100">
        <v>0</v>
      </c>
      <c r="Q302" s="100">
        <v>0</v>
      </c>
      <c r="R302" s="100">
        <v>0</v>
      </c>
      <c r="S302" s="100">
        <v>0</v>
      </c>
      <c r="T302" s="100">
        <v>0</v>
      </c>
      <c r="U302" s="100">
        <v>0</v>
      </c>
      <c r="V302" s="100">
        <v>0</v>
      </c>
      <c r="W302" s="100">
        <v>0</v>
      </c>
      <c r="X302" s="100">
        <v>0</v>
      </c>
      <c r="Y302" s="100">
        <v>0</v>
      </c>
      <c r="Z302" s="100">
        <v>0</v>
      </c>
      <c r="AB302" s="100">
        <v>0</v>
      </c>
      <c r="AC302" s="100">
        <v>0</v>
      </c>
      <c r="AD302" s="100">
        <v>0</v>
      </c>
      <c r="AE302" s="100">
        <v>0</v>
      </c>
      <c r="AF302" s="100">
        <v>0</v>
      </c>
      <c r="AG302" s="100">
        <v>0</v>
      </c>
      <c r="AH302" s="100">
        <v>0</v>
      </c>
      <c r="AI302" s="100">
        <v>0</v>
      </c>
      <c r="AJ302" s="100">
        <v>0</v>
      </c>
      <c r="AK302" s="100">
        <v>0</v>
      </c>
      <c r="AL302" s="100">
        <v>0</v>
      </c>
      <c r="AM302" s="100">
        <v>0</v>
      </c>
      <c r="AN302" s="100">
        <v>0</v>
      </c>
      <c r="AO302" s="100">
        <v>0</v>
      </c>
      <c r="AP302" s="100">
        <v>0</v>
      </c>
      <c r="AQ302" s="100">
        <v>0</v>
      </c>
      <c r="AR302" s="100">
        <v>0</v>
      </c>
      <c r="AS302" s="100">
        <v>0</v>
      </c>
      <c r="AT302" s="100">
        <v>0</v>
      </c>
      <c r="AU302" s="100">
        <v>0</v>
      </c>
      <c r="AV302" s="100">
        <v>0</v>
      </c>
      <c r="AW302" s="100">
        <v>0</v>
      </c>
      <c r="AX302" s="100">
        <v>0</v>
      </c>
      <c r="AY302" s="100">
        <v>0</v>
      </c>
      <c r="AZ302" s="100">
        <v>0</v>
      </c>
      <c r="BA302" s="100">
        <v>0</v>
      </c>
      <c r="BB302" s="100">
        <v>0</v>
      </c>
      <c r="BC302" s="100">
        <v>0</v>
      </c>
      <c r="BD302" s="100">
        <v>0</v>
      </c>
      <c r="BE302" s="100">
        <v>0</v>
      </c>
      <c r="BF302" s="100">
        <v>0</v>
      </c>
      <c r="BG302" s="100">
        <v>0</v>
      </c>
      <c r="BH302" s="100">
        <v>0</v>
      </c>
      <c r="BI302" s="100">
        <v>0</v>
      </c>
      <c r="BJ302" s="100">
        <v>0</v>
      </c>
      <c r="BK302" s="100">
        <v>0</v>
      </c>
      <c r="BL302" s="100">
        <v>0</v>
      </c>
      <c r="BM302" s="100">
        <v>0</v>
      </c>
      <c r="BN302" s="100">
        <v>0</v>
      </c>
      <c r="BO302" s="100">
        <v>0</v>
      </c>
      <c r="BP302" s="100">
        <v>0</v>
      </c>
      <c r="BQ302" s="100">
        <v>0</v>
      </c>
      <c r="BR302" s="100">
        <v>0</v>
      </c>
      <c r="BS302" s="100">
        <v>0</v>
      </c>
      <c r="BT302" s="100">
        <v>0</v>
      </c>
      <c r="BU302" s="100">
        <v>0</v>
      </c>
      <c r="BV302" s="100">
        <v>0</v>
      </c>
      <c r="BW302" s="100">
        <v>0</v>
      </c>
      <c r="BX302" s="100">
        <v>0</v>
      </c>
      <c r="BY302" s="100">
        <v>0</v>
      </c>
      <c r="BZ302" s="100">
        <v>0</v>
      </c>
      <c r="CA302" s="100">
        <v>0</v>
      </c>
      <c r="CB302" s="100">
        <v>0</v>
      </c>
      <c r="CC302" s="100">
        <v>0</v>
      </c>
      <c r="CD302" s="100">
        <v>0</v>
      </c>
      <c r="CE302" s="100">
        <v>0</v>
      </c>
      <c r="CF302" s="100">
        <v>0</v>
      </c>
      <c r="CG302" s="100">
        <v>0</v>
      </c>
      <c r="CH302" s="100">
        <v>0</v>
      </c>
      <c r="CI302" s="100">
        <v>0</v>
      </c>
      <c r="CJ302" s="100">
        <v>0</v>
      </c>
      <c r="CK302" s="100">
        <v>0</v>
      </c>
      <c r="CL302" s="100">
        <v>0</v>
      </c>
      <c r="CM302" s="100">
        <v>0</v>
      </c>
      <c r="CN302" s="100">
        <v>0</v>
      </c>
      <c r="CO302" s="100">
        <v>0</v>
      </c>
    </row>
    <row r="303" spans="1:93" x14ac:dyDescent="0.2">
      <c r="A303" s="101" t="s">
        <v>1897</v>
      </c>
      <c r="B303" s="100">
        <v>0</v>
      </c>
      <c r="C303" s="100">
        <v>0</v>
      </c>
      <c r="D303" s="100">
        <v>0</v>
      </c>
      <c r="E303" s="100">
        <v>0</v>
      </c>
      <c r="F303" s="100">
        <v>0</v>
      </c>
      <c r="G303" s="100">
        <v>0</v>
      </c>
      <c r="H303" s="100">
        <v>0</v>
      </c>
      <c r="I303" s="100">
        <v>0</v>
      </c>
      <c r="J303" s="100">
        <v>0</v>
      </c>
      <c r="K303" s="100">
        <v>0</v>
      </c>
      <c r="L303" s="100">
        <v>0</v>
      </c>
      <c r="M303" s="100">
        <v>0</v>
      </c>
      <c r="N303" s="100">
        <v>0</v>
      </c>
      <c r="O303" s="100">
        <v>0</v>
      </c>
      <c r="P303" s="100">
        <v>0</v>
      </c>
      <c r="Q303" s="100">
        <v>0</v>
      </c>
      <c r="R303" s="100">
        <v>0</v>
      </c>
      <c r="S303" s="100">
        <v>0</v>
      </c>
      <c r="T303" s="100">
        <v>0</v>
      </c>
      <c r="U303" s="100">
        <v>0</v>
      </c>
      <c r="V303" s="100">
        <v>0</v>
      </c>
      <c r="W303" s="100">
        <v>0</v>
      </c>
      <c r="X303" s="100">
        <v>0</v>
      </c>
      <c r="Y303" s="100">
        <v>0</v>
      </c>
      <c r="Z303" s="100">
        <v>0</v>
      </c>
      <c r="AB303" s="100">
        <v>0</v>
      </c>
      <c r="AC303" s="100">
        <v>0</v>
      </c>
      <c r="AD303" s="100">
        <v>0</v>
      </c>
      <c r="AE303" s="100">
        <v>0</v>
      </c>
      <c r="AF303" s="100">
        <v>0</v>
      </c>
      <c r="AG303" s="100">
        <v>0</v>
      </c>
      <c r="AH303" s="100">
        <v>0</v>
      </c>
      <c r="AI303" s="100">
        <v>0</v>
      </c>
      <c r="AJ303" s="100">
        <v>0</v>
      </c>
      <c r="AK303" s="100">
        <v>0</v>
      </c>
      <c r="AL303" s="100">
        <v>0</v>
      </c>
      <c r="AM303" s="100">
        <v>0</v>
      </c>
      <c r="AN303" s="100">
        <v>0</v>
      </c>
      <c r="AO303" s="100">
        <v>0</v>
      </c>
      <c r="AP303" s="100">
        <v>0</v>
      </c>
      <c r="AQ303" s="100">
        <v>0</v>
      </c>
      <c r="AR303" s="100">
        <v>0</v>
      </c>
      <c r="AS303" s="100">
        <v>0</v>
      </c>
      <c r="AT303" s="100">
        <v>0</v>
      </c>
      <c r="AU303" s="100">
        <v>0</v>
      </c>
      <c r="AV303" s="100">
        <v>0</v>
      </c>
      <c r="AW303" s="100">
        <v>0</v>
      </c>
      <c r="AX303" s="100">
        <v>0</v>
      </c>
      <c r="AY303" s="100">
        <v>0</v>
      </c>
      <c r="AZ303" s="100">
        <v>0</v>
      </c>
      <c r="BA303" s="100">
        <v>0</v>
      </c>
      <c r="BB303" s="100">
        <v>0</v>
      </c>
      <c r="BC303" s="100">
        <v>0</v>
      </c>
      <c r="BD303" s="100">
        <v>0</v>
      </c>
      <c r="BE303" s="100">
        <v>0</v>
      </c>
      <c r="BF303" s="100">
        <v>0</v>
      </c>
      <c r="BG303" s="100">
        <v>0</v>
      </c>
      <c r="BH303" s="100">
        <v>0</v>
      </c>
      <c r="BI303" s="100">
        <v>0</v>
      </c>
      <c r="BJ303" s="100">
        <v>0</v>
      </c>
      <c r="BK303" s="100">
        <v>0</v>
      </c>
      <c r="BL303" s="100">
        <v>0</v>
      </c>
      <c r="BM303" s="100">
        <v>0</v>
      </c>
      <c r="BN303" s="100">
        <v>0</v>
      </c>
      <c r="BO303" s="100">
        <v>0</v>
      </c>
      <c r="BP303" s="100">
        <v>0</v>
      </c>
      <c r="BQ303" s="100">
        <v>0</v>
      </c>
      <c r="BR303" s="100">
        <v>0</v>
      </c>
      <c r="BS303" s="100">
        <v>0</v>
      </c>
      <c r="BT303" s="100">
        <v>0</v>
      </c>
      <c r="BU303" s="100">
        <v>0</v>
      </c>
      <c r="BV303" s="100">
        <v>0</v>
      </c>
      <c r="BW303" s="100">
        <v>0</v>
      </c>
      <c r="BX303" s="100">
        <v>0</v>
      </c>
      <c r="BY303" s="100">
        <v>0</v>
      </c>
      <c r="BZ303" s="100">
        <v>0</v>
      </c>
      <c r="CA303" s="100">
        <v>0</v>
      </c>
      <c r="CB303" s="100">
        <v>0</v>
      </c>
      <c r="CC303" s="100">
        <v>0</v>
      </c>
      <c r="CD303" s="100">
        <v>0</v>
      </c>
      <c r="CE303" s="100">
        <v>0</v>
      </c>
      <c r="CF303" s="100">
        <v>0</v>
      </c>
      <c r="CG303" s="100">
        <v>0</v>
      </c>
      <c r="CH303" s="100">
        <v>0</v>
      </c>
      <c r="CI303" s="100">
        <v>0</v>
      </c>
      <c r="CJ303" s="100">
        <v>0</v>
      </c>
      <c r="CK303" s="100">
        <v>0</v>
      </c>
      <c r="CL303" s="100">
        <v>0</v>
      </c>
      <c r="CM303" s="100">
        <v>0</v>
      </c>
      <c r="CN303" s="100">
        <v>0</v>
      </c>
      <c r="CO303" s="100">
        <v>0</v>
      </c>
    </row>
    <row r="304" spans="1:93" x14ac:dyDescent="0.2">
      <c r="A304" s="101" t="s">
        <v>1898</v>
      </c>
      <c r="B304" s="100">
        <v>0</v>
      </c>
      <c r="C304" s="100">
        <v>0</v>
      </c>
      <c r="D304" s="100">
        <v>0</v>
      </c>
      <c r="E304" s="100">
        <v>0</v>
      </c>
      <c r="F304" s="100">
        <v>0</v>
      </c>
      <c r="G304" s="100">
        <v>0</v>
      </c>
      <c r="H304" s="100">
        <v>0</v>
      </c>
      <c r="I304" s="100">
        <v>0</v>
      </c>
      <c r="J304" s="100">
        <v>0</v>
      </c>
      <c r="K304" s="100">
        <v>0</v>
      </c>
      <c r="L304" s="100">
        <v>0</v>
      </c>
      <c r="M304" s="100">
        <v>0</v>
      </c>
      <c r="N304" s="100">
        <v>0</v>
      </c>
      <c r="O304" s="100">
        <v>0</v>
      </c>
      <c r="P304" s="100">
        <v>0</v>
      </c>
      <c r="Q304" s="100">
        <v>0</v>
      </c>
      <c r="R304" s="100">
        <v>0</v>
      </c>
      <c r="S304" s="100">
        <v>0</v>
      </c>
      <c r="T304" s="100">
        <v>0</v>
      </c>
      <c r="U304" s="100">
        <v>-19833.849999999999</v>
      </c>
      <c r="V304" s="100">
        <v>-19833.849999999999</v>
      </c>
      <c r="W304" s="100">
        <v>0</v>
      </c>
      <c r="X304" s="100">
        <v>0</v>
      </c>
      <c r="Y304" s="100">
        <v>0</v>
      </c>
      <c r="Z304" s="100">
        <v>0</v>
      </c>
      <c r="AB304" s="100">
        <v>0</v>
      </c>
      <c r="AC304" s="100">
        <v>0</v>
      </c>
      <c r="AD304" s="100">
        <v>0</v>
      </c>
      <c r="AE304" s="100">
        <v>0</v>
      </c>
      <c r="AF304" s="100">
        <v>0</v>
      </c>
      <c r="AG304" s="100">
        <v>0</v>
      </c>
      <c r="AH304" s="100">
        <v>0</v>
      </c>
      <c r="AI304" s="100">
        <v>0</v>
      </c>
      <c r="AJ304" s="100">
        <v>0</v>
      </c>
      <c r="AK304" s="100">
        <v>0</v>
      </c>
      <c r="AL304" s="100">
        <v>0</v>
      </c>
      <c r="AM304" s="100">
        <v>0</v>
      </c>
      <c r="AN304" s="100">
        <v>0</v>
      </c>
      <c r="AO304" s="100">
        <v>0</v>
      </c>
      <c r="AP304" s="100">
        <v>0</v>
      </c>
      <c r="AQ304" s="100">
        <v>0</v>
      </c>
      <c r="AR304" s="100">
        <v>0</v>
      </c>
      <c r="AS304" s="100">
        <v>0</v>
      </c>
      <c r="AT304" s="100">
        <v>0</v>
      </c>
      <c r="AU304" s="100">
        <v>0</v>
      </c>
      <c r="AV304" s="100">
        <v>0</v>
      </c>
      <c r="AW304" s="100">
        <v>0</v>
      </c>
      <c r="AX304" s="100">
        <v>0</v>
      </c>
      <c r="AY304" s="100">
        <v>0</v>
      </c>
      <c r="AZ304" s="100">
        <v>0</v>
      </c>
      <c r="BA304" s="100">
        <v>0</v>
      </c>
      <c r="BB304" s="100">
        <v>0</v>
      </c>
      <c r="BC304" s="100">
        <v>0</v>
      </c>
      <c r="BD304" s="100">
        <v>0</v>
      </c>
      <c r="BE304" s="100">
        <v>0</v>
      </c>
      <c r="BF304" s="100">
        <v>0</v>
      </c>
      <c r="BG304" s="100">
        <v>0</v>
      </c>
      <c r="BH304" s="100">
        <v>0</v>
      </c>
      <c r="BI304" s="100">
        <v>0</v>
      </c>
      <c r="BJ304" s="100">
        <v>0</v>
      </c>
      <c r="BK304" s="100">
        <v>0</v>
      </c>
      <c r="BL304" s="100">
        <v>0</v>
      </c>
      <c r="BM304" s="100">
        <v>0</v>
      </c>
      <c r="BN304" s="100">
        <v>0</v>
      </c>
      <c r="BO304" s="100">
        <v>0</v>
      </c>
      <c r="BP304" s="100">
        <v>0</v>
      </c>
      <c r="BQ304" s="100">
        <v>0</v>
      </c>
      <c r="BR304" s="100">
        <v>0</v>
      </c>
      <c r="BS304" s="100">
        <v>0</v>
      </c>
      <c r="BT304" s="100">
        <v>0</v>
      </c>
      <c r="BU304" s="100">
        <v>0</v>
      </c>
      <c r="BV304" s="100">
        <v>0</v>
      </c>
      <c r="BW304" s="100">
        <v>0</v>
      </c>
      <c r="BX304" s="100">
        <v>0</v>
      </c>
      <c r="BY304" s="100">
        <v>0</v>
      </c>
      <c r="BZ304" s="100">
        <v>0</v>
      </c>
      <c r="CA304" s="100">
        <v>0</v>
      </c>
      <c r="CB304" s="100">
        <v>0</v>
      </c>
      <c r="CC304" s="100">
        <v>0</v>
      </c>
      <c r="CD304" s="100">
        <v>0</v>
      </c>
      <c r="CE304" s="100">
        <v>0</v>
      </c>
      <c r="CF304" s="100">
        <v>0</v>
      </c>
      <c r="CG304" s="100">
        <v>0</v>
      </c>
      <c r="CH304" s="100">
        <v>0</v>
      </c>
      <c r="CI304" s="100">
        <v>0</v>
      </c>
      <c r="CJ304" s="100">
        <v>0</v>
      </c>
      <c r="CK304" s="100">
        <v>0</v>
      </c>
      <c r="CL304" s="100">
        <v>0</v>
      </c>
      <c r="CM304" s="100">
        <v>0</v>
      </c>
      <c r="CN304" s="100">
        <v>0</v>
      </c>
      <c r="CO304" s="100">
        <v>0</v>
      </c>
    </row>
    <row r="305" spans="1:93" x14ac:dyDescent="0.2">
      <c r="A305" s="102" t="s">
        <v>1899</v>
      </c>
      <c r="B305" s="103">
        <v>25042801.6599999</v>
      </c>
      <c r="C305" s="103">
        <v>63355837.3699999</v>
      </c>
      <c r="D305" s="103">
        <v>26062482.579999998</v>
      </c>
      <c r="E305" s="103">
        <v>26322360.690000001</v>
      </c>
      <c r="F305" s="103">
        <v>31811466.43</v>
      </c>
      <c r="G305" s="103">
        <v>14172251.5399999</v>
      </c>
      <c r="H305" s="103">
        <v>14681124.8699999</v>
      </c>
      <c r="I305" s="103">
        <v>14742561.859999901</v>
      </c>
      <c r="J305" s="103">
        <v>15018846.699999901</v>
      </c>
      <c r="K305" s="103">
        <v>10110738.869999999</v>
      </c>
      <c r="L305" s="103">
        <v>96853876.299999997</v>
      </c>
      <c r="M305" s="103">
        <v>11717148.35</v>
      </c>
      <c r="N305" s="103">
        <v>11717148.35</v>
      </c>
      <c r="O305" s="103">
        <v>13142449.25</v>
      </c>
      <c r="P305" s="103">
        <v>25826298.02</v>
      </c>
      <c r="Q305" s="103">
        <v>12982617.449999999</v>
      </c>
      <c r="R305" s="103">
        <v>12400878.720000001</v>
      </c>
      <c r="S305" s="103">
        <v>12237993.019999901</v>
      </c>
      <c r="T305" s="103">
        <v>13496872.529999999</v>
      </c>
      <c r="U305" s="103">
        <v>15630830.689999901</v>
      </c>
      <c r="V305" s="103">
        <v>14246875.66</v>
      </c>
      <c r="W305" s="103">
        <v>17904951.48</v>
      </c>
      <c r="X305" s="103">
        <v>13873045.019999901</v>
      </c>
      <c r="Y305" s="103">
        <v>14305609.73</v>
      </c>
      <c r="Z305" s="103">
        <v>256537106.53999999</v>
      </c>
      <c r="AA305" s="103"/>
      <c r="AB305" s="103">
        <v>256537106.53999999</v>
      </c>
      <c r="AC305" s="103">
        <v>256537106.53999999</v>
      </c>
      <c r="AD305" s="103">
        <v>256537106.53999999</v>
      </c>
      <c r="AE305" s="103">
        <v>256537106.53999999</v>
      </c>
      <c r="AF305" s="103">
        <v>256537106.53999999</v>
      </c>
      <c r="AG305" s="103">
        <v>256537106.53999999</v>
      </c>
      <c r="AH305" s="103">
        <v>256537106.53999999</v>
      </c>
      <c r="AI305" s="103">
        <v>256537106.53999999</v>
      </c>
      <c r="AJ305" s="103">
        <v>256537106.53999999</v>
      </c>
      <c r="AK305" s="103">
        <v>256537106.53999999</v>
      </c>
      <c r="AL305" s="103">
        <v>256537106.53999999</v>
      </c>
      <c r="AM305" s="103">
        <v>256537106.53999999</v>
      </c>
      <c r="AN305" s="103">
        <v>256537106.53999999</v>
      </c>
      <c r="AO305" s="103">
        <v>256537106.53999999</v>
      </c>
      <c r="AP305" s="103">
        <v>256537106.53999999</v>
      </c>
      <c r="AQ305" s="103">
        <v>256537106.53999999</v>
      </c>
      <c r="AR305" s="103">
        <v>256537106.53999999</v>
      </c>
      <c r="AS305" s="103">
        <v>256537106.53999999</v>
      </c>
      <c r="AT305" s="103">
        <v>256537106.53999999</v>
      </c>
      <c r="AU305" s="103">
        <v>256537106.53999999</v>
      </c>
      <c r="AV305" s="103">
        <v>256537106.53999999</v>
      </c>
      <c r="AW305" s="103">
        <v>256537106.53999999</v>
      </c>
      <c r="AX305" s="103">
        <v>256537106.53999999</v>
      </c>
      <c r="AY305" s="103">
        <v>256537106.53999999</v>
      </c>
      <c r="AZ305" s="103">
        <v>256537106.53999999</v>
      </c>
      <c r="BA305" s="103">
        <v>256537106.53999999</v>
      </c>
      <c r="BB305" s="103">
        <v>256537106.53999999</v>
      </c>
      <c r="BC305" s="103">
        <v>256537106.53999999</v>
      </c>
      <c r="BD305" s="103">
        <v>256537106.53999999</v>
      </c>
      <c r="BE305" s="103">
        <v>256537106.53999999</v>
      </c>
      <c r="BF305" s="103">
        <v>256537106.53999999</v>
      </c>
      <c r="BG305" s="103">
        <v>256537106.53999999</v>
      </c>
      <c r="BH305" s="103">
        <v>256537106.53999999</v>
      </c>
      <c r="BI305" s="103">
        <v>256537106.53999999</v>
      </c>
      <c r="BJ305" s="103">
        <v>256537106.53999999</v>
      </c>
      <c r="BK305" s="103">
        <v>256537106.53999999</v>
      </c>
      <c r="BL305" s="103">
        <v>256537106.53999999</v>
      </c>
      <c r="BM305" s="103">
        <v>256537106.53999999</v>
      </c>
      <c r="BN305" s="103">
        <v>256537106.53999999</v>
      </c>
      <c r="BO305" s="103">
        <v>256537106.53999999</v>
      </c>
      <c r="BP305" s="103">
        <v>256537106.53999999</v>
      </c>
      <c r="BQ305" s="103">
        <v>256537106.53999999</v>
      </c>
      <c r="BR305" s="103">
        <v>256537106.53999999</v>
      </c>
      <c r="BS305" s="103">
        <v>256537106.53999999</v>
      </c>
      <c r="BT305" s="103">
        <v>256537106.53999999</v>
      </c>
      <c r="BU305" s="103">
        <v>256537106.53999999</v>
      </c>
      <c r="BV305" s="103">
        <v>256537106.53999999</v>
      </c>
      <c r="BW305" s="103">
        <v>256537106.53999999</v>
      </c>
      <c r="BX305" s="103">
        <v>256537106.53999999</v>
      </c>
      <c r="BY305" s="103">
        <v>256537106.53999999</v>
      </c>
      <c r="BZ305" s="103">
        <v>256537106.53999999</v>
      </c>
      <c r="CA305" s="103">
        <v>256537106.53999999</v>
      </c>
      <c r="CB305" s="103">
        <v>256537106.53999999</v>
      </c>
      <c r="CC305" s="103">
        <v>256537106.53999999</v>
      </c>
      <c r="CD305" s="103">
        <v>256537106.53999999</v>
      </c>
      <c r="CE305" s="103">
        <v>256537106.53999999</v>
      </c>
      <c r="CF305" s="103">
        <v>256537106.53999999</v>
      </c>
      <c r="CG305" s="103">
        <v>256537106.53999999</v>
      </c>
      <c r="CH305" s="103">
        <v>256537106.53999999</v>
      </c>
      <c r="CI305" s="103">
        <v>256537106.53999999</v>
      </c>
      <c r="CJ305" s="103">
        <v>256537106.53999999</v>
      </c>
      <c r="CK305" s="103">
        <v>256537106.53999999</v>
      </c>
      <c r="CL305" s="103">
        <v>256537106.53999999</v>
      </c>
      <c r="CM305" s="103">
        <v>256537106.53999999</v>
      </c>
      <c r="CN305" s="103">
        <v>256537106.53999999</v>
      </c>
      <c r="CO305" s="103">
        <v>256537106.53999999</v>
      </c>
    </row>
    <row r="306" spans="1:93" x14ac:dyDescent="0.2">
      <c r="A306" s="101" t="s">
        <v>1900</v>
      </c>
    </row>
    <row r="307" spans="1:93" x14ac:dyDescent="0.2">
      <c r="A307" s="99" t="s">
        <v>1901</v>
      </c>
    </row>
    <row r="308" spans="1:93" x14ac:dyDescent="0.2">
      <c r="A308" s="101" t="s">
        <v>1902</v>
      </c>
      <c r="B308" s="100">
        <v>0</v>
      </c>
      <c r="C308" s="100">
        <v>0</v>
      </c>
      <c r="D308" s="100">
        <v>0</v>
      </c>
      <c r="E308" s="100">
        <v>0</v>
      </c>
      <c r="F308" s="100">
        <v>0</v>
      </c>
      <c r="G308" s="100">
        <v>0</v>
      </c>
      <c r="H308" s="100">
        <v>0</v>
      </c>
      <c r="I308" s="100">
        <v>0</v>
      </c>
      <c r="J308" s="100">
        <v>0</v>
      </c>
      <c r="K308" s="100">
        <v>0</v>
      </c>
      <c r="L308" s="100">
        <v>0</v>
      </c>
      <c r="M308" s="100">
        <v>0</v>
      </c>
      <c r="N308" s="100">
        <v>0</v>
      </c>
      <c r="O308" s="100">
        <v>0</v>
      </c>
      <c r="P308" s="100">
        <v>0</v>
      </c>
      <c r="Q308" s="100">
        <v>0</v>
      </c>
      <c r="R308" s="100">
        <v>0</v>
      </c>
      <c r="S308" s="100">
        <v>0</v>
      </c>
      <c r="T308" s="100">
        <v>0</v>
      </c>
      <c r="U308" s="100">
        <v>0</v>
      </c>
      <c r="V308" s="100">
        <v>0</v>
      </c>
      <c r="W308" s="100">
        <v>0</v>
      </c>
      <c r="X308" s="100">
        <v>0</v>
      </c>
      <c r="Y308" s="100">
        <v>0</v>
      </c>
      <c r="Z308" s="100">
        <v>0</v>
      </c>
      <c r="AB308" s="100">
        <v>0</v>
      </c>
      <c r="AC308" s="100">
        <v>0</v>
      </c>
      <c r="AD308" s="100">
        <v>0</v>
      </c>
      <c r="AE308" s="100">
        <v>0</v>
      </c>
      <c r="AF308" s="100">
        <v>0</v>
      </c>
      <c r="AG308" s="100">
        <v>0</v>
      </c>
      <c r="AH308" s="100">
        <v>0</v>
      </c>
      <c r="AI308" s="100">
        <v>0</v>
      </c>
      <c r="AJ308" s="100">
        <v>0</v>
      </c>
      <c r="AK308" s="100">
        <v>0</v>
      </c>
      <c r="AL308" s="100">
        <v>0</v>
      </c>
      <c r="AM308" s="100">
        <v>0</v>
      </c>
      <c r="AN308" s="100">
        <v>0</v>
      </c>
      <c r="AO308" s="100">
        <v>0</v>
      </c>
      <c r="AP308" s="100">
        <v>0</v>
      </c>
      <c r="AQ308" s="100">
        <v>0</v>
      </c>
      <c r="AR308" s="100">
        <v>0</v>
      </c>
      <c r="AS308" s="100">
        <v>0</v>
      </c>
      <c r="AT308" s="100">
        <v>0</v>
      </c>
      <c r="AU308" s="100">
        <v>0</v>
      </c>
      <c r="AV308" s="100">
        <v>0</v>
      </c>
      <c r="AW308" s="100">
        <v>0</v>
      </c>
      <c r="AX308" s="100">
        <v>0</v>
      </c>
      <c r="AY308" s="100">
        <v>0</v>
      </c>
      <c r="AZ308" s="100">
        <v>0</v>
      </c>
      <c r="BA308" s="100">
        <v>0</v>
      </c>
      <c r="BB308" s="100">
        <v>0</v>
      </c>
      <c r="BC308" s="100">
        <v>0</v>
      </c>
      <c r="BD308" s="100">
        <v>0</v>
      </c>
      <c r="BE308" s="100">
        <v>0</v>
      </c>
      <c r="BF308" s="100">
        <v>0</v>
      </c>
      <c r="BG308" s="100">
        <v>0</v>
      </c>
      <c r="BH308" s="100">
        <v>0</v>
      </c>
      <c r="BI308" s="100">
        <v>0</v>
      </c>
      <c r="BJ308" s="100">
        <v>0</v>
      </c>
      <c r="BK308" s="100">
        <v>0</v>
      </c>
      <c r="BL308" s="100">
        <v>0</v>
      </c>
      <c r="BM308" s="100">
        <v>0</v>
      </c>
      <c r="BN308" s="100">
        <v>0</v>
      </c>
      <c r="BO308" s="100">
        <v>0</v>
      </c>
      <c r="BP308" s="100">
        <v>0</v>
      </c>
      <c r="BQ308" s="100">
        <v>0</v>
      </c>
      <c r="BR308" s="100">
        <v>0</v>
      </c>
      <c r="BS308" s="100">
        <v>0</v>
      </c>
      <c r="BT308" s="100">
        <v>0</v>
      </c>
      <c r="BU308" s="100">
        <v>0</v>
      </c>
      <c r="BV308" s="100">
        <v>0</v>
      </c>
      <c r="BW308" s="100">
        <v>0</v>
      </c>
      <c r="BX308" s="100">
        <v>0</v>
      </c>
      <c r="BY308" s="100">
        <v>0</v>
      </c>
      <c r="BZ308" s="100">
        <v>0</v>
      </c>
      <c r="CA308" s="100">
        <v>0</v>
      </c>
      <c r="CB308" s="100">
        <v>0</v>
      </c>
      <c r="CC308" s="100">
        <v>0</v>
      </c>
      <c r="CD308" s="100">
        <v>0</v>
      </c>
      <c r="CE308" s="100">
        <v>0</v>
      </c>
      <c r="CF308" s="100">
        <v>0</v>
      </c>
      <c r="CG308" s="100">
        <v>0</v>
      </c>
      <c r="CH308" s="100">
        <v>0</v>
      </c>
      <c r="CI308" s="100">
        <v>0</v>
      </c>
      <c r="CJ308" s="100">
        <v>0</v>
      </c>
      <c r="CK308" s="100">
        <v>0</v>
      </c>
      <c r="CL308" s="100">
        <v>0</v>
      </c>
      <c r="CM308" s="100">
        <v>0</v>
      </c>
      <c r="CN308" s="100">
        <v>0</v>
      </c>
      <c r="CO308" s="100">
        <v>0</v>
      </c>
    </row>
    <row r="309" spans="1:93" x14ac:dyDescent="0.2">
      <c r="A309" s="101" t="s">
        <v>1903</v>
      </c>
      <c r="B309" s="100">
        <v>46330799.509999998</v>
      </c>
      <c r="C309" s="100">
        <v>40303032.949999899</v>
      </c>
      <c r="D309" s="100">
        <v>41776962.439999901</v>
      </c>
      <c r="E309" s="100">
        <v>37503812.939999796</v>
      </c>
      <c r="F309" s="100">
        <v>31412950.419999801</v>
      </c>
      <c r="G309" s="100">
        <v>29611572.249999899</v>
      </c>
      <c r="H309" s="100">
        <v>46580200.210000098</v>
      </c>
      <c r="I309" s="100">
        <v>65024827.679999799</v>
      </c>
      <c r="J309" s="100">
        <v>81165811.849999905</v>
      </c>
      <c r="K309" s="100">
        <v>85677624.699999794</v>
      </c>
      <c r="L309" s="100">
        <v>67385228.309999898</v>
      </c>
      <c r="M309" s="100">
        <v>60410786.609999798</v>
      </c>
      <c r="N309" s="100">
        <v>60410786.609999798</v>
      </c>
      <c r="O309" s="100">
        <v>76275653.629999802</v>
      </c>
      <c r="P309" s="100">
        <v>79997515.589999899</v>
      </c>
      <c r="Q309" s="100">
        <v>68481879.780000001</v>
      </c>
      <c r="R309" s="100">
        <v>60157563.439999901</v>
      </c>
      <c r="S309" s="100">
        <v>63600756.069999799</v>
      </c>
      <c r="T309" s="100">
        <v>56276261.889999896</v>
      </c>
      <c r="U309" s="100">
        <v>48378049.550000101</v>
      </c>
      <c r="V309" s="100">
        <v>37838162.879999898</v>
      </c>
      <c r="W309" s="100">
        <v>35027319.859999903</v>
      </c>
      <c r="X309" s="100">
        <v>50021574.829999998</v>
      </c>
      <c r="Y309" s="100">
        <v>44924844.129999802</v>
      </c>
      <c r="Z309" s="100">
        <v>46253114.189999796</v>
      </c>
      <c r="AB309" s="100">
        <v>46253114.189999796</v>
      </c>
      <c r="AC309" s="100">
        <v>44670170.247650199</v>
      </c>
      <c r="AD309" s="100">
        <v>43238967.448134802</v>
      </c>
      <c r="AE309" s="100">
        <v>41815420.489303701</v>
      </c>
      <c r="AF309" s="100">
        <v>40294618.238908097</v>
      </c>
      <c r="AG309" s="100">
        <v>38094153.917446502</v>
      </c>
      <c r="AH309" s="100">
        <v>35932418.401181802</v>
      </c>
      <c r="AI309" s="100">
        <v>33800868.315931402</v>
      </c>
      <c r="AJ309" s="100">
        <v>31564615.747989401</v>
      </c>
      <c r="AK309" s="100">
        <v>29734327.959998298</v>
      </c>
      <c r="AL309" s="100">
        <v>28127607.024055298</v>
      </c>
      <c r="AM309" s="100">
        <v>26436594.368831001</v>
      </c>
      <c r="AN309" s="100">
        <v>25013047.4099999</v>
      </c>
      <c r="AO309" s="100">
        <v>25013047.4099999</v>
      </c>
      <c r="AP309" s="100">
        <v>24773712.890574601</v>
      </c>
      <c r="AQ309" s="100">
        <v>24556668.8949547</v>
      </c>
      <c r="AR309" s="100">
        <v>24025540.080881499</v>
      </c>
      <c r="AS309" s="100">
        <v>23665341.6413748</v>
      </c>
      <c r="AT309" s="100">
        <v>23113027.060327802</v>
      </c>
      <c r="AU309" s="100">
        <v>22549055.386197999</v>
      </c>
      <c r="AV309" s="100">
        <v>22005419.169671498</v>
      </c>
      <c r="AW309" s="100">
        <v>21559575.014881499</v>
      </c>
      <c r="AX309" s="100">
        <v>21127092.595636401</v>
      </c>
      <c r="AY309" s="100">
        <v>20795887.523196399</v>
      </c>
      <c r="AZ309" s="100">
        <v>20578467.466598101</v>
      </c>
      <c r="BA309" s="100">
        <v>20360047.4099999</v>
      </c>
      <c r="BB309" s="100">
        <v>20360047.4099999</v>
      </c>
      <c r="BC309" s="100">
        <v>20305212.054586399</v>
      </c>
      <c r="BD309" s="100">
        <v>20299212.1529059</v>
      </c>
      <c r="BE309" s="100">
        <v>20299212.1529059</v>
      </c>
      <c r="BF309" s="100">
        <v>20295677.491485901</v>
      </c>
      <c r="BG309" s="100">
        <v>19849490.791867699</v>
      </c>
      <c r="BH309" s="100">
        <v>19391884.328196201</v>
      </c>
      <c r="BI309" s="100">
        <v>18952803.4335155</v>
      </c>
      <c r="BJ309" s="100">
        <v>18551720.781430401</v>
      </c>
      <c r="BK309" s="100">
        <v>18209466.026007701</v>
      </c>
      <c r="BL309" s="100">
        <v>17831703.7802044</v>
      </c>
      <c r="BM309" s="100">
        <v>17723696.316840202</v>
      </c>
      <c r="BN309" s="100">
        <v>17723696.316840202</v>
      </c>
      <c r="BO309" s="100">
        <v>17723696.316840202</v>
      </c>
      <c r="BP309" s="100">
        <v>17680884.365979798</v>
      </c>
      <c r="BQ309" s="100">
        <v>17659377.202753201</v>
      </c>
      <c r="BR309" s="100">
        <v>17458123.3923501</v>
      </c>
      <c r="BS309" s="100">
        <v>17455382.051617399</v>
      </c>
      <c r="BT309" s="100">
        <v>17166378.393850401</v>
      </c>
      <c r="BU309" s="100">
        <v>16880697.724381</v>
      </c>
      <c r="BV309" s="100">
        <v>16592662.9104608</v>
      </c>
      <c r="BW309" s="100">
        <v>16340886.0332458</v>
      </c>
      <c r="BX309" s="100">
        <v>16115774.091987601</v>
      </c>
      <c r="BY309" s="100">
        <v>15947859.6356203</v>
      </c>
      <c r="BZ309" s="100">
        <v>15947859.6356203</v>
      </c>
      <c r="CA309" s="100">
        <v>15943588.8716501</v>
      </c>
      <c r="CB309" s="100">
        <v>15943588.8716501</v>
      </c>
      <c r="CC309" s="100">
        <v>15943588.8716501</v>
      </c>
      <c r="CD309" s="100">
        <v>15943588.8716501</v>
      </c>
      <c r="CE309" s="100">
        <v>15943588.8716501</v>
      </c>
      <c r="CF309" s="100">
        <v>15943588.8716501</v>
      </c>
      <c r="CG309" s="100">
        <v>15943588.8716501</v>
      </c>
      <c r="CH309" s="100">
        <v>15943588.8716501</v>
      </c>
      <c r="CI309" s="100">
        <v>15943588.8716501</v>
      </c>
      <c r="CJ309" s="100">
        <v>15943588.8716501</v>
      </c>
      <c r="CK309" s="100">
        <v>15943588.8716501</v>
      </c>
      <c r="CL309" s="100">
        <v>15943588.8716501</v>
      </c>
      <c r="CM309" s="100">
        <v>15943588.8716501</v>
      </c>
      <c r="CN309" s="100">
        <v>15943588.8716501</v>
      </c>
      <c r="CO309" s="100">
        <v>15943588.8716501</v>
      </c>
    </row>
    <row r="310" spans="1:93" x14ac:dyDescent="0.2">
      <c r="A310" s="101" t="s">
        <v>1904</v>
      </c>
      <c r="B310" s="100">
        <v>21072798.839999899</v>
      </c>
      <c r="C310" s="100">
        <v>15532579.029999999</v>
      </c>
      <c r="D310" s="100">
        <v>13350877.52</v>
      </c>
      <c r="E310" s="100">
        <v>12527773.7099999</v>
      </c>
      <c r="F310" s="100">
        <v>14333413.640000001</v>
      </c>
      <c r="G310" s="100">
        <v>21067142.100000001</v>
      </c>
      <c r="H310" s="100">
        <v>25623965.239999998</v>
      </c>
      <c r="I310" s="100">
        <v>25505266.390000001</v>
      </c>
      <c r="J310" s="100">
        <v>32400133.449999999</v>
      </c>
      <c r="K310" s="100">
        <v>24307151.939999901</v>
      </c>
      <c r="L310" s="100">
        <v>25050559.710000001</v>
      </c>
      <c r="M310" s="100">
        <v>26881687.760000002</v>
      </c>
      <c r="N310" s="100">
        <v>26881687.760000002</v>
      </c>
      <c r="O310" s="100">
        <v>28623175.550000001</v>
      </c>
      <c r="P310" s="100">
        <v>29315907.309999999</v>
      </c>
      <c r="Q310" s="100">
        <v>28316664.809999999</v>
      </c>
      <c r="R310" s="100">
        <v>39078277.93</v>
      </c>
      <c r="S310" s="100">
        <v>41428250.75</v>
      </c>
      <c r="T310" s="100">
        <v>43510342.289999902</v>
      </c>
      <c r="U310" s="100">
        <v>37312274.18</v>
      </c>
      <c r="V310" s="100">
        <v>40583228.509999998</v>
      </c>
      <c r="W310" s="100">
        <v>40769785.420000002</v>
      </c>
      <c r="X310" s="100">
        <v>32125081.75</v>
      </c>
      <c r="Y310" s="100">
        <v>24537423.4799999</v>
      </c>
      <c r="Z310" s="100">
        <v>27835455.149999902</v>
      </c>
      <c r="AB310" s="100">
        <v>27835455.149999902</v>
      </c>
      <c r="AC310" s="100">
        <v>27835455.149999902</v>
      </c>
      <c r="AD310" s="100">
        <v>27835455.149999902</v>
      </c>
      <c r="AE310" s="100">
        <v>27835455.149999902</v>
      </c>
      <c r="AF310" s="100">
        <v>27835455.149999902</v>
      </c>
      <c r="AG310" s="100">
        <v>27835455.149999902</v>
      </c>
      <c r="AH310" s="100">
        <v>27835455.149999902</v>
      </c>
      <c r="AI310" s="100">
        <v>27835455.149999902</v>
      </c>
      <c r="AJ310" s="100">
        <v>27835455.149999902</v>
      </c>
      <c r="AK310" s="100">
        <v>27835455.149999902</v>
      </c>
      <c r="AL310" s="100">
        <v>27835455.149999902</v>
      </c>
      <c r="AM310" s="100">
        <v>27835455.149999902</v>
      </c>
      <c r="AN310" s="100">
        <v>27835455.149999902</v>
      </c>
      <c r="AO310" s="100">
        <v>27835455.149999902</v>
      </c>
      <c r="AP310" s="100">
        <v>27835455.149999902</v>
      </c>
      <c r="AQ310" s="100">
        <v>27835455.149999902</v>
      </c>
      <c r="AR310" s="100">
        <v>27835455.149999902</v>
      </c>
      <c r="AS310" s="100">
        <v>27835455.149999902</v>
      </c>
      <c r="AT310" s="100">
        <v>27835455.149999902</v>
      </c>
      <c r="AU310" s="100">
        <v>27835455.149999902</v>
      </c>
      <c r="AV310" s="100">
        <v>27835455.149999902</v>
      </c>
      <c r="AW310" s="100">
        <v>27835455.149999902</v>
      </c>
      <c r="AX310" s="100">
        <v>27835455.149999902</v>
      </c>
      <c r="AY310" s="100">
        <v>27835455.149999902</v>
      </c>
      <c r="AZ310" s="100">
        <v>27835455.149999902</v>
      </c>
      <c r="BA310" s="100">
        <v>27835455.149999902</v>
      </c>
      <c r="BB310" s="100">
        <v>27835455.149999902</v>
      </c>
      <c r="BC310" s="100">
        <v>27835455.149999902</v>
      </c>
      <c r="BD310" s="100">
        <v>27835455.149999902</v>
      </c>
      <c r="BE310" s="100">
        <v>27835455.149999902</v>
      </c>
      <c r="BF310" s="100">
        <v>27835455.149999902</v>
      </c>
      <c r="BG310" s="100">
        <v>27835455.149999902</v>
      </c>
      <c r="BH310" s="100">
        <v>27835455.149999902</v>
      </c>
      <c r="BI310" s="100">
        <v>27835455.149999902</v>
      </c>
      <c r="BJ310" s="100">
        <v>27835455.149999902</v>
      </c>
      <c r="BK310" s="100">
        <v>27835455.149999902</v>
      </c>
      <c r="BL310" s="100">
        <v>27835455.149999902</v>
      </c>
      <c r="BM310" s="100">
        <v>27835455.149999902</v>
      </c>
      <c r="BN310" s="100">
        <v>27835455.149999902</v>
      </c>
      <c r="BO310" s="100">
        <v>27835455.149999902</v>
      </c>
      <c r="BP310" s="100">
        <v>27835455.149999902</v>
      </c>
      <c r="BQ310" s="100">
        <v>27835455.149999902</v>
      </c>
      <c r="BR310" s="100">
        <v>27835455.149999902</v>
      </c>
      <c r="BS310" s="100">
        <v>27835455.149999902</v>
      </c>
      <c r="BT310" s="100">
        <v>27835455.149999902</v>
      </c>
      <c r="BU310" s="100">
        <v>27835455.149999902</v>
      </c>
      <c r="BV310" s="100">
        <v>27835455.149999902</v>
      </c>
      <c r="BW310" s="100">
        <v>27835455.149999902</v>
      </c>
      <c r="BX310" s="100">
        <v>27835455.149999902</v>
      </c>
      <c r="BY310" s="100">
        <v>27835455.149999902</v>
      </c>
      <c r="BZ310" s="100">
        <v>27835455.149999902</v>
      </c>
      <c r="CA310" s="100">
        <v>27835455.149999902</v>
      </c>
      <c r="CB310" s="100">
        <v>27835455.149999902</v>
      </c>
      <c r="CC310" s="100">
        <v>27835455.149999902</v>
      </c>
      <c r="CD310" s="100">
        <v>27835455.149999902</v>
      </c>
      <c r="CE310" s="100">
        <v>27835455.149999902</v>
      </c>
      <c r="CF310" s="100">
        <v>27835455.149999902</v>
      </c>
      <c r="CG310" s="100">
        <v>27835455.149999902</v>
      </c>
      <c r="CH310" s="100">
        <v>27835455.149999902</v>
      </c>
      <c r="CI310" s="100">
        <v>27835455.149999902</v>
      </c>
      <c r="CJ310" s="100">
        <v>27835455.149999902</v>
      </c>
      <c r="CK310" s="100">
        <v>27835455.149999902</v>
      </c>
      <c r="CL310" s="100">
        <v>27835455.149999902</v>
      </c>
      <c r="CM310" s="100">
        <v>27835455.149999902</v>
      </c>
      <c r="CN310" s="100">
        <v>27835455.149999902</v>
      </c>
      <c r="CO310" s="100">
        <v>27835455.149999902</v>
      </c>
    </row>
    <row r="311" spans="1:93" x14ac:dyDescent="0.2">
      <c r="A311" s="101" t="s">
        <v>1905</v>
      </c>
      <c r="B311" s="100">
        <v>0</v>
      </c>
      <c r="C311" s="100">
        <v>0</v>
      </c>
      <c r="D311" s="100">
        <v>486198.94</v>
      </c>
      <c r="E311" s="100">
        <v>0</v>
      </c>
      <c r="F311" s="100">
        <v>0</v>
      </c>
      <c r="G311" s="100">
        <v>2034512.15</v>
      </c>
      <c r="H311" s="100">
        <v>0</v>
      </c>
      <c r="I311" s="100">
        <v>0</v>
      </c>
      <c r="J311" s="100">
        <v>1861009.12</v>
      </c>
      <c r="K311" s="100">
        <v>0</v>
      </c>
      <c r="L311" s="100">
        <v>0</v>
      </c>
      <c r="M311" s="100">
        <v>3196902.45</v>
      </c>
      <c r="N311" s="100">
        <v>3196902.45</v>
      </c>
      <c r="O311" s="100">
        <v>0</v>
      </c>
      <c r="P311" s="100">
        <v>0</v>
      </c>
      <c r="Q311" s="100">
        <v>8278603.1200000001</v>
      </c>
      <c r="R311" s="100">
        <v>0</v>
      </c>
      <c r="S311" s="100">
        <v>0</v>
      </c>
      <c r="T311" s="100">
        <v>1665982.19</v>
      </c>
      <c r="U311" s="100">
        <v>0</v>
      </c>
      <c r="V311" s="100">
        <v>0</v>
      </c>
      <c r="W311" s="100">
        <v>1490633.98</v>
      </c>
      <c r="X311" s="100">
        <v>0</v>
      </c>
      <c r="Y311" s="100">
        <v>0</v>
      </c>
      <c r="Z311" s="100">
        <v>2862497.44</v>
      </c>
      <c r="AB311" s="100">
        <v>2862497.44</v>
      </c>
      <c r="AC311" s="100">
        <v>2862497.44</v>
      </c>
      <c r="AD311" s="100">
        <v>2862497.44</v>
      </c>
      <c r="AE311" s="100">
        <v>2862497.44</v>
      </c>
      <c r="AF311" s="100">
        <v>2862497.44</v>
      </c>
      <c r="AG311" s="100">
        <v>2862497.44</v>
      </c>
      <c r="AH311" s="100">
        <v>2862497.44</v>
      </c>
      <c r="AI311" s="100">
        <v>2862497.44</v>
      </c>
      <c r="AJ311" s="100">
        <v>2862497.44</v>
      </c>
      <c r="AK311" s="100">
        <v>2862497.44</v>
      </c>
      <c r="AL311" s="100">
        <v>2862497.44</v>
      </c>
      <c r="AM311" s="100">
        <v>2862497.44</v>
      </c>
      <c r="AN311" s="100">
        <v>2862497.44</v>
      </c>
      <c r="AO311" s="100">
        <v>2862497.44</v>
      </c>
      <c r="AP311" s="100">
        <v>2862497.44</v>
      </c>
      <c r="AQ311" s="100">
        <v>2862497.44</v>
      </c>
      <c r="AR311" s="100">
        <v>2862497.44</v>
      </c>
      <c r="AS311" s="100">
        <v>2862497.44</v>
      </c>
      <c r="AT311" s="100">
        <v>2862497.44</v>
      </c>
      <c r="AU311" s="100">
        <v>2862497.44</v>
      </c>
      <c r="AV311" s="100">
        <v>2862497.44</v>
      </c>
      <c r="AW311" s="100">
        <v>2862497.44</v>
      </c>
      <c r="AX311" s="100">
        <v>2862497.44</v>
      </c>
      <c r="AY311" s="100">
        <v>2862497.44</v>
      </c>
      <c r="AZ311" s="100">
        <v>2862497.44</v>
      </c>
      <c r="BA311" s="100">
        <v>2862497.44</v>
      </c>
      <c r="BB311" s="100">
        <v>2862497.44</v>
      </c>
      <c r="BC311" s="100">
        <v>2862497.44</v>
      </c>
      <c r="BD311" s="100">
        <v>2862497.44</v>
      </c>
      <c r="BE311" s="100">
        <v>2862497.44</v>
      </c>
      <c r="BF311" s="100">
        <v>2862497.44</v>
      </c>
      <c r="BG311" s="100">
        <v>2862497.44</v>
      </c>
      <c r="BH311" s="100">
        <v>2862497.44</v>
      </c>
      <c r="BI311" s="100">
        <v>2862497.44</v>
      </c>
      <c r="BJ311" s="100">
        <v>2862497.44</v>
      </c>
      <c r="BK311" s="100">
        <v>2862497.44</v>
      </c>
      <c r="BL311" s="100">
        <v>2862497.44</v>
      </c>
      <c r="BM311" s="100">
        <v>2862497.44</v>
      </c>
      <c r="BN311" s="100">
        <v>2862497.44</v>
      </c>
      <c r="BO311" s="100">
        <v>2862497.44</v>
      </c>
      <c r="BP311" s="100">
        <v>2862497.44</v>
      </c>
      <c r="BQ311" s="100">
        <v>2862497.44</v>
      </c>
      <c r="BR311" s="100">
        <v>2862497.44</v>
      </c>
      <c r="BS311" s="100">
        <v>2862497.44</v>
      </c>
      <c r="BT311" s="100">
        <v>2862497.44</v>
      </c>
      <c r="BU311" s="100">
        <v>2862497.44</v>
      </c>
      <c r="BV311" s="100">
        <v>2862497.44</v>
      </c>
      <c r="BW311" s="100">
        <v>2862497.44</v>
      </c>
      <c r="BX311" s="100">
        <v>2862497.44</v>
      </c>
      <c r="BY311" s="100">
        <v>2862497.44</v>
      </c>
      <c r="BZ311" s="100">
        <v>2862497.44</v>
      </c>
      <c r="CA311" s="100">
        <v>2862497.44</v>
      </c>
      <c r="CB311" s="100">
        <v>2862497.44</v>
      </c>
      <c r="CC311" s="100">
        <v>2862497.44</v>
      </c>
      <c r="CD311" s="100">
        <v>2862497.44</v>
      </c>
      <c r="CE311" s="100">
        <v>2862497.44</v>
      </c>
      <c r="CF311" s="100">
        <v>2862497.44</v>
      </c>
      <c r="CG311" s="100">
        <v>2862497.44</v>
      </c>
      <c r="CH311" s="100">
        <v>2862497.44</v>
      </c>
      <c r="CI311" s="100">
        <v>2862497.44</v>
      </c>
      <c r="CJ311" s="100">
        <v>2862497.44</v>
      </c>
      <c r="CK311" s="100">
        <v>2862497.44</v>
      </c>
      <c r="CL311" s="100">
        <v>2862497.44</v>
      </c>
      <c r="CM311" s="100">
        <v>2862497.44</v>
      </c>
      <c r="CN311" s="100">
        <v>2862497.44</v>
      </c>
      <c r="CO311" s="100">
        <v>2862497.44</v>
      </c>
    </row>
    <row r="312" spans="1:93" x14ac:dyDescent="0.2">
      <c r="A312" s="101" t="s">
        <v>1906</v>
      </c>
      <c r="B312" s="100">
        <v>0</v>
      </c>
      <c r="C312" s="100">
        <v>0</v>
      </c>
      <c r="D312" s="100">
        <v>0</v>
      </c>
      <c r="E312" s="100">
        <v>0</v>
      </c>
      <c r="F312" s="100">
        <v>0</v>
      </c>
      <c r="G312" s="100">
        <v>0</v>
      </c>
      <c r="H312" s="100">
        <v>0</v>
      </c>
      <c r="I312" s="100">
        <v>0</v>
      </c>
      <c r="J312" s="100">
        <v>0</v>
      </c>
      <c r="K312" s="100">
        <v>0</v>
      </c>
      <c r="L312" s="100">
        <v>0</v>
      </c>
      <c r="M312" s="100">
        <v>0</v>
      </c>
      <c r="N312" s="100">
        <v>0</v>
      </c>
      <c r="O312" s="100">
        <v>0</v>
      </c>
      <c r="P312" s="100">
        <v>0</v>
      </c>
      <c r="Q312" s="100">
        <v>0</v>
      </c>
      <c r="R312" s="100">
        <v>0</v>
      </c>
      <c r="S312" s="100">
        <v>0</v>
      </c>
      <c r="T312" s="100">
        <v>0</v>
      </c>
      <c r="U312" s="100">
        <v>0</v>
      </c>
      <c r="V312" s="100">
        <v>0</v>
      </c>
      <c r="W312" s="100">
        <v>0</v>
      </c>
      <c r="X312" s="100">
        <v>0</v>
      </c>
      <c r="Y312" s="100">
        <v>0</v>
      </c>
      <c r="Z312" s="100">
        <v>0</v>
      </c>
      <c r="AB312" s="100">
        <v>0</v>
      </c>
      <c r="AC312" s="100">
        <v>0</v>
      </c>
      <c r="AD312" s="100">
        <v>0</v>
      </c>
      <c r="AE312" s="100">
        <v>0</v>
      </c>
      <c r="AF312" s="100">
        <v>0</v>
      </c>
      <c r="AG312" s="100">
        <v>0</v>
      </c>
      <c r="AH312" s="100">
        <v>0</v>
      </c>
      <c r="AI312" s="100">
        <v>0</v>
      </c>
      <c r="AJ312" s="100">
        <v>0</v>
      </c>
      <c r="AK312" s="100">
        <v>0</v>
      </c>
      <c r="AL312" s="100">
        <v>0</v>
      </c>
      <c r="AM312" s="100">
        <v>0</v>
      </c>
      <c r="AN312" s="100">
        <v>0</v>
      </c>
      <c r="AO312" s="100">
        <v>0</v>
      </c>
      <c r="AP312" s="100">
        <v>0</v>
      </c>
      <c r="AQ312" s="100">
        <v>0</v>
      </c>
      <c r="AR312" s="100">
        <v>0</v>
      </c>
      <c r="AS312" s="100">
        <v>0</v>
      </c>
      <c r="AT312" s="100">
        <v>0</v>
      </c>
      <c r="AU312" s="100">
        <v>0</v>
      </c>
      <c r="AV312" s="100">
        <v>0</v>
      </c>
      <c r="AW312" s="100">
        <v>0</v>
      </c>
      <c r="AX312" s="100">
        <v>0</v>
      </c>
      <c r="AY312" s="100">
        <v>0</v>
      </c>
      <c r="AZ312" s="100">
        <v>0</v>
      </c>
      <c r="BA312" s="100">
        <v>0</v>
      </c>
      <c r="BB312" s="100">
        <v>0</v>
      </c>
      <c r="BC312" s="100">
        <v>0</v>
      </c>
      <c r="BD312" s="100">
        <v>0</v>
      </c>
      <c r="BE312" s="100">
        <v>0</v>
      </c>
      <c r="BF312" s="100">
        <v>0</v>
      </c>
      <c r="BG312" s="100">
        <v>0</v>
      </c>
      <c r="BH312" s="100">
        <v>0</v>
      </c>
      <c r="BI312" s="100">
        <v>0</v>
      </c>
      <c r="BJ312" s="100">
        <v>0</v>
      </c>
      <c r="BK312" s="100">
        <v>0</v>
      </c>
      <c r="BL312" s="100">
        <v>0</v>
      </c>
      <c r="BM312" s="100">
        <v>0</v>
      </c>
      <c r="BN312" s="100">
        <v>0</v>
      </c>
      <c r="BO312" s="100">
        <v>0</v>
      </c>
      <c r="BP312" s="100">
        <v>0</v>
      </c>
      <c r="BQ312" s="100">
        <v>0</v>
      </c>
      <c r="BR312" s="100">
        <v>0</v>
      </c>
      <c r="BS312" s="100">
        <v>0</v>
      </c>
      <c r="BT312" s="100">
        <v>0</v>
      </c>
      <c r="BU312" s="100">
        <v>0</v>
      </c>
      <c r="BV312" s="100">
        <v>0</v>
      </c>
      <c r="BW312" s="100">
        <v>0</v>
      </c>
      <c r="BX312" s="100">
        <v>0</v>
      </c>
      <c r="BY312" s="100">
        <v>0</v>
      </c>
      <c r="BZ312" s="100">
        <v>0</v>
      </c>
      <c r="CA312" s="100">
        <v>0</v>
      </c>
      <c r="CB312" s="100">
        <v>0</v>
      </c>
      <c r="CC312" s="100">
        <v>0</v>
      </c>
      <c r="CD312" s="100">
        <v>0</v>
      </c>
      <c r="CE312" s="100">
        <v>0</v>
      </c>
      <c r="CF312" s="100">
        <v>0</v>
      </c>
      <c r="CG312" s="100">
        <v>0</v>
      </c>
      <c r="CH312" s="100">
        <v>0</v>
      </c>
      <c r="CI312" s="100">
        <v>0</v>
      </c>
      <c r="CJ312" s="100">
        <v>0</v>
      </c>
      <c r="CK312" s="100">
        <v>0</v>
      </c>
      <c r="CL312" s="100">
        <v>0</v>
      </c>
      <c r="CM312" s="100">
        <v>0</v>
      </c>
      <c r="CN312" s="100">
        <v>0</v>
      </c>
      <c r="CO312" s="100">
        <v>0</v>
      </c>
    </row>
    <row r="313" spans="1:93" x14ac:dyDescent="0.2">
      <c r="A313" s="101" t="s">
        <v>1907</v>
      </c>
      <c r="B313" s="100">
        <v>69788207.639999598</v>
      </c>
      <c r="C313" s="100">
        <v>72115646.009999797</v>
      </c>
      <c r="D313" s="100">
        <v>62310815.869999997</v>
      </c>
      <c r="E313" s="100">
        <v>67497573.370000094</v>
      </c>
      <c r="F313" s="100">
        <v>71611228.510000005</v>
      </c>
      <c r="G313" s="100">
        <v>70472727.780000299</v>
      </c>
      <c r="H313" s="100">
        <v>68505067.069999799</v>
      </c>
      <c r="I313" s="100">
        <v>72537228.419999793</v>
      </c>
      <c r="J313" s="100">
        <v>73274365.229999602</v>
      </c>
      <c r="K313" s="100">
        <v>75593457.319999993</v>
      </c>
      <c r="L313" s="100">
        <v>76211157.000000104</v>
      </c>
      <c r="M313" s="100">
        <v>69207956.860000193</v>
      </c>
      <c r="N313" s="100">
        <v>69207956.860000193</v>
      </c>
      <c r="O313" s="100">
        <v>79855413.5999998</v>
      </c>
      <c r="P313" s="100">
        <v>91805114.039999604</v>
      </c>
      <c r="Q313" s="100">
        <v>93787818.609999895</v>
      </c>
      <c r="R313" s="100">
        <v>94121720.930000007</v>
      </c>
      <c r="S313" s="100">
        <v>98195198.119999796</v>
      </c>
      <c r="T313" s="100">
        <v>96795928.459999993</v>
      </c>
      <c r="U313" s="100">
        <v>93001563.540000007</v>
      </c>
      <c r="V313" s="100">
        <v>89849060.390000001</v>
      </c>
      <c r="W313" s="100">
        <v>96792331.579999998</v>
      </c>
      <c r="X313" s="100">
        <v>96096386.399999902</v>
      </c>
      <c r="Y313" s="100">
        <v>95157350.879999802</v>
      </c>
      <c r="Z313" s="100">
        <v>94514824.389999703</v>
      </c>
      <c r="AB313" s="100">
        <v>94514824.389999703</v>
      </c>
      <c r="AC313" s="100">
        <v>94534390.839826494</v>
      </c>
      <c r="AD313" s="100">
        <v>94568094.104644701</v>
      </c>
      <c r="AE313" s="100">
        <v>94532526.516773105</v>
      </c>
      <c r="AF313" s="100">
        <v>94538168.7775096</v>
      </c>
      <c r="AG313" s="100">
        <v>94477267.940166697</v>
      </c>
      <c r="AH313" s="100">
        <v>94403521.254999802</v>
      </c>
      <c r="AI313" s="100">
        <v>94376636.956659898</v>
      </c>
      <c r="AJ313" s="100">
        <v>94453668.859565601</v>
      </c>
      <c r="AK313" s="100">
        <v>94498377.564591497</v>
      </c>
      <c r="AL313" s="100">
        <v>94552187.578352794</v>
      </c>
      <c r="AM313" s="100">
        <v>94547175.909514397</v>
      </c>
      <c r="AN313" s="100">
        <v>94524619.361495793</v>
      </c>
      <c r="AO313" s="100">
        <v>94524619.361495793</v>
      </c>
      <c r="AP313" s="100">
        <v>94508026.724930793</v>
      </c>
      <c r="AQ313" s="100">
        <v>94483623.217552304</v>
      </c>
      <c r="AR313" s="100">
        <v>94398870.754524007</v>
      </c>
      <c r="AS313" s="100">
        <v>94354605.817710698</v>
      </c>
      <c r="AT313" s="100">
        <v>94260137.188372597</v>
      </c>
      <c r="AU313" s="100">
        <v>94156427.833126202</v>
      </c>
      <c r="AV313" s="100">
        <v>94100147.537895799</v>
      </c>
      <c r="AW313" s="100">
        <v>94171043.730919302</v>
      </c>
      <c r="AX313" s="100">
        <v>94214314.537018806</v>
      </c>
      <c r="AY313" s="100">
        <v>94227422.120366707</v>
      </c>
      <c r="AZ313" s="100">
        <v>94209159.294673502</v>
      </c>
      <c r="BA313" s="100">
        <v>94189072.290369496</v>
      </c>
      <c r="BB313" s="100">
        <v>94189072.290369496</v>
      </c>
      <c r="BC313" s="100">
        <v>94173242.5309439</v>
      </c>
      <c r="BD313" s="100">
        <v>94152788.767986</v>
      </c>
      <c r="BE313" s="100">
        <v>94093880.820130199</v>
      </c>
      <c r="BF313" s="100">
        <v>94061565.134522602</v>
      </c>
      <c r="BG313" s="100">
        <v>93981828.778826207</v>
      </c>
      <c r="BH313" s="100">
        <v>93905609.568213403</v>
      </c>
      <c r="BI313" s="100">
        <v>93861367.950631395</v>
      </c>
      <c r="BJ313" s="100">
        <v>93954962.135050401</v>
      </c>
      <c r="BK313" s="100">
        <v>94037772.6304297</v>
      </c>
      <c r="BL313" s="100">
        <v>94087755.265315697</v>
      </c>
      <c r="BM313" s="100">
        <v>94111563.871186793</v>
      </c>
      <c r="BN313" s="100">
        <v>94132872.566567898</v>
      </c>
      <c r="BO313" s="100">
        <v>94132872.566567898</v>
      </c>
      <c r="BP313" s="100">
        <v>94143295.809330806</v>
      </c>
      <c r="BQ313" s="100">
        <v>94143893.160895094</v>
      </c>
      <c r="BR313" s="100">
        <v>94120574.193054199</v>
      </c>
      <c r="BS313" s="100">
        <v>94105417.119528204</v>
      </c>
      <c r="BT313" s="100">
        <v>94055527.944837302</v>
      </c>
      <c r="BU313" s="100">
        <v>94014119.682892904</v>
      </c>
      <c r="BV313" s="100">
        <v>93981496.231131002</v>
      </c>
      <c r="BW313" s="100">
        <v>94095528.627228394</v>
      </c>
      <c r="BX313" s="100">
        <v>94197757.670730799</v>
      </c>
      <c r="BY313" s="100">
        <v>94264482.991902098</v>
      </c>
      <c r="BZ313" s="100">
        <v>94311924.887715697</v>
      </c>
      <c r="CA313" s="100">
        <v>94357482.884682998</v>
      </c>
      <c r="CB313" s="100">
        <v>94357482.884682998</v>
      </c>
      <c r="CC313" s="100">
        <v>94357482.884682998</v>
      </c>
      <c r="CD313" s="100">
        <v>94357482.884682998</v>
      </c>
      <c r="CE313" s="100">
        <v>94357482.884682998</v>
      </c>
      <c r="CF313" s="100">
        <v>94357482.884682998</v>
      </c>
      <c r="CG313" s="100">
        <v>94357482.884682998</v>
      </c>
      <c r="CH313" s="100">
        <v>94357482.884682998</v>
      </c>
      <c r="CI313" s="100">
        <v>94357482.884682998</v>
      </c>
      <c r="CJ313" s="100">
        <v>94357482.884682998</v>
      </c>
      <c r="CK313" s="100">
        <v>94357482.884682998</v>
      </c>
      <c r="CL313" s="100">
        <v>94357482.884682998</v>
      </c>
      <c r="CM313" s="100">
        <v>94357482.884682998</v>
      </c>
      <c r="CN313" s="100">
        <v>94357482.884682998</v>
      </c>
      <c r="CO313" s="100">
        <v>94357482.884682998</v>
      </c>
    </row>
    <row r="314" spans="1:93" x14ac:dyDescent="0.2">
      <c r="A314" s="101" t="s">
        <v>1908</v>
      </c>
      <c r="B314" s="100">
        <v>0</v>
      </c>
      <c r="C314" s="100">
        <v>0</v>
      </c>
      <c r="D314" s="100">
        <v>0</v>
      </c>
      <c r="E314" s="100">
        <v>0</v>
      </c>
      <c r="F314" s="100">
        <v>0</v>
      </c>
      <c r="G314" s="100">
        <v>0</v>
      </c>
      <c r="H314" s="100">
        <v>0</v>
      </c>
      <c r="I314" s="100">
        <v>0</v>
      </c>
      <c r="J314" s="100">
        <v>0</v>
      </c>
      <c r="K314" s="100">
        <v>0</v>
      </c>
      <c r="L314" s="100">
        <v>0</v>
      </c>
      <c r="M314" s="100">
        <v>0</v>
      </c>
      <c r="N314" s="100">
        <v>0</v>
      </c>
      <c r="O314" s="100">
        <v>0</v>
      </c>
      <c r="P314" s="100">
        <v>0</v>
      </c>
      <c r="Q314" s="100">
        <v>0</v>
      </c>
      <c r="R314" s="100">
        <v>0</v>
      </c>
      <c r="S314" s="100">
        <v>0</v>
      </c>
      <c r="T314" s="100">
        <v>0</v>
      </c>
      <c r="U314" s="100">
        <v>0</v>
      </c>
      <c r="V314" s="100">
        <v>0</v>
      </c>
      <c r="W314" s="100">
        <v>0</v>
      </c>
      <c r="X314" s="100">
        <v>0</v>
      </c>
      <c r="Y314" s="100">
        <v>0</v>
      </c>
      <c r="Z314" s="100">
        <v>0</v>
      </c>
      <c r="AB314" s="100">
        <v>0</v>
      </c>
      <c r="AC314" s="100">
        <v>0</v>
      </c>
      <c r="AD314" s="100">
        <v>0</v>
      </c>
      <c r="AE314" s="100">
        <v>0</v>
      </c>
      <c r="AF314" s="100">
        <v>0</v>
      </c>
      <c r="AG314" s="100">
        <v>0</v>
      </c>
      <c r="AH314" s="100">
        <v>0</v>
      </c>
      <c r="AI314" s="100">
        <v>0</v>
      </c>
      <c r="AJ314" s="100">
        <v>0</v>
      </c>
      <c r="AK314" s="100">
        <v>0</v>
      </c>
      <c r="AL314" s="100">
        <v>0</v>
      </c>
      <c r="AM314" s="100">
        <v>0</v>
      </c>
      <c r="AN314" s="100">
        <v>0</v>
      </c>
      <c r="AO314" s="100">
        <v>0</v>
      </c>
      <c r="AP314" s="100">
        <v>0</v>
      </c>
      <c r="AQ314" s="100">
        <v>0</v>
      </c>
      <c r="AR314" s="100">
        <v>0</v>
      </c>
      <c r="AS314" s="100">
        <v>0</v>
      </c>
      <c r="AT314" s="100">
        <v>0</v>
      </c>
      <c r="AU314" s="100">
        <v>0</v>
      </c>
      <c r="AV314" s="100">
        <v>0</v>
      </c>
      <c r="AW314" s="100">
        <v>0</v>
      </c>
      <c r="AX314" s="100">
        <v>0</v>
      </c>
      <c r="AY314" s="100">
        <v>0</v>
      </c>
      <c r="AZ314" s="100">
        <v>0</v>
      </c>
      <c r="BA314" s="100">
        <v>0</v>
      </c>
      <c r="BB314" s="100">
        <v>0</v>
      </c>
      <c r="BC314" s="100">
        <v>0</v>
      </c>
      <c r="BD314" s="100">
        <v>0</v>
      </c>
      <c r="BE314" s="100">
        <v>0</v>
      </c>
      <c r="BF314" s="100">
        <v>0</v>
      </c>
      <c r="BG314" s="100">
        <v>0</v>
      </c>
      <c r="BH314" s="100">
        <v>0</v>
      </c>
      <c r="BI314" s="100">
        <v>0</v>
      </c>
      <c r="BJ314" s="100">
        <v>0</v>
      </c>
      <c r="BK314" s="100">
        <v>0</v>
      </c>
      <c r="BL314" s="100">
        <v>0</v>
      </c>
      <c r="BM314" s="100">
        <v>0</v>
      </c>
      <c r="BN314" s="100">
        <v>0</v>
      </c>
      <c r="BO314" s="100">
        <v>0</v>
      </c>
      <c r="BP314" s="100">
        <v>0</v>
      </c>
      <c r="BQ314" s="100">
        <v>0</v>
      </c>
      <c r="BR314" s="100">
        <v>0</v>
      </c>
      <c r="BS314" s="100">
        <v>0</v>
      </c>
      <c r="BT314" s="100">
        <v>0</v>
      </c>
      <c r="BU314" s="100">
        <v>0</v>
      </c>
      <c r="BV314" s="100">
        <v>0</v>
      </c>
      <c r="BW314" s="100">
        <v>0</v>
      </c>
      <c r="BX314" s="100">
        <v>0</v>
      </c>
      <c r="BY314" s="100">
        <v>0</v>
      </c>
      <c r="BZ314" s="100">
        <v>0</v>
      </c>
      <c r="CA314" s="100">
        <v>0</v>
      </c>
      <c r="CB314" s="100">
        <v>0</v>
      </c>
      <c r="CC314" s="100">
        <v>0</v>
      </c>
      <c r="CD314" s="100">
        <v>0</v>
      </c>
      <c r="CE314" s="100">
        <v>0</v>
      </c>
      <c r="CF314" s="100">
        <v>0</v>
      </c>
      <c r="CG314" s="100">
        <v>0</v>
      </c>
      <c r="CH314" s="100">
        <v>0</v>
      </c>
      <c r="CI314" s="100">
        <v>0</v>
      </c>
      <c r="CJ314" s="100">
        <v>0</v>
      </c>
      <c r="CK314" s="100">
        <v>0</v>
      </c>
      <c r="CL314" s="100">
        <v>0</v>
      </c>
      <c r="CM314" s="100">
        <v>0</v>
      </c>
      <c r="CN314" s="100">
        <v>0</v>
      </c>
      <c r="CO314" s="100">
        <v>0</v>
      </c>
    </row>
    <row r="315" spans="1:93" x14ac:dyDescent="0.2">
      <c r="A315" s="101" t="s">
        <v>1909</v>
      </c>
      <c r="B315" s="100">
        <v>0</v>
      </c>
      <c r="C315" s="100">
        <v>0</v>
      </c>
      <c r="D315" s="100">
        <v>0</v>
      </c>
      <c r="E315" s="100">
        <v>0</v>
      </c>
      <c r="F315" s="100">
        <v>0</v>
      </c>
      <c r="G315" s="100">
        <v>0</v>
      </c>
      <c r="H315" s="100">
        <v>0</v>
      </c>
      <c r="I315" s="100">
        <v>0</v>
      </c>
      <c r="J315" s="100">
        <v>0</v>
      </c>
      <c r="K315" s="100">
        <v>0</v>
      </c>
      <c r="L315" s="100">
        <v>0</v>
      </c>
      <c r="M315" s="100">
        <v>0</v>
      </c>
      <c r="N315" s="100">
        <v>0</v>
      </c>
      <c r="O315" s="100">
        <v>0</v>
      </c>
      <c r="P315" s="100">
        <v>0</v>
      </c>
      <c r="Q315" s="100">
        <v>0</v>
      </c>
      <c r="R315" s="100">
        <v>0</v>
      </c>
      <c r="S315" s="100">
        <v>0</v>
      </c>
      <c r="T315" s="100">
        <v>0</v>
      </c>
      <c r="U315" s="100">
        <v>0</v>
      </c>
      <c r="V315" s="100">
        <v>0</v>
      </c>
      <c r="W315" s="100">
        <v>0</v>
      </c>
      <c r="X315" s="100">
        <v>0</v>
      </c>
      <c r="Y315" s="100">
        <v>0</v>
      </c>
      <c r="Z315" s="100">
        <v>0</v>
      </c>
      <c r="AB315" s="100">
        <v>0</v>
      </c>
      <c r="AC315" s="100">
        <v>0</v>
      </c>
      <c r="AD315" s="100">
        <v>0</v>
      </c>
      <c r="AE315" s="100">
        <v>0</v>
      </c>
      <c r="AF315" s="100">
        <v>0</v>
      </c>
      <c r="AG315" s="100">
        <v>0</v>
      </c>
      <c r="AH315" s="100">
        <v>0</v>
      </c>
      <c r="AI315" s="100">
        <v>0</v>
      </c>
      <c r="AJ315" s="100">
        <v>0</v>
      </c>
      <c r="AK315" s="100">
        <v>0</v>
      </c>
      <c r="AL315" s="100">
        <v>0</v>
      </c>
      <c r="AM315" s="100">
        <v>0</v>
      </c>
      <c r="AN315" s="100">
        <v>0</v>
      </c>
      <c r="AO315" s="100">
        <v>0</v>
      </c>
      <c r="AP315" s="100">
        <v>0</v>
      </c>
      <c r="AQ315" s="100">
        <v>0</v>
      </c>
      <c r="AR315" s="100">
        <v>0</v>
      </c>
      <c r="AS315" s="100">
        <v>0</v>
      </c>
      <c r="AT315" s="100">
        <v>0</v>
      </c>
      <c r="AU315" s="100">
        <v>0</v>
      </c>
      <c r="AV315" s="100">
        <v>0</v>
      </c>
      <c r="AW315" s="100">
        <v>0</v>
      </c>
      <c r="AX315" s="100">
        <v>0</v>
      </c>
      <c r="AY315" s="100">
        <v>0</v>
      </c>
      <c r="AZ315" s="100">
        <v>0</v>
      </c>
      <c r="BA315" s="100">
        <v>0</v>
      </c>
      <c r="BB315" s="100">
        <v>0</v>
      </c>
      <c r="BC315" s="100">
        <v>0</v>
      </c>
      <c r="BD315" s="100">
        <v>0</v>
      </c>
      <c r="BE315" s="100">
        <v>0</v>
      </c>
      <c r="BF315" s="100">
        <v>0</v>
      </c>
      <c r="BG315" s="100">
        <v>0</v>
      </c>
      <c r="BH315" s="100">
        <v>0</v>
      </c>
      <c r="BI315" s="100">
        <v>0</v>
      </c>
      <c r="BJ315" s="100">
        <v>0</v>
      </c>
      <c r="BK315" s="100">
        <v>0</v>
      </c>
      <c r="BL315" s="100">
        <v>0</v>
      </c>
      <c r="BM315" s="100">
        <v>0</v>
      </c>
      <c r="BN315" s="100">
        <v>0</v>
      </c>
      <c r="BO315" s="100">
        <v>0</v>
      </c>
      <c r="BP315" s="100">
        <v>0</v>
      </c>
      <c r="BQ315" s="100">
        <v>0</v>
      </c>
      <c r="BR315" s="100">
        <v>0</v>
      </c>
      <c r="BS315" s="100">
        <v>0</v>
      </c>
      <c r="BT315" s="100">
        <v>0</v>
      </c>
      <c r="BU315" s="100">
        <v>0</v>
      </c>
      <c r="BV315" s="100">
        <v>0</v>
      </c>
      <c r="BW315" s="100">
        <v>0</v>
      </c>
      <c r="BX315" s="100">
        <v>0</v>
      </c>
      <c r="BY315" s="100">
        <v>0</v>
      </c>
      <c r="BZ315" s="100">
        <v>0</v>
      </c>
      <c r="CA315" s="100">
        <v>0</v>
      </c>
      <c r="CB315" s="100">
        <v>0</v>
      </c>
      <c r="CC315" s="100">
        <v>0</v>
      </c>
      <c r="CD315" s="100">
        <v>0</v>
      </c>
      <c r="CE315" s="100">
        <v>0</v>
      </c>
      <c r="CF315" s="100">
        <v>0</v>
      </c>
      <c r="CG315" s="100">
        <v>0</v>
      </c>
      <c r="CH315" s="100">
        <v>0</v>
      </c>
      <c r="CI315" s="100">
        <v>0</v>
      </c>
      <c r="CJ315" s="100">
        <v>0</v>
      </c>
      <c r="CK315" s="100">
        <v>0</v>
      </c>
      <c r="CL315" s="100">
        <v>0</v>
      </c>
      <c r="CM315" s="100">
        <v>0</v>
      </c>
      <c r="CN315" s="100">
        <v>0</v>
      </c>
      <c r="CO315" s="100">
        <v>0</v>
      </c>
    </row>
    <row r="316" spans="1:93" x14ac:dyDescent="0.2">
      <c r="A316" s="101" t="s">
        <v>1910</v>
      </c>
      <c r="B316" s="100">
        <v>3268831.28</v>
      </c>
      <c r="C316" s="100">
        <v>4638566.0999999996</v>
      </c>
      <c r="D316" s="100">
        <v>2789750.61</v>
      </c>
      <c r="E316" s="100">
        <v>6414987.9100000001</v>
      </c>
      <c r="F316" s="100">
        <v>9508781</v>
      </c>
      <c r="G316" s="100">
        <v>5267886.83</v>
      </c>
      <c r="H316" s="100">
        <v>19031346.18</v>
      </c>
      <c r="I316" s="100">
        <v>19248555.989999998</v>
      </c>
      <c r="J316" s="100">
        <v>16393585.359999999</v>
      </c>
      <c r="K316" s="100">
        <v>13298942.0599999</v>
      </c>
      <c r="L316" s="100">
        <v>12017930.4699999</v>
      </c>
      <c r="M316" s="100">
        <v>13011993.83</v>
      </c>
      <c r="N316" s="100">
        <v>13011993.83</v>
      </c>
      <c r="O316" s="100">
        <v>8624680.2300000004</v>
      </c>
      <c r="P316" s="100">
        <v>3894274.24</v>
      </c>
      <c r="Q316" s="100">
        <v>3021020.94</v>
      </c>
      <c r="R316" s="100">
        <v>4977553.17</v>
      </c>
      <c r="S316" s="100">
        <v>3939748.72</v>
      </c>
      <c r="T316" s="100">
        <v>3227417.98999999</v>
      </c>
      <c r="U316" s="100">
        <v>3179994.19</v>
      </c>
      <c r="V316" s="100">
        <v>3429924.97</v>
      </c>
      <c r="W316" s="100">
        <v>3265641.23999999</v>
      </c>
      <c r="X316" s="100">
        <v>4495688.8</v>
      </c>
      <c r="Y316" s="100">
        <v>4233126.22</v>
      </c>
      <c r="Z316" s="100">
        <v>4478351.57</v>
      </c>
      <c r="AB316" s="100">
        <v>4478351.57</v>
      </c>
      <c r="AC316" s="100">
        <v>4478351.57</v>
      </c>
      <c r="AD316" s="100">
        <v>4478351.57</v>
      </c>
      <c r="AE316" s="100">
        <v>4478351.57</v>
      </c>
      <c r="AF316" s="100">
        <v>4478351.57</v>
      </c>
      <c r="AG316" s="100">
        <v>4478351.57</v>
      </c>
      <c r="AH316" s="100">
        <v>4478351.57</v>
      </c>
      <c r="AI316" s="100">
        <v>4478351.57</v>
      </c>
      <c r="AJ316" s="100">
        <v>4478351.57</v>
      </c>
      <c r="AK316" s="100">
        <v>4478351.57</v>
      </c>
      <c r="AL316" s="100">
        <v>4478351.57</v>
      </c>
      <c r="AM316" s="100">
        <v>4478351.57</v>
      </c>
      <c r="AN316" s="100">
        <v>4478351.57</v>
      </c>
      <c r="AO316" s="100">
        <v>4478351.57</v>
      </c>
      <c r="AP316" s="100">
        <v>4478351.57</v>
      </c>
      <c r="AQ316" s="100">
        <v>4478351.57</v>
      </c>
      <c r="AR316" s="100">
        <v>4478351.57</v>
      </c>
      <c r="AS316" s="100">
        <v>4478351.57</v>
      </c>
      <c r="AT316" s="100">
        <v>4478351.57</v>
      </c>
      <c r="AU316" s="100">
        <v>4478351.57</v>
      </c>
      <c r="AV316" s="100">
        <v>4478351.57</v>
      </c>
      <c r="AW316" s="100">
        <v>4478351.57</v>
      </c>
      <c r="AX316" s="100">
        <v>4478351.57</v>
      </c>
      <c r="AY316" s="100">
        <v>4478351.57</v>
      </c>
      <c r="AZ316" s="100">
        <v>4478351.57</v>
      </c>
      <c r="BA316" s="100">
        <v>4478351.57</v>
      </c>
      <c r="BB316" s="100">
        <v>4478351.57</v>
      </c>
      <c r="BC316" s="100">
        <v>4478351.57</v>
      </c>
      <c r="BD316" s="100">
        <v>4478351.57</v>
      </c>
      <c r="BE316" s="100">
        <v>4478351.57</v>
      </c>
      <c r="BF316" s="100">
        <v>4478351.57</v>
      </c>
      <c r="BG316" s="100">
        <v>4478351.57</v>
      </c>
      <c r="BH316" s="100">
        <v>4478351.57</v>
      </c>
      <c r="BI316" s="100">
        <v>4478351.57</v>
      </c>
      <c r="BJ316" s="100">
        <v>4478351.57</v>
      </c>
      <c r="BK316" s="100">
        <v>4478351.57</v>
      </c>
      <c r="BL316" s="100">
        <v>4478351.57</v>
      </c>
      <c r="BM316" s="100">
        <v>4478351.57</v>
      </c>
      <c r="BN316" s="100">
        <v>4478351.57</v>
      </c>
      <c r="BO316" s="100">
        <v>4478351.57</v>
      </c>
      <c r="BP316" s="100">
        <v>4478351.57</v>
      </c>
      <c r="BQ316" s="100">
        <v>4478351.57</v>
      </c>
      <c r="BR316" s="100">
        <v>4478351.57</v>
      </c>
      <c r="BS316" s="100">
        <v>4478351.57</v>
      </c>
      <c r="BT316" s="100">
        <v>4478351.57</v>
      </c>
      <c r="BU316" s="100">
        <v>4478351.57</v>
      </c>
      <c r="BV316" s="100">
        <v>4478351.57</v>
      </c>
      <c r="BW316" s="100">
        <v>4478351.57</v>
      </c>
      <c r="BX316" s="100">
        <v>4478351.57</v>
      </c>
      <c r="BY316" s="100">
        <v>4478351.57</v>
      </c>
      <c r="BZ316" s="100">
        <v>4478351.57</v>
      </c>
      <c r="CA316" s="100">
        <v>4478351.57</v>
      </c>
      <c r="CB316" s="100">
        <v>4478351.57</v>
      </c>
      <c r="CC316" s="100">
        <v>4478351.57</v>
      </c>
      <c r="CD316" s="100">
        <v>4478351.57</v>
      </c>
      <c r="CE316" s="100">
        <v>4478351.57</v>
      </c>
      <c r="CF316" s="100">
        <v>4478351.57</v>
      </c>
      <c r="CG316" s="100">
        <v>4478351.57</v>
      </c>
      <c r="CH316" s="100">
        <v>4478351.57</v>
      </c>
      <c r="CI316" s="100">
        <v>4478351.57</v>
      </c>
      <c r="CJ316" s="100">
        <v>4478351.57</v>
      </c>
      <c r="CK316" s="100">
        <v>4478351.57</v>
      </c>
      <c r="CL316" s="100">
        <v>4478351.57</v>
      </c>
      <c r="CM316" s="100">
        <v>4478351.57</v>
      </c>
      <c r="CN316" s="100">
        <v>4478351.57</v>
      </c>
      <c r="CO316" s="100">
        <v>4478351.57</v>
      </c>
    </row>
    <row r="317" spans="1:93" x14ac:dyDescent="0.2">
      <c r="A317" s="102" t="s">
        <v>1911</v>
      </c>
      <c r="B317" s="103">
        <v>140460637.269999</v>
      </c>
      <c r="C317" s="103">
        <v>132589824.08999901</v>
      </c>
      <c r="D317" s="103">
        <v>120714605.379999</v>
      </c>
      <c r="E317" s="103">
        <v>123944147.92999899</v>
      </c>
      <c r="F317" s="103">
        <v>126866373.56999899</v>
      </c>
      <c r="G317" s="103">
        <v>128453841.11</v>
      </c>
      <c r="H317" s="103">
        <v>159740578.69999999</v>
      </c>
      <c r="I317" s="103">
        <v>182315878.47999901</v>
      </c>
      <c r="J317" s="103">
        <v>205094905.00999901</v>
      </c>
      <c r="K317" s="103">
        <v>198877176.019999</v>
      </c>
      <c r="L317" s="103">
        <v>180664875.49000001</v>
      </c>
      <c r="M317" s="103">
        <v>172709327.50999999</v>
      </c>
      <c r="N317" s="103">
        <v>172709327.50999999</v>
      </c>
      <c r="O317" s="103">
        <v>193378923.00999901</v>
      </c>
      <c r="P317" s="103">
        <v>205012811.17999899</v>
      </c>
      <c r="Q317" s="103">
        <v>201885987.25999999</v>
      </c>
      <c r="R317" s="103">
        <v>198335115.47</v>
      </c>
      <c r="S317" s="103">
        <v>207163953.65999901</v>
      </c>
      <c r="T317" s="103">
        <v>201475932.81999999</v>
      </c>
      <c r="U317" s="103">
        <v>181871881.46000001</v>
      </c>
      <c r="V317" s="103">
        <v>171700376.74999899</v>
      </c>
      <c r="W317" s="103">
        <v>177345712.079999</v>
      </c>
      <c r="X317" s="103">
        <v>182738731.78</v>
      </c>
      <c r="Y317" s="103">
        <v>168852744.709999</v>
      </c>
      <c r="Z317" s="103">
        <v>175944242.739999</v>
      </c>
      <c r="AA317" s="103"/>
      <c r="AB317" s="103">
        <v>175944242.739999</v>
      </c>
      <c r="AC317" s="103">
        <v>174380865.24747601</v>
      </c>
      <c r="AD317" s="103">
        <v>172983365.71277899</v>
      </c>
      <c r="AE317" s="103">
        <v>171524251.166076</v>
      </c>
      <c r="AF317" s="103">
        <v>170009091.17641699</v>
      </c>
      <c r="AG317" s="103">
        <v>167747726.01761299</v>
      </c>
      <c r="AH317" s="103">
        <v>165512243.816181</v>
      </c>
      <c r="AI317" s="103">
        <v>163353809.43259099</v>
      </c>
      <c r="AJ317" s="103">
        <v>161194588.767555</v>
      </c>
      <c r="AK317" s="103">
        <v>159409009.684589</v>
      </c>
      <c r="AL317" s="103">
        <v>157856098.76240799</v>
      </c>
      <c r="AM317" s="103">
        <v>156160074.43834499</v>
      </c>
      <c r="AN317" s="103">
        <v>154713970.93149501</v>
      </c>
      <c r="AO317" s="103">
        <v>154713970.93149501</v>
      </c>
      <c r="AP317" s="103">
        <v>154458043.77550501</v>
      </c>
      <c r="AQ317" s="103">
        <v>154216596.27250701</v>
      </c>
      <c r="AR317" s="103">
        <v>153600714.99540499</v>
      </c>
      <c r="AS317" s="103">
        <v>153196251.61908501</v>
      </c>
      <c r="AT317" s="103">
        <v>152549468.40869999</v>
      </c>
      <c r="AU317" s="103">
        <v>151881787.37932399</v>
      </c>
      <c r="AV317" s="103">
        <v>151281870.867567</v>
      </c>
      <c r="AW317" s="103">
        <v>150906922.90580001</v>
      </c>
      <c r="AX317" s="103">
        <v>150517711.29265499</v>
      </c>
      <c r="AY317" s="103">
        <v>150199613.803563</v>
      </c>
      <c r="AZ317" s="103">
        <v>149963930.921271</v>
      </c>
      <c r="BA317" s="103">
        <v>149725423.860369</v>
      </c>
      <c r="BB317" s="103">
        <v>149725423.860369</v>
      </c>
      <c r="BC317" s="103">
        <v>149654758.74553001</v>
      </c>
      <c r="BD317" s="103">
        <v>149628305.080892</v>
      </c>
      <c r="BE317" s="103">
        <v>149569397.13303599</v>
      </c>
      <c r="BF317" s="103">
        <v>149533546.786008</v>
      </c>
      <c r="BG317" s="103">
        <v>149007623.730694</v>
      </c>
      <c r="BH317" s="103">
        <v>148473798.056409</v>
      </c>
      <c r="BI317" s="103">
        <v>147990475.544146</v>
      </c>
      <c r="BJ317" s="103">
        <v>147682987.07648</v>
      </c>
      <c r="BK317" s="103">
        <v>147423542.81643701</v>
      </c>
      <c r="BL317" s="103">
        <v>147095763.20552</v>
      </c>
      <c r="BM317" s="103">
        <v>147011564.34802699</v>
      </c>
      <c r="BN317" s="103">
        <v>147032873.04340801</v>
      </c>
      <c r="BO317" s="103">
        <v>147032873.04340801</v>
      </c>
      <c r="BP317" s="103">
        <v>147000484.33531001</v>
      </c>
      <c r="BQ317" s="103">
        <v>146979574.52364799</v>
      </c>
      <c r="BR317" s="103">
        <v>146755001.74540401</v>
      </c>
      <c r="BS317" s="103">
        <v>146737103.33114499</v>
      </c>
      <c r="BT317" s="103">
        <v>146398210.498687</v>
      </c>
      <c r="BU317" s="103">
        <v>146071121.56727299</v>
      </c>
      <c r="BV317" s="103">
        <v>145750463.30159101</v>
      </c>
      <c r="BW317" s="103">
        <v>145612718.820474</v>
      </c>
      <c r="BX317" s="103">
        <v>145489835.92271799</v>
      </c>
      <c r="BY317" s="103">
        <v>145388646.78752199</v>
      </c>
      <c r="BZ317" s="103">
        <v>145436088.68333599</v>
      </c>
      <c r="CA317" s="103">
        <v>145477375.91633299</v>
      </c>
      <c r="CB317" s="103">
        <v>145477375.91633299</v>
      </c>
      <c r="CC317" s="103">
        <v>145477375.91633299</v>
      </c>
      <c r="CD317" s="103">
        <v>145477375.91633299</v>
      </c>
      <c r="CE317" s="103">
        <v>145477375.91633299</v>
      </c>
      <c r="CF317" s="103">
        <v>145477375.91633299</v>
      </c>
      <c r="CG317" s="103">
        <v>145477375.91633299</v>
      </c>
      <c r="CH317" s="103">
        <v>145477375.91633299</v>
      </c>
      <c r="CI317" s="103">
        <v>145477375.91633299</v>
      </c>
      <c r="CJ317" s="103">
        <v>145477375.91633299</v>
      </c>
      <c r="CK317" s="103">
        <v>145477375.91633299</v>
      </c>
      <c r="CL317" s="103">
        <v>145477375.91633299</v>
      </c>
      <c r="CM317" s="103">
        <v>145477375.91633299</v>
      </c>
      <c r="CN317" s="103">
        <v>145477375.91633299</v>
      </c>
      <c r="CO317" s="103">
        <v>145477375.91633299</v>
      </c>
    </row>
    <row r="318" spans="1:93" x14ac:dyDescent="0.2">
      <c r="A318" s="101" t="s">
        <v>1912</v>
      </c>
    </row>
    <row r="319" spans="1:93" x14ac:dyDescent="0.2">
      <c r="A319" s="99" t="s">
        <v>1913</v>
      </c>
    </row>
    <row r="320" spans="1:93" x14ac:dyDescent="0.2">
      <c r="A320" s="101" t="s">
        <v>1914</v>
      </c>
      <c r="B320" s="100">
        <v>0</v>
      </c>
      <c r="C320" s="100">
        <v>0</v>
      </c>
      <c r="D320" s="100">
        <v>0</v>
      </c>
      <c r="E320" s="100">
        <v>0</v>
      </c>
      <c r="F320" s="100">
        <v>0</v>
      </c>
      <c r="G320" s="100">
        <v>0</v>
      </c>
      <c r="H320" s="100">
        <v>0</v>
      </c>
      <c r="I320" s="100">
        <v>0</v>
      </c>
      <c r="J320" s="100">
        <v>0</v>
      </c>
      <c r="K320" s="100">
        <v>0</v>
      </c>
      <c r="L320" s="100">
        <v>0</v>
      </c>
      <c r="M320" s="100">
        <v>0</v>
      </c>
      <c r="N320" s="100">
        <v>0</v>
      </c>
      <c r="O320" s="100">
        <v>0</v>
      </c>
      <c r="P320" s="100">
        <v>0</v>
      </c>
      <c r="Q320" s="100">
        <v>0</v>
      </c>
      <c r="R320" s="100">
        <v>0</v>
      </c>
      <c r="S320" s="100">
        <v>0</v>
      </c>
      <c r="T320" s="100">
        <v>0</v>
      </c>
      <c r="U320" s="100">
        <v>0</v>
      </c>
      <c r="V320" s="100">
        <v>0</v>
      </c>
      <c r="W320" s="100">
        <v>0</v>
      </c>
      <c r="X320" s="100">
        <v>0</v>
      </c>
      <c r="Y320" s="100">
        <v>0</v>
      </c>
      <c r="Z320" s="100">
        <v>0</v>
      </c>
      <c r="AB320" s="100">
        <v>0</v>
      </c>
      <c r="AC320" s="100">
        <v>0</v>
      </c>
      <c r="AD320" s="100">
        <v>0</v>
      </c>
      <c r="AE320" s="100">
        <v>0</v>
      </c>
      <c r="AF320" s="100">
        <v>0</v>
      </c>
      <c r="AG320" s="100">
        <v>0</v>
      </c>
      <c r="AH320" s="100">
        <v>0</v>
      </c>
      <c r="AI320" s="100">
        <v>0</v>
      </c>
      <c r="AJ320" s="100">
        <v>0</v>
      </c>
      <c r="AK320" s="100">
        <v>0</v>
      </c>
      <c r="AL320" s="100">
        <v>0</v>
      </c>
      <c r="AM320" s="100">
        <v>0</v>
      </c>
      <c r="AN320" s="100">
        <v>0</v>
      </c>
      <c r="AO320" s="100">
        <v>0</v>
      </c>
      <c r="AP320" s="100">
        <v>0</v>
      </c>
      <c r="AQ320" s="100">
        <v>0</v>
      </c>
      <c r="AR320" s="100">
        <v>0</v>
      </c>
      <c r="AS320" s="100">
        <v>0</v>
      </c>
      <c r="AT320" s="100">
        <v>0</v>
      </c>
      <c r="AU320" s="100">
        <v>0</v>
      </c>
      <c r="AV320" s="100">
        <v>0</v>
      </c>
      <c r="AW320" s="100">
        <v>0</v>
      </c>
      <c r="AX320" s="100">
        <v>0</v>
      </c>
      <c r="AY320" s="100">
        <v>0</v>
      </c>
      <c r="AZ320" s="100">
        <v>0</v>
      </c>
      <c r="BA320" s="100">
        <v>0</v>
      </c>
      <c r="BB320" s="100">
        <v>0</v>
      </c>
      <c r="BC320" s="100">
        <v>0</v>
      </c>
      <c r="BD320" s="100">
        <v>0</v>
      </c>
      <c r="BE320" s="100">
        <v>0</v>
      </c>
      <c r="BF320" s="100">
        <v>0</v>
      </c>
      <c r="BG320" s="100">
        <v>0</v>
      </c>
      <c r="BH320" s="100">
        <v>0</v>
      </c>
      <c r="BI320" s="100">
        <v>0</v>
      </c>
      <c r="BJ320" s="100">
        <v>0</v>
      </c>
      <c r="BK320" s="100">
        <v>0</v>
      </c>
      <c r="BL320" s="100">
        <v>0</v>
      </c>
      <c r="BM320" s="100">
        <v>0</v>
      </c>
      <c r="BN320" s="100">
        <v>0</v>
      </c>
      <c r="BO320" s="100">
        <v>0</v>
      </c>
      <c r="BP320" s="100">
        <v>0</v>
      </c>
      <c r="BQ320" s="100">
        <v>0</v>
      </c>
      <c r="BR320" s="100">
        <v>0</v>
      </c>
      <c r="BS320" s="100">
        <v>0</v>
      </c>
      <c r="BT320" s="100">
        <v>0</v>
      </c>
      <c r="BU320" s="100">
        <v>0</v>
      </c>
      <c r="BV320" s="100">
        <v>0</v>
      </c>
      <c r="BW320" s="100">
        <v>0</v>
      </c>
      <c r="BX320" s="100">
        <v>0</v>
      </c>
      <c r="BY320" s="100">
        <v>0</v>
      </c>
      <c r="BZ320" s="100">
        <v>0</v>
      </c>
      <c r="CA320" s="100">
        <v>0</v>
      </c>
      <c r="CB320" s="100">
        <v>0</v>
      </c>
      <c r="CC320" s="100">
        <v>0</v>
      </c>
      <c r="CD320" s="100">
        <v>0</v>
      </c>
      <c r="CE320" s="100">
        <v>0</v>
      </c>
      <c r="CF320" s="100">
        <v>0</v>
      </c>
      <c r="CG320" s="100">
        <v>0</v>
      </c>
      <c r="CH320" s="100">
        <v>0</v>
      </c>
      <c r="CI320" s="100">
        <v>0</v>
      </c>
      <c r="CJ320" s="100">
        <v>0</v>
      </c>
      <c r="CK320" s="100">
        <v>0</v>
      </c>
      <c r="CL320" s="100">
        <v>0</v>
      </c>
      <c r="CM320" s="100">
        <v>0</v>
      </c>
      <c r="CN320" s="100">
        <v>0</v>
      </c>
      <c r="CO320" s="100">
        <v>0</v>
      </c>
    </row>
    <row r="321" spans="1:93" x14ac:dyDescent="0.2">
      <c r="A321" s="101" t="s">
        <v>1915</v>
      </c>
      <c r="B321" s="100">
        <v>0</v>
      </c>
      <c r="C321" s="100">
        <v>0</v>
      </c>
      <c r="D321" s="100">
        <v>0</v>
      </c>
      <c r="E321" s="100">
        <v>0</v>
      </c>
      <c r="F321" s="100">
        <v>0</v>
      </c>
      <c r="G321" s="100">
        <v>0</v>
      </c>
      <c r="H321" s="100">
        <v>0</v>
      </c>
      <c r="I321" s="100">
        <v>0</v>
      </c>
      <c r="J321" s="100">
        <v>0</v>
      </c>
      <c r="K321" s="100">
        <v>0</v>
      </c>
      <c r="L321" s="100">
        <v>0</v>
      </c>
      <c r="M321" s="100">
        <v>0</v>
      </c>
      <c r="N321" s="100">
        <v>0</v>
      </c>
      <c r="O321" s="100">
        <v>0</v>
      </c>
      <c r="P321" s="100">
        <v>0</v>
      </c>
      <c r="Q321" s="100">
        <v>0</v>
      </c>
      <c r="R321" s="100">
        <v>0</v>
      </c>
      <c r="S321" s="100">
        <v>0</v>
      </c>
      <c r="T321" s="100">
        <v>0</v>
      </c>
      <c r="U321" s="100">
        <v>0</v>
      </c>
      <c r="V321" s="100">
        <v>0</v>
      </c>
      <c r="W321" s="100">
        <v>0</v>
      </c>
      <c r="X321" s="100">
        <v>0</v>
      </c>
      <c r="Y321" s="100">
        <v>0</v>
      </c>
      <c r="Z321" s="100">
        <v>0</v>
      </c>
      <c r="AB321" s="100">
        <v>0</v>
      </c>
      <c r="AC321" s="100">
        <v>0</v>
      </c>
      <c r="AD321" s="100">
        <v>0</v>
      </c>
      <c r="AE321" s="100">
        <v>0</v>
      </c>
      <c r="AF321" s="100">
        <v>0</v>
      </c>
      <c r="AG321" s="100">
        <v>0</v>
      </c>
      <c r="AH321" s="100">
        <v>0</v>
      </c>
      <c r="AI321" s="100">
        <v>0</v>
      </c>
      <c r="AJ321" s="100">
        <v>0</v>
      </c>
      <c r="AK321" s="100">
        <v>0</v>
      </c>
      <c r="AL321" s="100">
        <v>0</v>
      </c>
      <c r="AM321" s="100">
        <v>0</v>
      </c>
      <c r="AN321" s="100">
        <v>0</v>
      </c>
      <c r="AO321" s="100">
        <v>0</v>
      </c>
      <c r="AP321" s="100">
        <v>0</v>
      </c>
      <c r="AQ321" s="100">
        <v>0</v>
      </c>
      <c r="AR321" s="100">
        <v>0</v>
      </c>
      <c r="AS321" s="100">
        <v>0</v>
      </c>
      <c r="AT321" s="100">
        <v>0</v>
      </c>
      <c r="AU321" s="100">
        <v>0</v>
      </c>
      <c r="AV321" s="100">
        <v>0</v>
      </c>
      <c r="AW321" s="100">
        <v>0</v>
      </c>
      <c r="AX321" s="100">
        <v>0</v>
      </c>
      <c r="AY321" s="100">
        <v>0</v>
      </c>
      <c r="AZ321" s="100">
        <v>0</v>
      </c>
      <c r="BA321" s="100">
        <v>0</v>
      </c>
      <c r="BB321" s="100">
        <v>0</v>
      </c>
      <c r="BC321" s="100">
        <v>0</v>
      </c>
      <c r="BD321" s="100">
        <v>0</v>
      </c>
      <c r="BE321" s="100">
        <v>0</v>
      </c>
      <c r="BF321" s="100">
        <v>0</v>
      </c>
      <c r="BG321" s="100">
        <v>0</v>
      </c>
      <c r="BH321" s="100">
        <v>0</v>
      </c>
      <c r="BI321" s="100">
        <v>0</v>
      </c>
      <c r="BJ321" s="100">
        <v>0</v>
      </c>
      <c r="BK321" s="100">
        <v>0</v>
      </c>
      <c r="BL321" s="100">
        <v>0</v>
      </c>
      <c r="BM321" s="100">
        <v>0</v>
      </c>
      <c r="BN321" s="100">
        <v>0</v>
      </c>
      <c r="BO321" s="100">
        <v>0</v>
      </c>
      <c r="BP321" s="100">
        <v>0</v>
      </c>
      <c r="BQ321" s="100">
        <v>0</v>
      </c>
      <c r="BR321" s="100">
        <v>0</v>
      </c>
      <c r="BS321" s="100">
        <v>0</v>
      </c>
      <c r="BT321" s="100">
        <v>0</v>
      </c>
      <c r="BU321" s="100">
        <v>0</v>
      </c>
      <c r="BV321" s="100">
        <v>0</v>
      </c>
      <c r="BW321" s="100">
        <v>0</v>
      </c>
      <c r="BX321" s="100">
        <v>0</v>
      </c>
      <c r="BY321" s="100">
        <v>0</v>
      </c>
      <c r="BZ321" s="100">
        <v>0</v>
      </c>
      <c r="CA321" s="100">
        <v>0</v>
      </c>
      <c r="CB321" s="100">
        <v>0</v>
      </c>
      <c r="CC321" s="100">
        <v>0</v>
      </c>
      <c r="CD321" s="100">
        <v>0</v>
      </c>
      <c r="CE321" s="100">
        <v>0</v>
      </c>
      <c r="CF321" s="100">
        <v>0</v>
      </c>
      <c r="CG321" s="100">
        <v>0</v>
      </c>
      <c r="CH321" s="100">
        <v>0</v>
      </c>
      <c r="CI321" s="100">
        <v>0</v>
      </c>
      <c r="CJ321" s="100">
        <v>0</v>
      </c>
      <c r="CK321" s="100">
        <v>0</v>
      </c>
      <c r="CL321" s="100">
        <v>0</v>
      </c>
      <c r="CM321" s="100">
        <v>0</v>
      </c>
      <c r="CN321" s="100">
        <v>0</v>
      </c>
      <c r="CO321" s="100">
        <v>0</v>
      </c>
    </row>
    <row r="322" spans="1:93" x14ac:dyDescent="0.2">
      <c r="A322" s="101" t="s">
        <v>1916</v>
      </c>
      <c r="B322" s="100">
        <v>317543292.06</v>
      </c>
      <c r="C322" s="100">
        <v>317455119.049999</v>
      </c>
      <c r="D322" s="100">
        <v>321994813.97000003</v>
      </c>
      <c r="E322" s="100">
        <v>322589189.29000002</v>
      </c>
      <c r="F322" s="100">
        <v>330740478.26999998</v>
      </c>
      <c r="G322" s="100">
        <v>326318412.00999999</v>
      </c>
      <c r="H322" s="100">
        <v>328989089.52999997</v>
      </c>
      <c r="I322" s="100">
        <v>336915861.31</v>
      </c>
      <c r="J322" s="100">
        <v>347352979.75999999</v>
      </c>
      <c r="K322" s="100">
        <v>353078011.54000002</v>
      </c>
      <c r="L322" s="100">
        <v>366389011.52999997</v>
      </c>
      <c r="M322" s="100">
        <v>372912415.94</v>
      </c>
      <c r="N322" s="100">
        <v>372912415.94</v>
      </c>
      <c r="O322" s="100">
        <v>377732184.29000002</v>
      </c>
      <c r="P322" s="100">
        <v>386690350.54000002</v>
      </c>
      <c r="Q322" s="100">
        <v>395625128.92000002</v>
      </c>
      <c r="R322" s="100">
        <v>398784722.74000001</v>
      </c>
      <c r="S322" s="100">
        <v>410785643.94999897</v>
      </c>
      <c r="T322" s="100">
        <v>412443211.24999899</v>
      </c>
      <c r="U322" s="100">
        <v>425823863.76999998</v>
      </c>
      <c r="V322" s="100">
        <v>432582967.27999997</v>
      </c>
      <c r="W322" s="100">
        <v>429430407.16000003</v>
      </c>
      <c r="X322" s="100">
        <v>450236786.10000002</v>
      </c>
      <c r="Y322" s="100">
        <v>466426043.19999897</v>
      </c>
      <c r="Z322" s="100">
        <v>462583744.62</v>
      </c>
      <c r="AB322" s="100">
        <v>462583744.62</v>
      </c>
      <c r="AC322" s="100">
        <v>462583744.62</v>
      </c>
      <c r="AD322" s="100">
        <v>462583744.62</v>
      </c>
      <c r="AE322" s="100">
        <v>462583744.62</v>
      </c>
      <c r="AF322" s="100">
        <v>462583744.62</v>
      </c>
      <c r="AG322" s="100">
        <v>462583744.62</v>
      </c>
      <c r="AH322" s="100">
        <v>462583744.61999899</v>
      </c>
      <c r="AI322" s="100">
        <v>462583744.62</v>
      </c>
      <c r="AJ322" s="100">
        <v>462583744.61999899</v>
      </c>
      <c r="AK322" s="100">
        <v>462583744.61999899</v>
      </c>
      <c r="AL322" s="100">
        <v>462583744.61999899</v>
      </c>
      <c r="AM322" s="100">
        <v>462583744.61999899</v>
      </c>
      <c r="AN322" s="100">
        <v>462583744.61999899</v>
      </c>
      <c r="AO322" s="100">
        <v>462583744.61999899</v>
      </c>
      <c r="AP322" s="100">
        <v>462583744.61999899</v>
      </c>
      <c r="AQ322" s="100">
        <v>462583744.61999899</v>
      </c>
      <c r="AR322" s="100">
        <v>462583744.61999899</v>
      </c>
      <c r="AS322" s="100">
        <v>462583744.61999899</v>
      </c>
      <c r="AT322" s="100">
        <v>462583744.61999899</v>
      </c>
      <c r="AU322" s="100">
        <v>462583744.62</v>
      </c>
      <c r="AV322" s="100">
        <v>462583744.61999899</v>
      </c>
      <c r="AW322" s="100">
        <v>462583744.62</v>
      </c>
      <c r="AX322" s="100">
        <v>462583744.62</v>
      </c>
      <c r="AY322" s="100">
        <v>462583744.61999899</v>
      </c>
      <c r="AZ322" s="100">
        <v>462583744.62</v>
      </c>
      <c r="BA322" s="100">
        <v>462583744.62</v>
      </c>
      <c r="BB322" s="100">
        <v>462583744.62</v>
      </c>
      <c r="BC322" s="100">
        <v>462583744.61999899</v>
      </c>
      <c r="BD322" s="100">
        <v>462583744.61999899</v>
      </c>
      <c r="BE322" s="100">
        <v>462583744.62</v>
      </c>
      <c r="BF322" s="100">
        <v>462583744.61999899</v>
      </c>
      <c r="BG322" s="100">
        <v>462583744.62</v>
      </c>
      <c r="BH322" s="100">
        <v>462583744.62</v>
      </c>
      <c r="BI322" s="100">
        <v>462583744.62</v>
      </c>
      <c r="BJ322" s="100">
        <v>462583744.62</v>
      </c>
      <c r="BK322" s="100">
        <v>462583744.62</v>
      </c>
      <c r="BL322" s="100">
        <v>462583744.62</v>
      </c>
      <c r="BM322" s="100">
        <v>462583744.62</v>
      </c>
      <c r="BN322" s="100">
        <v>462583744.62</v>
      </c>
      <c r="BO322" s="100">
        <v>462583744.62</v>
      </c>
      <c r="BP322" s="100">
        <v>462583744.62</v>
      </c>
      <c r="BQ322" s="100">
        <v>462583744.62</v>
      </c>
      <c r="BR322" s="100">
        <v>462583744.62</v>
      </c>
      <c r="BS322" s="100">
        <v>462583744.62</v>
      </c>
      <c r="BT322" s="100">
        <v>462583744.62</v>
      </c>
      <c r="BU322" s="100">
        <v>462583744.62</v>
      </c>
      <c r="BV322" s="100">
        <v>462583744.62</v>
      </c>
      <c r="BW322" s="100">
        <v>462583744.62</v>
      </c>
      <c r="BX322" s="100">
        <v>462583744.62</v>
      </c>
      <c r="BY322" s="100">
        <v>462583744.62</v>
      </c>
      <c r="BZ322" s="100">
        <v>462583744.62</v>
      </c>
      <c r="CA322" s="100">
        <v>462583744.62</v>
      </c>
      <c r="CB322" s="100">
        <v>462583744.62</v>
      </c>
      <c r="CC322" s="100">
        <v>462583744.62</v>
      </c>
      <c r="CD322" s="100">
        <v>462583744.62</v>
      </c>
      <c r="CE322" s="100">
        <v>462583744.62</v>
      </c>
      <c r="CF322" s="100">
        <v>462583744.62</v>
      </c>
      <c r="CG322" s="100">
        <v>462583744.62</v>
      </c>
      <c r="CH322" s="100">
        <v>462583744.62</v>
      </c>
      <c r="CI322" s="100">
        <v>462583744.62</v>
      </c>
      <c r="CJ322" s="100">
        <v>462583744.62</v>
      </c>
      <c r="CK322" s="100">
        <v>462583744.62</v>
      </c>
      <c r="CL322" s="100">
        <v>462583744.62</v>
      </c>
      <c r="CM322" s="100">
        <v>462583744.62</v>
      </c>
      <c r="CN322" s="100">
        <v>462583744.62</v>
      </c>
      <c r="CO322" s="100">
        <v>462583744.62</v>
      </c>
    </row>
    <row r="323" spans="1:93" x14ac:dyDescent="0.2">
      <c r="A323" s="101" t="s">
        <v>1917</v>
      </c>
      <c r="B323" s="100">
        <v>0</v>
      </c>
      <c r="C323" s="100">
        <v>0</v>
      </c>
      <c r="D323" s="100">
        <v>0</v>
      </c>
      <c r="E323" s="100">
        <v>0</v>
      </c>
      <c r="F323" s="100">
        <v>0</v>
      </c>
      <c r="G323" s="100">
        <v>0</v>
      </c>
      <c r="H323" s="100">
        <v>0</v>
      </c>
      <c r="I323" s="100">
        <v>0</v>
      </c>
      <c r="J323" s="100">
        <v>0</v>
      </c>
      <c r="K323" s="100">
        <v>0</v>
      </c>
      <c r="L323" s="100">
        <v>0</v>
      </c>
      <c r="M323" s="100">
        <v>0</v>
      </c>
      <c r="N323" s="100">
        <v>0</v>
      </c>
      <c r="O323" s="100">
        <v>0</v>
      </c>
      <c r="P323" s="100">
        <v>0</v>
      </c>
      <c r="Q323" s="100">
        <v>0</v>
      </c>
      <c r="R323" s="100">
        <v>0</v>
      </c>
      <c r="S323" s="100">
        <v>0</v>
      </c>
      <c r="T323" s="100">
        <v>0</v>
      </c>
      <c r="U323" s="100">
        <v>0</v>
      </c>
      <c r="V323" s="100">
        <v>0</v>
      </c>
      <c r="W323" s="100">
        <v>0</v>
      </c>
      <c r="X323" s="100">
        <v>0</v>
      </c>
      <c r="Y323" s="100">
        <v>0</v>
      </c>
      <c r="Z323" s="100">
        <v>0</v>
      </c>
      <c r="AB323" s="100">
        <v>0</v>
      </c>
      <c r="AC323" s="100">
        <v>0</v>
      </c>
      <c r="AD323" s="100">
        <v>0</v>
      </c>
      <c r="AE323" s="100">
        <v>0</v>
      </c>
      <c r="AF323" s="100">
        <v>0</v>
      </c>
      <c r="AG323" s="100">
        <v>0</v>
      </c>
      <c r="AH323" s="100">
        <v>0</v>
      </c>
      <c r="AI323" s="100">
        <v>0</v>
      </c>
      <c r="AJ323" s="100">
        <v>0</v>
      </c>
      <c r="AK323" s="100">
        <v>0</v>
      </c>
      <c r="AL323" s="100">
        <v>0</v>
      </c>
      <c r="AM323" s="100">
        <v>0</v>
      </c>
      <c r="AN323" s="100">
        <v>0</v>
      </c>
      <c r="AO323" s="100">
        <v>0</v>
      </c>
      <c r="AP323" s="100">
        <v>0</v>
      </c>
      <c r="AQ323" s="100">
        <v>0</v>
      </c>
      <c r="AR323" s="100">
        <v>0</v>
      </c>
      <c r="AS323" s="100">
        <v>0</v>
      </c>
      <c r="AT323" s="100">
        <v>0</v>
      </c>
      <c r="AU323" s="100">
        <v>0</v>
      </c>
      <c r="AV323" s="100">
        <v>0</v>
      </c>
      <c r="AW323" s="100">
        <v>0</v>
      </c>
      <c r="AX323" s="100">
        <v>0</v>
      </c>
      <c r="AY323" s="100">
        <v>0</v>
      </c>
      <c r="AZ323" s="100">
        <v>0</v>
      </c>
      <c r="BA323" s="100">
        <v>0</v>
      </c>
      <c r="BB323" s="100">
        <v>0</v>
      </c>
      <c r="BC323" s="100">
        <v>0</v>
      </c>
      <c r="BD323" s="100">
        <v>0</v>
      </c>
      <c r="BE323" s="100">
        <v>0</v>
      </c>
      <c r="BF323" s="100">
        <v>0</v>
      </c>
      <c r="BG323" s="100">
        <v>0</v>
      </c>
      <c r="BH323" s="100">
        <v>0</v>
      </c>
      <c r="BI323" s="100">
        <v>0</v>
      </c>
      <c r="BJ323" s="100">
        <v>0</v>
      </c>
      <c r="BK323" s="100">
        <v>0</v>
      </c>
      <c r="BL323" s="100">
        <v>0</v>
      </c>
      <c r="BM323" s="100">
        <v>0</v>
      </c>
      <c r="BN323" s="100">
        <v>0</v>
      </c>
      <c r="BO323" s="100">
        <v>0</v>
      </c>
      <c r="BP323" s="100">
        <v>0</v>
      </c>
      <c r="BQ323" s="100">
        <v>0</v>
      </c>
      <c r="BR323" s="100">
        <v>0</v>
      </c>
      <c r="BS323" s="100">
        <v>0</v>
      </c>
      <c r="BT323" s="100">
        <v>0</v>
      </c>
      <c r="BU323" s="100">
        <v>0</v>
      </c>
      <c r="BV323" s="100">
        <v>0</v>
      </c>
      <c r="BW323" s="100">
        <v>0</v>
      </c>
      <c r="BX323" s="100">
        <v>0</v>
      </c>
      <c r="BY323" s="100">
        <v>0</v>
      </c>
      <c r="BZ323" s="100">
        <v>0</v>
      </c>
      <c r="CA323" s="100">
        <v>0</v>
      </c>
      <c r="CB323" s="100">
        <v>0</v>
      </c>
      <c r="CC323" s="100">
        <v>0</v>
      </c>
      <c r="CD323" s="100">
        <v>0</v>
      </c>
      <c r="CE323" s="100">
        <v>0</v>
      </c>
      <c r="CF323" s="100">
        <v>0</v>
      </c>
      <c r="CG323" s="100">
        <v>0</v>
      </c>
      <c r="CH323" s="100">
        <v>0</v>
      </c>
      <c r="CI323" s="100">
        <v>0</v>
      </c>
      <c r="CJ323" s="100">
        <v>0</v>
      </c>
      <c r="CK323" s="100">
        <v>0</v>
      </c>
      <c r="CL323" s="100">
        <v>0</v>
      </c>
      <c r="CM323" s="100">
        <v>0</v>
      </c>
      <c r="CN323" s="100">
        <v>0</v>
      </c>
      <c r="CO323" s="100">
        <v>0</v>
      </c>
    </row>
    <row r="324" spans="1:93" x14ac:dyDescent="0.2">
      <c r="A324" s="101" t="s">
        <v>1918</v>
      </c>
      <c r="B324" s="100">
        <v>3631123.98</v>
      </c>
      <c r="C324" s="100">
        <v>3631123.98</v>
      </c>
      <c r="D324" s="100">
        <v>3631123.98</v>
      </c>
      <c r="E324" s="100">
        <v>3631123.98</v>
      </c>
      <c r="F324" s="100">
        <v>3631123.98</v>
      </c>
      <c r="G324" s="100">
        <v>3477003.98</v>
      </c>
      <c r="H324" s="100">
        <v>3631123.98</v>
      </c>
      <c r="I324" s="100">
        <v>3631123.98</v>
      </c>
      <c r="J324" s="100">
        <v>3631123.98</v>
      </c>
      <c r="K324" s="100">
        <v>3631123.98</v>
      </c>
      <c r="L324" s="100">
        <v>3631123.98</v>
      </c>
      <c r="M324" s="100">
        <v>3631123.98</v>
      </c>
      <c r="N324" s="100">
        <v>3631123.98</v>
      </c>
      <c r="O324" s="100">
        <v>3631123.98</v>
      </c>
      <c r="P324" s="100">
        <v>3631123.98</v>
      </c>
      <c r="Q324" s="100">
        <v>3631123.98</v>
      </c>
      <c r="R324" s="100">
        <v>4631123.9800000004</v>
      </c>
      <c r="S324" s="100">
        <v>5550902.6799999997</v>
      </c>
      <c r="T324" s="100">
        <v>5547784.6099999901</v>
      </c>
      <c r="U324" s="100">
        <v>5547784.6099999901</v>
      </c>
      <c r="V324" s="100">
        <v>5547784.6099999901</v>
      </c>
      <c r="W324" s="100">
        <v>5547784.6099999901</v>
      </c>
      <c r="X324" s="100">
        <v>5547784.6099999901</v>
      </c>
      <c r="Y324" s="100">
        <v>5547784.6099999901</v>
      </c>
      <c r="Z324" s="100">
        <v>5547784.6099999901</v>
      </c>
      <c r="AB324" s="100">
        <v>5547784.6099999901</v>
      </c>
      <c r="AC324" s="100">
        <v>5547784.6099999901</v>
      </c>
      <c r="AD324" s="100">
        <v>5547784.6099999901</v>
      </c>
      <c r="AE324" s="100">
        <v>5547784.6099999901</v>
      </c>
      <c r="AF324" s="100">
        <v>5547784.6099999901</v>
      </c>
      <c r="AG324" s="100">
        <v>5547784.6099999901</v>
      </c>
      <c r="AH324" s="100">
        <v>5547784.6099999901</v>
      </c>
      <c r="AI324" s="100">
        <v>5547784.6099999901</v>
      </c>
      <c r="AJ324" s="100">
        <v>5547784.6099999901</v>
      </c>
      <c r="AK324" s="100">
        <v>5547784.6099999901</v>
      </c>
      <c r="AL324" s="100">
        <v>5547784.6099999901</v>
      </c>
      <c r="AM324" s="100">
        <v>5547784.6099999901</v>
      </c>
      <c r="AN324" s="100">
        <v>5547784.6099999901</v>
      </c>
      <c r="AO324" s="100">
        <v>5547784.6099999901</v>
      </c>
      <c r="AP324" s="100">
        <v>5547784.6099999901</v>
      </c>
      <c r="AQ324" s="100">
        <v>5547784.6099999901</v>
      </c>
      <c r="AR324" s="100">
        <v>5547784.6099999901</v>
      </c>
      <c r="AS324" s="100">
        <v>5547784.6099999901</v>
      </c>
      <c r="AT324" s="100">
        <v>5547784.6099999901</v>
      </c>
      <c r="AU324" s="100">
        <v>5547784.6099999901</v>
      </c>
      <c r="AV324" s="100">
        <v>5547784.6099999901</v>
      </c>
      <c r="AW324" s="100">
        <v>5547784.6099999901</v>
      </c>
      <c r="AX324" s="100">
        <v>5547784.6099999901</v>
      </c>
      <c r="AY324" s="100">
        <v>5547784.6099999901</v>
      </c>
      <c r="AZ324" s="100">
        <v>5547784.6099999901</v>
      </c>
      <c r="BA324" s="100">
        <v>5547784.6099999901</v>
      </c>
      <c r="BB324" s="100">
        <v>5547784.6099999901</v>
      </c>
      <c r="BC324" s="100">
        <v>5547784.6099999901</v>
      </c>
      <c r="BD324" s="100">
        <v>5547784.6099999901</v>
      </c>
      <c r="BE324" s="100">
        <v>5547784.6099999901</v>
      </c>
      <c r="BF324" s="100">
        <v>5547784.6099999901</v>
      </c>
      <c r="BG324" s="100">
        <v>5547784.6099999901</v>
      </c>
      <c r="BH324" s="100">
        <v>5547784.6099999901</v>
      </c>
      <c r="BI324" s="100">
        <v>5547784.6099999901</v>
      </c>
      <c r="BJ324" s="100">
        <v>5547784.6099999901</v>
      </c>
      <c r="BK324" s="100">
        <v>5547784.6099999901</v>
      </c>
      <c r="BL324" s="100">
        <v>5547784.6099999901</v>
      </c>
      <c r="BM324" s="100">
        <v>5547784.6099999901</v>
      </c>
      <c r="BN324" s="100">
        <v>5547784.6099999901</v>
      </c>
      <c r="BO324" s="100">
        <v>5547784.6099999901</v>
      </c>
      <c r="BP324" s="100">
        <v>5547784.6099999901</v>
      </c>
      <c r="BQ324" s="100">
        <v>5547784.6099999901</v>
      </c>
      <c r="BR324" s="100">
        <v>5547784.6099999901</v>
      </c>
      <c r="BS324" s="100">
        <v>5547784.6099999901</v>
      </c>
      <c r="BT324" s="100">
        <v>5547784.6099999901</v>
      </c>
      <c r="BU324" s="100">
        <v>5547784.6099999901</v>
      </c>
      <c r="BV324" s="100">
        <v>5547784.6099999901</v>
      </c>
      <c r="BW324" s="100">
        <v>5547784.6099999901</v>
      </c>
      <c r="BX324" s="100">
        <v>5547784.6099999901</v>
      </c>
      <c r="BY324" s="100">
        <v>5547784.6099999901</v>
      </c>
      <c r="BZ324" s="100">
        <v>5547784.6099999901</v>
      </c>
      <c r="CA324" s="100">
        <v>5547784.6099999901</v>
      </c>
      <c r="CB324" s="100">
        <v>5547784.6099999901</v>
      </c>
      <c r="CC324" s="100">
        <v>5547784.6099999901</v>
      </c>
      <c r="CD324" s="100">
        <v>5547784.6099999901</v>
      </c>
      <c r="CE324" s="100">
        <v>5547784.6099999901</v>
      </c>
      <c r="CF324" s="100">
        <v>5547784.6099999901</v>
      </c>
      <c r="CG324" s="100">
        <v>5547784.6099999901</v>
      </c>
      <c r="CH324" s="100">
        <v>5547784.6099999901</v>
      </c>
      <c r="CI324" s="100">
        <v>5547784.6099999901</v>
      </c>
      <c r="CJ324" s="100">
        <v>5547784.6099999901</v>
      </c>
      <c r="CK324" s="100">
        <v>5547784.6099999901</v>
      </c>
      <c r="CL324" s="100">
        <v>5547784.6099999901</v>
      </c>
      <c r="CM324" s="100">
        <v>5547784.6099999901</v>
      </c>
      <c r="CN324" s="100">
        <v>5547784.6099999901</v>
      </c>
      <c r="CO324" s="100">
        <v>5547784.6099999901</v>
      </c>
    </row>
    <row r="325" spans="1:93" x14ac:dyDescent="0.2">
      <c r="A325" s="101" t="s">
        <v>1919</v>
      </c>
      <c r="B325" s="100">
        <v>0</v>
      </c>
      <c r="C325" s="100">
        <v>0</v>
      </c>
      <c r="D325" s="100">
        <v>0</v>
      </c>
      <c r="E325" s="100">
        <v>0</v>
      </c>
      <c r="F325" s="100">
        <v>0</v>
      </c>
      <c r="G325" s="100">
        <v>0</v>
      </c>
      <c r="H325" s="100">
        <v>0</v>
      </c>
      <c r="I325" s="100">
        <v>0</v>
      </c>
      <c r="J325" s="100">
        <v>0</v>
      </c>
      <c r="K325" s="100">
        <v>0</v>
      </c>
      <c r="L325" s="100">
        <v>0</v>
      </c>
      <c r="M325" s="100">
        <v>0</v>
      </c>
      <c r="N325" s="100">
        <v>0</v>
      </c>
      <c r="O325" s="100">
        <v>0</v>
      </c>
      <c r="P325" s="100">
        <v>0</v>
      </c>
      <c r="Q325" s="100">
        <v>0</v>
      </c>
      <c r="R325" s="100">
        <v>0</v>
      </c>
      <c r="S325" s="100">
        <v>0</v>
      </c>
      <c r="T325" s="100">
        <v>0</v>
      </c>
      <c r="U325" s="100">
        <v>0</v>
      </c>
      <c r="V325" s="100">
        <v>0</v>
      </c>
      <c r="W325" s="100">
        <v>0</v>
      </c>
      <c r="X325" s="100">
        <v>0</v>
      </c>
      <c r="Y325" s="100">
        <v>0</v>
      </c>
      <c r="Z325" s="100">
        <v>0</v>
      </c>
      <c r="AB325" s="100">
        <v>0</v>
      </c>
      <c r="AC325" s="100">
        <v>0</v>
      </c>
      <c r="AD325" s="100">
        <v>0</v>
      </c>
      <c r="AE325" s="100">
        <v>0</v>
      </c>
      <c r="AF325" s="100">
        <v>0</v>
      </c>
      <c r="AG325" s="100">
        <v>0</v>
      </c>
      <c r="AH325" s="100">
        <v>0</v>
      </c>
      <c r="AI325" s="100">
        <v>0</v>
      </c>
      <c r="AJ325" s="100">
        <v>0</v>
      </c>
      <c r="AK325" s="100">
        <v>0</v>
      </c>
      <c r="AL325" s="100">
        <v>0</v>
      </c>
      <c r="AM325" s="100">
        <v>0</v>
      </c>
      <c r="AN325" s="100">
        <v>0</v>
      </c>
      <c r="AO325" s="100">
        <v>0</v>
      </c>
      <c r="AP325" s="100">
        <v>0</v>
      </c>
      <c r="AQ325" s="100">
        <v>0</v>
      </c>
      <c r="AR325" s="100">
        <v>0</v>
      </c>
      <c r="AS325" s="100">
        <v>0</v>
      </c>
      <c r="AT325" s="100">
        <v>0</v>
      </c>
      <c r="AU325" s="100">
        <v>0</v>
      </c>
      <c r="AV325" s="100">
        <v>0</v>
      </c>
      <c r="AW325" s="100">
        <v>0</v>
      </c>
      <c r="AX325" s="100">
        <v>0</v>
      </c>
      <c r="AY325" s="100">
        <v>0</v>
      </c>
      <c r="AZ325" s="100">
        <v>0</v>
      </c>
      <c r="BA325" s="100">
        <v>0</v>
      </c>
      <c r="BB325" s="100">
        <v>0</v>
      </c>
      <c r="BC325" s="100">
        <v>0</v>
      </c>
      <c r="BD325" s="100">
        <v>0</v>
      </c>
      <c r="BE325" s="100">
        <v>0</v>
      </c>
      <c r="BF325" s="100">
        <v>0</v>
      </c>
      <c r="BG325" s="100">
        <v>0</v>
      </c>
      <c r="BH325" s="100">
        <v>0</v>
      </c>
      <c r="BI325" s="100">
        <v>0</v>
      </c>
      <c r="BJ325" s="100">
        <v>0</v>
      </c>
      <c r="BK325" s="100">
        <v>0</v>
      </c>
      <c r="BL325" s="100">
        <v>0</v>
      </c>
      <c r="BM325" s="100">
        <v>0</v>
      </c>
      <c r="BN325" s="100">
        <v>0</v>
      </c>
      <c r="BO325" s="100">
        <v>0</v>
      </c>
      <c r="BP325" s="100">
        <v>0</v>
      </c>
      <c r="BQ325" s="100">
        <v>0</v>
      </c>
      <c r="BR325" s="100">
        <v>0</v>
      </c>
      <c r="BS325" s="100">
        <v>0</v>
      </c>
      <c r="BT325" s="100">
        <v>0</v>
      </c>
      <c r="BU325" s="100">
        <v>0</v>
      </c>
      <c r="BV325" s="100">
        <v>0</v>
      </c>
      <c r="BW325" s="100">
        <v>0</v>
      </c>
      <c r="BX325" s="100">
        <v>0</v>
      </c>
      <c r="BY325" s="100">
        <v>0</v>
      </c>
      <c r="BZ325" s="100">
        <v>0</v>
      </c>
      <c r="CA325" s="100">
        <v>0</v>
      </c>
      <c r="CB325" s="100">
        <v>0</v>
      </c>
      <c r="CC325" s="100">
        <v>0</v>
      </c>
      <c r="CD325" s="100">
        <v>0</v>
      </c>
      <c r="CE325" s="100">
        <v>0</v>
      </c>
      <c r="CF325" s="100">
        <v>0</v>
      </c>
      <c r="CG325" s="100">
        <v>0</v>
      </c>
      <c r="CH325" s="100">
        <v>0</v>
      </c>
      <c r="CI325" s="100">
        <v>0</v>
      </c>
      <c r="CJ325" s="100">
        <v>0</v>
      </c>
      <c r="CK325" s="100">
        <v>0</v>
      </c>
      <c r="CL325" s="100">
        <v>0</v>
      </c>
      <c r="CM325" s="100">
        <v>0</v>
      </c>
      <c r="CN325" s="100">
        <v>0</v>
      </c>
      <c r="CO325" s="100">
        <v>0</v>
      </c>
    </row>
    <row r="326" spans="1:93" x14ac:dyDescent="0.2">
      <c r="A326" s="101" t="s">
        <v>1920</v>
      </c>
      <c r="B326" s="100">
        <v>1476629.9</v>
      </c>
      <c r="C326" s="100">
        <v>1499262.24</v>
      </c>
      <c r="D326" s="100">
        <v>1666254.54</v>
      </c>
      <c r="E326" s="100">
        <v>1541367.38</v>
      </c>
      <c r="F326" s="100">
        <v>1684136.69</v>
      </c>
      <c r="G326" s="100">
        <v>1724226.15</v>
      </c>
      <c r="H326" s="100">
        <v>1697706.27</v>
      </c>
      <c r="I326" s="100">
        <v>1671539.38</v>
      </c>
      <c r="J326" s="100">
        <v>1495133.61</v>
      </c>
      <c r="K326" s="100">
        <v>1586990.59</v>
      </c>
      <c r="L326" s="100">
        <v>1351384.31</v>
      </c>
      <c r="M326" s="100">
        <v>1562606.61</v>
      </c>
      <c r="N326" s="100">
        <v>1562606.61</v>
      </c>
      <c r="O326" s="100">
        <v>1632235.84</v>
      </c>
      <c r="P326" s="100">
        <v>1629412.88</v>
      </c>
      <c r="Q326" s="100">
        <v>1584548.47</v>
      </c>
      <c r="R326" s="100">
        <v>1440852.41</v>
      </c>
      <c r="S326" s="100">
        <v>1612140.7</v>
      </c>
      <c r="T326" s="100">
        <v>1536281.77</v>
      </c>
      <c r="U326" s="100">
        <v>1619238</v>
      </c>
      <c r="V326" s="100">
        <v>1710880.49</v>
      </c>
      <c r="W326" s="100">
        <v>1714587.84</v>
      </c>
      <c r="X326" s="100">
        <v>1772151.28</v>
      </c>
      <c r="Y326" s="100">
        <v>1646068.99</v>
      </c>
      <c r="Z326" s="100">
        <v>1729660.96</v>
      </c>
      <c r="AB326" s="100">
        <v>1729660.96</v>
      </c>
      <c r="AC326" s="100">
        <v>1729660.96</v>
      </c>
      <c r="AD326" s="100">
        <v>1729660.96</v>
      </c>
      <c r="AE326" s="100">
        <v>1729660.96</v>
      </c>
      <c r="AF326" s="100">
        <v>1729660.96</v>
      </c>
      <c r="AG326" s="100">
        <v>1729660.96</v>
      </c>
      <c r="AH326" s="100">
        <v>1729660.96</v>
      </c>
      <c r="AI326" s="100">
        <v>1729660.96</v>
      </c>
      <c r="AJ326" s="100">
        <v>1729660.96</v>
      </c>
      <c r="AK326" s="100">
        <v>1729660.96</v>
      </c>
      <c r="AL326" s="100">
        <v>1729660.96</v>
      </c>
      <c r="AM326" s="100">
        <v>1729660.96</v>
      </c>
      <c r="AN326" s="100">
        <v>1729660.96</v>
      </c>
      <c r="AO326" s="100">
        <v>1729660.96</v>
      </c>
      <c r="AP326" s="100">
        <v>1729660.96</v>
      </c>
      <c r="AQ326" s="100">
        <v>1729660.96</v>
      </c>
      <c r="AR326" s="100">
        <v>1729660.96</v>
      </c>
      <c r="AS326" s="100">
        <v>1729660.96</v>
      </c>
      <c r="AT326" s="100">
        <v>1729660.96</v>
      </c>
      <c r="AU326" s="100">
        <v>1729660.96</v>
      </c>
      <c r="AV326" s="100">
        <v>1729660.96</v>
      </c>
      <c r="AW326" s="100">
        <v>1729660.96</v>
      </c>
      <c r="AX326" s="100">
        <v>1729660.96</v>
      </c>
      <c r="AY326" s="100">
        <v>1729660.96</v>
      </c>
      <c r="AZ326" s="100">
        <v>1729660.96</v>
      </c>
      <c r="BA326" s="100">
        <v>1729660.96</v>
      </c>
      <c r="BB326" s="100">
        <v>1729660.96</v>
      </c>
      <c r="BC326" s="100">
        <v>1729660.96</v>
      </c>
      <c r="BD326" s="100">
        <v>1729660.96</v>
      </c>
      <c r="BE326" s="100">
        <v>1729660.96</v>
      </c>
      <c r="BF326" s="100">
        <v>1729660.96</v>
      </c>
      <c r="BG326" s="100">
        <v>1729660.96</v>
      </c>
      <c r="BH326" s="100">
        <v>1729660.96</v>
      </c>
      <c r="BI326" s="100">
        <v>1729660.96</v>
      </c>
      <c r="BJ326" s="100">
        <v>1729660.96</v>
      </c>
      <c r="BK326" s="100">
        <v>1729660.96</v>
      </c>
      <c r="BL326" s="100">
        <v>1729660.96</v>
      </c>
      <c r="BM326" s="100">
        <v>1729660.96</v>
      </c>
      <c r="BN326" s="100">
        <v>1729660.96</v>
      </c>
      <c r="BO326" s="100">
        <v>1729660.96</v>
      </c>
      <c r="BP326" s="100">
        <v>1729660.96</v>
      </c>
      <c r="BQ326" s="100">
        <v>1729660.96</v>
      </c>
      <c r="BR326" s="100">
        <v>1729660.96</v>
      </c>
      <c r="BS326" s="100">
        <v>1729660.96</v>
      </c>
      <c r="BT326" s="100">
        <v>1729660.96</v>
      </c>
      <c r="BU326" s="100">
        <v>1729660.96</v>
      </c>
      <c r="BV326" s="100">
        <v>1729660.96</v>
      </c>
      <c r="BW326" s="100">
        <v>1729660.96</v>
      </c>
      <c r="BX326" s="100">
        <v>1729660.96</v>
      </c>
      <c r="BY326" s="100">
        <v>1729660.96</v>
      </c>
      <c r="BZ326" s="100">
        <v>1729660.96</v>
      </c>
      <c r="CA326" s="100">
        <v>1729660.96</v>
      </c>
      <c r="CB326" s="100">
        <v>1729660.96</v>
      </c>
      <c r="CC326" s="100">
        <v>1729660.96</v>
      </c>
      <c r="CD326" s="100">
        <v>1729660.96</v>
      </c>
      <c r="CE326" s="100">
        <v>1729660.96</v>
      </c>
      <c r="CF326" s="100">
        <v>1729660.96</v>
      </c>
      <c r="CG326" s="100">
        <v>1729660.96</v>
      </c>
      <c r="CH326" s="100">
        <v>1729660.96</v>
      </c>
      <c r="CI326" s="100">
        <v>1729660.96</v>
      </c>
      <c r="CJ326" s="100">
        <v>1729660.96</v>
      </c>
      <c r="CK326" s="100">
        <v>1729660.96</v>
      </c>
      <c r="CL326" s="100">
        <v>1729660.96</v>
      </c>
      <c r="CM326" s="100">
        <v>1729660.96</v>
      </c>
      <c r="CN326" s="100">
        <v>1729660.96</v>
      </c>
      <c r="CO326" s="100">
        <v>1729660.96</v>
      </c>
    </row>
    <row r="327" spans="1:93" x14ac:dyDescent="0.2">
      <c r="A327" s="101" t="s">
        <v>1921</v>
      </c>
      <c r="B327" s="100">
        <v>2400524.36</v>
      </c>
      <c r="C327" s="100">
        <v>2595754.0099999998</v>
      </c>
      <c r="D327" s="100">
        <v>2677962.41</v>
      </c>
      <c r="E327" s="100">
        <v>2772332.38</v>
      </c>
      <c r="F327" s="100">
        <v>3062023.88</v>
      </c>
      <c r="G327" s="100">
        <v>3241060.33</v>
      </c>
      <c r="H327" s="100">
        <v>3291188.98</v>
      </c>
      <c r="I327" s="100">
        <v>3400754.79</v>
      </c>
      <c r="J327" s="100">
        <v>3566095.34</v>
      </c>
      <c r="K327" s="100">
        <v>3659910.82</v>
      </c>
      <c r="L327" s="100">
        <v>3760978.55</v>
      </c>
      <c r="M327" s="100">
        <v>4025385.02</v>
      </c>
      <c r="N327" s="100">
        <v>4025385.02</v>
      </c>
      <c r="O327" s="100">
        <v>3912029.43</v>
      </c>
      <c r="P327" s="100">
        <v>3930966.6</v>
      </c>
      <c r="Q327" s="100">
        <v>4005344.85</v>
      </c>
      <c r="R327" s="100">
        <v>3957118.93</v>
      </c>
      <c r="S327" s="100">
        <v>4033902.74</v>
      </c>
      <c r="T327" s="100">
        <v>7175125.6299999999</v>
      </c>
      <c r="U327" s="100">
        <v>4200867.7300000004</v>
      </c>
      <c r="V327" s="100">
        <v>4310381.29</v>
      </c>
      <c r="W327" s="100">
        <v>4471854.8600000003</v>
      </c>
      <c r="X327" s="100">
        <v>4482875.74</v>
      </c>
      <c r="Y327" s="100">
        <v>4630261.9400000004</v>
      </c>
      <c r="Z327" s="100">
        <v>4710356.62</v>
      </c>
      <c r="AB327" s="100">
        <v>4710356.62</v>
      </c>
      <c r="AC327" s="100">
        <v>4710356.62</v>
      </c>
      <c r="AD327" s="100">
        <v>4710356.62</v>
      </c>
      <c r="AE327" s="100">
        <v>4710356.62</v>
      </c>
      <c r="AF327" s="100">
        <v>4710356.62</v>
      </c>
      <c r="AG327" s="100">
        <v>4710356.62</v>
      </c>
      <c r="AH327" s="100">
        <v>4710356.62</v>
      </c>
      <c r="AI327" s="100">
        <v>4710356.62</v>
      </c>
      <c r="AJ327" s="100">
        <v>4710356.62</v>
      </c>
      <c r="AK327" s="100">
        <v>4710356.62</v>
      </c>
      <c r="AL327" s="100">
        <v>4710356.62</v>
      </c>
      <c r="AM327" s="100">
        <v>4710356.62</v>
      </c>
      <c r="AN327" s="100">
        <v>4710356.62</v>
      </c>
      <c r="AO327" s="100">
        <v>4710356.62</v>
      </c>
      <c r="AP327" s="100">
        <v>4710356.62</v>
      </c>
      <c r="AQ327" s="100">
        <v>4710356.62</v>
      </c>
      <c r="AR327" s="100">
        <v>4710356.62</v>
      </c>
      <c r="AS327" s="100">
        <v>4710356.62</v>
      </c>
      <c r="AT327" s="100">
        <v>4710356.62</v>
      </c>
      <c r="AU327" s="100">
        <v>4710356.62</v>
      </c>
      <c r="AV327" s="100">
        <v>4710356.62</v>
      </c>
      <c r="AW327" s="100">
        <v>4710356.62</v>
      </c>
      <c r="AX327" s="100">
        <v>4710356.62</v>
      </c>
      <c r="AY327" s="100">
        <v>4710356.62</v>
      </c>
      <c r="AZ327" s="100">
        <v>4710356.62</v>
      </c>
      <c r="BA327" s="100">
        <v>4710356.62</v>
      </c>
      <c r="BB327" s="100">
        <v>4710356.62</v>
      </c>
      <c r="BC327" s="100">
        <v>4710356.62</v>
      </c>
      <c r="BD327" s="100">
        <v>4710356.62</v>
      </c>
      <c r="BE327" s="100">
        <v>4710356.62</v>
      </c>
      <c r="BF327" s="100">
        <v>4710356.62</v>
      </c>
      <c r="BG327" s="100">
        <v>4710356.62</v>
      </c>
      <c r="BH327" s="100">
        <v>4710356.62</v>
      </c>
      <c r="BI327" s="100">
        <v>4710356.62</v>
      </c>
      <c r="BJ327" s="100">
        <v>4710356.62</v>
      </c>
      <c r="BK327" s="100">
        <v>4710356.62</v>
      </c>
      <c r="BL327" s="100">
        <v>4710356.62</v>
      </c>
      <c r="BM327" s="100">
        <v>4710356.62</v>
      </c>
      <c r="BN327" s="100">
        <v>4710356.62</v>
      </c>
      <c r="BO327" s="100">
        <v>4710356.62</v>
      </c>
      <c r="BP327" s="100">
        <v>4710356.62</v>
      </c>
      <c r="BQ327" s="100">
        <v>4710356.62</v>
      </c>
      <c r="BR327" s="100">
        <v>4710356.62</v>
      </c>
      <c r="BS327" s="100">
        <v>4710356.62</v>
      </c>
      <c r="BT327" s="100">
        <v>4710356.62</v>
      </c>
      <c r="BU327" s="100">
        <v>4710356.62</v>
      </c>
      <c r="BV327" s="100">
        <v>4710356.62</v>
      </c>
      <c r="BW327" s="100">
        <v>4710356.62</v>
      </c>
      <c r="BX327" s="100">
        <v>4710356.62</v>
      </c>
      <c r="BY327" s="100">
        <v>4710356.62</v>
      </c>
      <c r="BZ327" s="100">
        <v>4710356.62</v>
      </c>
      <c r="CA327" s="100">
        <v>4710356.62</v>
      </c>
      <c r="CB327" s="100">
        <v>4710356.62</v>
      </c>
      <c r="CC327" s="100">
        <v>4710356.62</v>
      </c>
      <c r="CD327" s="100">
        <v>4710356.62</v>
      </c>
      <c r="CE327" s="100">
        <v>4710356.62</v>
      </c>
      <c r="CF327" s="100">
        <v>4710356.62</v>
      </c>
      <c r="CG327" s="100">
        <v>4710356.62</v>
      </c>
      <c r="CH327" s="100">
        <v>4710356.62</v>
      </c>
      <c r="CI327" s="100">
        <v>4710356.62</v>
      </c>
      <c r="CJ327" s="100">
        <v>4710356.62</v>
      </c>
      <c r="CK327" s="100">
        <v>4710356.62</v>
      </c>
      <c r="CL327" s="100">
        <v>4710356.62</v>
      </c>
      <c r="CM327" s="100">
        <v>4710356.62</v>
      </c>
      <c r="CN327" s="100">
        <v>4710356.62</v>
      </c>
      <c r="CO327" s="100">
        <v>4710356.62</v>
      </c>
    </row>
    <row r="328" spans="1:93" x14ac:dyDescent="0.2">
      <c r="A328" s="101" t="s">
        <v>1922</v>
      </c>
      <c r="B328" s="100">
        <v>0</v>
      </c>
      <c r="C328" s="100">
        <v>0</v>
      </c>
      <c r="D328" s="100">
        <v>0</v>
      </c>
      <c r="E328" s="100">
        <v>0</v>
      </c>
      <c r="F328" s="100">
        <v>0</v>
      </c>
      <c r="G328" s="100">
        <v>0</v>
      </c>
      <c r="H328" s="100">
        <v>0</v>
      </c>
      <c r="I328" s="100">
        <v>0</v>
      </c>
      <c r="J328" s="100">
        <v>0</v>
      </c>
      <c r="K328" s="100">
        <v>0</v>
      </c>
      <c r="L328" s="100">
        <v>0</v>
      </c>
      <c r="M328" s="100">
        <v>0</v>
      </c>
      <c r="N328" s="100">
        <v>0</v>
      </c>
      <c r="O328" s="100">
        <v>0</v>
      </c>
      <c r="P328" s="100">
        <v>0</v>
      </c>
      <c r="Q328" s="100">
        <v>0</v>
      </c>
      <c r="R328" s="100">
        <v>0</v>
      </c>
      <c r="S328" s="100">
        <v>0</v>
      </c>
      <c r="T328" s="100">
        <v>0</v>
      </c>
      <c r="U328" s="100">
        <v>0</v>
      </c>
      <c r="V328" s="100">
        <v>0</v>
      </c>
      <c r="W328" s="100">
        <v>0</v>
      </c>
      <c r="X328" s="100">
        <v>0</v>
      </c>
      <c r="Y328" s="100">
        <v>0</v>
      </c>
      <c r="Z328" s="100">
        <v>0</v>
      </c>
      <c r="AB328" s="100">
        <v>0</v>
      </c>
      <c r="AC328" s="100">
        <v>0</v>
      </c>
      <c r="AD328" s="100">
        <v>0</v>
      </c>
      <c r="AE328" s="100">
        <v>0</v>
      </c>
      <c r="AF328" s="100">
        <v>0</v>
      </c>
      <c r="AG328" s="100">
        <v>0</v>
      </c>
      <c r="AH328" s="100">
        <v>0</v>
      </c>
      <c r="AI328" s="100">
        <v>0</v>
      </c>
      <c r="AJ328" s="100">
        <v>0</v>
      </c>
      <c r="AK328" s="100">
        <v>0</v>
      </c>
      <c r="AL328" s="100">
        <v>0</v>
      </c>
      <c r="AM328" s="100">
        <v>0</v>
      </c>
      <c r="AN328" s="100">
        <v>0</v>
      </c>
      <c r="AO328" s="100">
        <v>0</v>
      </c>
      <c r="AP328" s="100">
        <v>0</v>
      </c>
      <c r="AQ328" s="100">
        <v>0</v>
      </c>
      <c r="AR328" s="100">
        <v>0</v>
      </c>
      <c r="AS328" s="100">
        <v>0</v>
      </c>
      <c r="AT328" s="100">
        <v>0</v>
      </c>
      <c r="AU328" s="100">
        <v>0</v>
      </c>
      <c r="AV328" s="100">
        <v>0</v>
      </c>
      <c r="AW328" s="100">
        <v>0</v>
      </c>
      <c r="AX328" s="100">
        <v>0</v>
      </c>
      <c r="AY328" s="100">
        <v>0</v>
      </c>
      <c r="AZ328" s="100">
        <v>0</v>
      </c>
      <c r="BA328" s="100">
        <v>0</v>
      </c>
      <c r="BB328" s="100">
        <v>0</v>
      </c>
      <c r="BC328" s="100">
        <v>0</v>
      </c>
      <c r="BD328" s="100">
        <v>0</v>
      </c>
      <c r="BE328" s="100">
        <v>0</v>
      </c>
      <c r="BF328" s="100">
        <v>0</v>
      </c>
      <c r="BG328" s="100">
        <v>0</v>
      </c>
      <c r="BH328" s="100">
        <v>0</v>
      </c>
      <c r="BI328" s="100">
        <v>0</v>
      </c>
      <c r="BJ328" s="100">
        <v>0</v>
      </c>
      <c r="BK328" s="100">
        <v>0</v>
      </c>
      <c r="BL328" s="100">
        <v>0</v>
      </c>
      <c r="BM328" s="100">
        <v>0</v>
      </c>
      <c r="BN328" s="100">
        <v>0</v>
      </c>
      <c r="BO328" s="100">
        <v>0</v>
      </c>
      <c r="BP328" s="100">
        <v>0</v>
      </c>
      <c r="BQ328" s="100">
        <v>0</v>
      </c>
      <c r="BR328" s="100">
        <v>0</v>
      </c>
      <c r="BS328" s="100">
        <v>0</v>
      </c>
      <c r="BT328" s="100">
        <v>0</v>
      </c>
      <c r="BU328" s="100">
        <v>0</v>
      </c>
      <c r="BV328" s="100">
        <v>0</v>
      </c>
      <c r="BW328" s="100">
        <v>0</v>
      </c>
      <c r="BX328" s="100">
        <v>0</v>
      </c>
      <c r="BY328" s="100">
        <v>0</v>
      </c>
      <c r="BZ328" s="100">
        <v>0</v>
      </c>
      <c r="CA328" s="100">
        <v>0</v>
      </c>
      <c r="CB328" s="100">
        <v>0</v>
      </c>
      <c r="CC328" s="100">
        <v>0</v>
      </c>
      <c r="CD328" s="100">
        <v>0</v>
      </c>
      <c r="CE328" s="100">
        <v>0</v>
      </c>
      <c r="CF328" s="100">
        <v>0</v>
      </c>
      <c r="CG328" s="100">
        <v>0</v>
      </c>
      <c r="CH328" s="100">
        <v>0</v>
      </c>
      <c r="CI328" s="100">
        <v>0</v>
      </c>
      <c r="CJ328" s="100">
        <v>0</v>
      </c>
      <c r="CK328" s="100">
        <v>0</v>
      </c>
      <c r="CL328" s="100">
        <v>0</v>
      </c>
      <c r="CM328" s="100">
        <v>0</v>
      </c>
      <c r="CN328" s="100">
        <v>0</v>
      </c>
      <c r="CO328" s="100">
        <v>0</v>
      </c>
    </row>
    <row r="329" spans="1:93" x14ac:dyDescent="0.2">
      <c r="A329" s="101" t="s">
        <v>1923</v>
      </c>
      <c r="B329" s="100">
        <v>-1225830.79</v>
      </c>
      <c r="C329" s="100">
        <v>-1225830.79</v>
      </c>
      <c r="D329" s="100">
        <v>-872125.79</v>
      </c>
      <c r="E329" s="100">
        <v>-872125.79</v>
      </c>
      <c r="F329" s="100">
        <v>-807950.89</v>
      </c>
      <c r="G329" s="100">
        <v>-807950.89</v>
      </c>
      <c r="H329" s="100">
        <v>-807155.57</v>
      </c>
      <c r="I329" s="100">
        <v>-814326.81</v>
      </c>
      <c r="J329" s="100">
        <v>-742694.929999999</v>
      </c>
      <c r="K329" s="100">
        <v>-744592.25</v>
      </c>
      <c r="L329" s="100">
        <v>-773905.99</v>
      </c>
      <c r="M329" s="100">
        <v>-789803.09</v>
      </c>
      <c r="N329" s="100">
        <v>-789803.09</v>
      </c>
      <c r="O329" s="100">
        <v>-971782.36</v>
      </c>
      <c r="P329" s="100">
        <v>-791091.48</v>
      </c>
      <c r="Q329" s="100">
        <v>-460070.5</v>
      </c>
      <c r="R329" s="100">
        <v>-425753.93</v>
      </c>
      <c r="S329" s="100">
        <v>-425753.93</v>
      </c>
      <c r="T329" s="100">
        <v>-425753.93</v>
      </c>
      <c r="U329" s="100">
        <v>-425753.93</v>
      </c>
      <c r="V329" s="100">
        <v>-425753.93</v>
      </c>
      <c r="W329" s="100">
        <v>-424270.19</v>
      </c>
      <c r="X329" s="100">
        <v>-424270.19</v>
      </c>
      <c r="Y329" s="100">
        <v>-434726.1</v>
      </c>
      <c r="Z329" s="100">
        <v>-494617.32</v>
      </c>
      <c r="AB329" s="100">
        <v>-494617.32</v>
      </c>
      <c r="AC329" s="100">
        <v>-494617.32</v>
      </c>
      <c r="AD329" s="100">
        <v>-494617.32</v>
      </c>
      <c r="AE329" s="100">
        <v>-494617.32</v>
      </c>
      <c r="AF329" s="100">
        <v>-494617.32</v>
      </c>
      <c r="AG329" s="100">
        <v>-494617.32</v>
      </c>
      <c r="AH329" s="100">
        <v>-494617.32</v>
      </c>
      <c r="AI329" s="100">
        <v>-494617.32</v>
      </c>
      <c r="AJ329" s="100">
        <v>-494617.32</v>
      </c>
      <c r="AK329" s="100">
        <v>-494617.32</v>
      </c>
      <c r="AL329" s="100">
        <v>-494617.32</v>
      </c>
      <c r="AM329" s="100">
        <v>-494617.32</v>
      </c>
      <c r="AN329" s="100">
        <v>-494617.32</v>
      </c>
      <c r="AO329" s="100">
        <v>-494617.32</v>
      </c>
      <c r="AP329" s="100">
        <v>-494617.32</v>
      </c>
      <c r="AQ329" s="100">
        <v>-494617.32</v>
      </c>
      <c r="AR329" s="100">
        <v>-494617.32</v>
      </c>
      <c r="AS329" s="100">
        <v>-494617.32</v>
      </c>
      <c r="AT329" s="100">
        <v>-494617.32</v>
      </c>
      <c r="AU329" s="100">
        <v>-494617.32</v>
      </c>
      <c r="AV329" s="100">
        <v>-494617.32</v>
      </c>
      <c r="AW329" s="100">
        <v>-494617.32</v>
      </c>
      <c r="AX329" s="100">
        <v>-494617.32</v>
      </c>
      <c r="AY329" s="100">
        <v>-494617.32</v>
      </c>
      <c r="AZ329" s="100">
        <v>-494617.32</v>
      </c>
      <c r="BA329" s="100">
        <v>-494617.32</v>
      </c>
      <c r="BB329" s="100">
        <v>-494617.32</v>
      </c>
      <c r="BC329" s="100">
        <v>-494617.32</v>
      </c>
      <c r="BD329" s="100">
        <v>-494617.32</v>
      </c>
      <c r="BE329" s="100">
        <v>-494617.32</v>
      </c>
      <c r="BF329" s="100">
        <v>-494617.32</v>
      </c>
      <c r="BG329" s="100">
        <v>-494617.32</v>
      </c>
      <c r="BH329" s="100">
        <v>-494617.32</v>
      </c>
      <c r="BI329" s="100">
        <v>-494617.32</v>
      </c>
      <c r="BJ329" s="100">
        <v>-494617.32</v>
      </c>
      <c r="BK329" s="100">
        <v>-494617.32</v>
      </c>
      <c r="BL329" s="100">
        <v>-494617.32</v>
      </c>
      <c r="BM329" s="100">
        <v>-494617.32</v>
      </c>
      <c r="BN329" s="100">
        <v>-494617.32</v>
      </c>
      <c r="BO329" s="100">
        <v>-494617.32</v>
      </c>
      <c r="BP329" s="100">
        <v>-494617.32</v>
      </c>
      <c r="BQ329" s="100">
        <v>-494617.32</v>
      </c>
      <c r="BR329" s="100">
        <v>-494617.32</v>
      </c>
      <c r="BS329" s="100">
        <v>-494617.32</v>
      </c>
      <c r="BT329" s="100">
        <v>-494617.32</v>
      </c>
      <c r="BU329" s="100">
        <v>-494617.32</v>
      </c>
      <c r="BV329" s="100">
        <v>-494617.32</v>
      </c>
      <c r="BW329" s="100">
        <v>-494617.32</v>
      </c>
      <c r="BX329" s="100">
        <v>-494617.32</v>
      </c>
      <c r="BY329" s="100">
        <v>-494617.32</v>
      </c>
      <c r="BZ329" s="100">
        <v>-494617.32</v>
      </c>
      <c r="CA329" s="100">
        <v>-494617.32</v>
      </c>
      <c r="CB329" s="100">
        <v>-494617.32</v>
      </c>
      <c r="CC329" s="100">
        <v>-494617.32</v>
      </c>
      <c r="CD329" s="100">
        <v>-494617.32</v>
      </c>
      <c r="CE329" s="100">
        <v>-494617.32</v>
      </c>
      <c r="CF329" s="100">
        <v>-494617.32</v>
      </c>
      <c r="CG329" s="100">
        <v>-494617.32</v>
      </c>
      <c r="CH329" s="100">
        <v>-494617.32</v>
      </c>
      <c r="CI329" s="100">
        <v>-494617.32</v>
      </c>
      <c r="CJ329" s="100">
        <v>-494617.32</v>
      </c>
      <c r="CK329" s="100">
        <v>-494617.32</v>
      </c>
      <c r="CL329" s="100">
        <v>-494617.32</v>
      </c>
      <c r="CM329" s="100">
        <v>-494617.32</v>
      </c>
      <c r="CN329" s="100">
        <v>-494617.32</v>
      </c>
      <c r="CO329" s="100">
        <v>-494617.32</v>
      </c>
    </row>
    <row r="330" spans="1:93" x14ac:dyDescent="0.2">
      <c r="A330" s="101" t="s">
        <v>1924</v>
      </c>
      <c r="B330" s="100">
        <v>0</v>
      </c>
      <c r="C330" s="100">
        <v>0</v>
      </c>
      <c r="D330" s="100">
        <v>0</v>
      </c>
      <c r="E330" s="100">
        <v>0</v>
      </c>
      <c r="F330" s="100">
        <v>0</v>
      </c>
      <c r="G330" s="100">
        <v>0</v>
      </c>
      <c r="H330" s="100">
        <v>0</v>
      </c>
      <c r="I330" s="100">
        <v>0</v>
      </c>
      <c r="J330" s="100">
        <v>0</v>
      </c>
      <c r="K330" s="100">
        <v>0</v>
      </c>
      <c r="L330" s="100">
        <v>0</v>
      </c>
      <c r="M330" s="100">
        <v>0</v>
      </c>
      <c r="N330" s="100">
        <v>0</v>
      </c>
      <c r="O330" s="100">
        <v>0</v>
      </c>
      <c r="P330" s="100">
        <v>0</v>
      </c>
      <c r="Q330" s="100">
        <v>0</v>
      </c>
      <c r="R330" s="100">
        <v>0</v>
      </c>
      <c r="S330" s="100">
        <v>0</v>
      </c>
      <c r="T330" s="100">
        <v>0</v>
      </c>
      <c r="U330" s="100">
        <v>0</v>
      </c>
      <c r="V330" s="100">
        <v>0</v>
      </c>
      <c r="W330" s="100">
        <v>0</v>
      </c>
      <c r="X330" s="100">
        <v>0</v>
      </c>
      <c r="Y330" s="100">
        <v>0</v>
      </c>
      <c r="Z330" s="100">
        <v>0</v>
      </c>
      <c r="AB330" s="100">
        <v>0</v>
      </c>
      <c r="AC330" s="100">
        <v>0</v>
      </c>
      <c r="AD330" s="100">
        <v>0</v>
      </c>
      <c r="AE330" s="100">
        <v>0</v>
      </c>
      <c r="AF330" s="100">
        <v>0</v>
      </c>
      <c r="AG330" s="100">
        <v>0</v>
      </c>
      <c r="AH330" s="100">
        <v>0</v>
      </c>
      <c r="AI330" s="100">
        <v>0</v>
      </c>
      <c r="AJ330" s="100">
        <v>0</v>
      </c>
      <c r="AK330" s="100">
        <v>0</v>
      </c>
      <c r="AL330" s="100">
        <v>0</v>
      </c>
      <c r="AM330" s="100">
        <v>0</v>
      </c>
      <c r="AN330" s="100">
        <v>0</v>
      </c>
      <c r="AO330" s="100">
        <v>0</v>
      </c>
      <c r="AP330" s="100">
        <v>0</v>
      </c>
      <c r="AQ330" s="100">
        <v>0</v>
      </c>
      <c r="AR330" s="100">
        <v>0</v>
      </c>
      <c r="AS330" s="100">
        <v>0</v>
      </c>
      <c r="AT330" s="100">
        <v>0</v>
      </c>
      <c r="AU330" s="100">
        <v>0</v>
      </c>
      <c r="AV330" s="100">
        <v>0</v>
      </c>
      <c r="AW330" s="100">
        <v>0</v>
      </c>
      <c r="AX330" s="100">
        <v>0</v>
      </c>
      <c r="AY330" s="100">
        <v>0</v>
      </c>
      <c r="AZ330" s="100">
        <v>0</v>
      </c>
      <c r="BA330" s="100">
        <v>0</v>
      </c>
      <c r="BB330" s="100">
        <v>0</v>
      </c>
      <c r="BC330" s="100">
        <v>0</v>
      </c>
      <c r="BD330" s="100">
        <v>0</v>
      </c>
      <c r="BE330" s="100">
        <v>0</v>
      </c>
      <c r="BF330" s="100">
        <v>0</v>
      </c>
      <c r="BG330" s="100">
        <v>0</v>
      </c>
      <c r="BH330" s="100">
        <v>0</v>
      </c>
      <c r="BI330" s="100">
        <v>0</v>
      </c>
      <c r="BJ330" s="100">
        <v>0</v>
      </c>
      <c r="BK330" s="100">
        <v>0</v>
      </c>
      <c r="BL330" s="100">
        <v>0</v>
      </c>
      <c r="BM330" s="100">
        <v>0</v>
      </c>
      <c r="BN330" s="100">
        <v>0</v>
      </c>
      <c r="BO330" s="100">
        <v>0</v>
      </c>
      <c r="BP330" s="100">
        <v>0</v>
      </c>
      <c r="BQ330" s="100">
        <v>0</v>
      </c>
      <c r="BR330" s="100">
        <v>0</v>
      </c>
      <c r="BS330" s="100">
        <v>0</v>
      </c>
      <c r="BT330" s="100">
        <v>0</v>
      </c>
      <c r="BU330" s="100">
        <v>0</v>
      </c>
      <c r="BV330" s="100">
        <v>0</v>
      </c>
      <c r="BW330" s="100">
        <v>0</v>
      </c>
      <c r="BX330" s="100">
        <v>0</v>
      </c>
      <c r="BY330" s="100">
        <v>0</v>
      </c>
      <c r="BZ330" s="100">
        <v>0</v>
      </c>
      <c r="CA330" s="100">
        <v>0</v>
      </c>
      <c r="CB330" s="100">
        <v>0</v>
      </c>
      <c r="CC330" s="100">
        <v>0</v>
      </c>
      <c r="CD330" s="100">
        <v>0</v>
      </c>
      <c r="CE330" s="100">
        <v>0</v>
      </c>
      <c r="CF330" s="100">
        <v>0</v>
      </c>
      <c r="CG330" s="100">
        <v>0</v>
      </c>
      <c r="CH330" s="100">
        <v>0</v>
      </c>
      <c r="CI330" s="100">
        <v>0</v>
      </c>
      <c r="CJ330" s="100">
        <v>0</v>
      </c>
      <c r="CK330" s="100">
        <v>0</v>
      </c>
      <c r="CL330" s="100">
        <v>0</v>
      </c>
      <c r="CM330" s="100">
        <v>0</v>
      </c>
      <c r="CN330" s="100">
        <v>0</v>
      </c>
      <c r="CO330" s="100">
        <v>0</v>
      </c>
    </row>
    <row r="331" spans="1:93" x14ac:dyDescent="0.2">
      <c r="A331" s="102" t="s">
        <v>1925</v>
      </c>
      <c r="B331" s="103">
        <v>323825739.50999999</v>
      </c>
      <c r="C331" s="103">
        <v>323955428.489999</v>
      </c>
      <c r="D331" s="103">
        <v>329098029.109999</v>
      </c>
      <c r="E331" s="103">
        <v>329661887.239999</v>
      </c>
      <c r="F331" s="103">
        <v>338309811.93000001</v>
      </c>
      <c r="G331" s="103">
        <v>333952751.57999998</v>
      </c>
      <c r="H331" s="103">
        <v>336801953.19</v>
      </c>
      <c r="I331" s="103">
        <v>344804952.64999902</v>
      </c>
      <c r="J331" s="103">
        <v>355302637.75999999</v>
      </c>
      <c r="K331" s="103">
        <v>361211444.68000001</v>
      </c>
      <c r="L331" s="103">
        <v>374358592.37999898</v>
      </c>
      <c r="M331" s="103">
        <v>381341728.45999998</v>
      </c>
      <c r="N331" s="103">
        <v>381341728.45999998</v>
      </c>
      <c r="O331" s="103">
        <v>385935791.17999899</v>
      </c>
      <c r="P331" s="103">
        <v>395090762.51999998</v>
      </c>
      <c r="Q331" s="103">
        <v>404386075.71999902</v>
      </c>
      <c r="R331" s="103">
        <v>408388064.12999898</v>
      </c>
      <c r="S331" s="103">
        <v>421556836.13999897</v>
      </c>
      <c r="T331" s="103">
        <v>426276649.32999903</v>
      </c>
      <c r="U331" s="103">
        <v>436766000.17999899</v>
      </c>
      <c r="V331" s="103">
        <v>443726259.739999</v>
      </c>
      <c r="W331" s="103">
        <v>440740364.27999997</v>
      </c>
      <c r="X331" s="103">
        <v>461615327.53999901</v>
      </c>
      <c r="Y331" s="103">
        <v>477815432.63999897</v>
      </c>
      <c r="Z331" s="103">
        <v>474076929.489999</v>
      </c>
      <c r="AA331" s="103"/>
      <c r="AB331" s="103">
        <v>474076929.489999</v>
      </c>
      <c r="AC331" s="103">
        <v>474076929.49000001</v>
      </c>
      <c r="AD331" s="103">
        <v>474076929.489999</v>
      </c>
      <c r="AE331" s="103">
        <v>474076929.489999</v>
      </c>
      <c r="AF331" s="103">
        <v>474076929.489999</v>
      </c>
      <c r="AG331" s="103">
        <v>474076929.489999</v>
      </c>
      <c r="AH331" s="103">
        <v>474076929.489999</v>
      </c>
      <c r="AI331" s="103">
        <v>474076929.489999</v>
      </c>
      <c r="AJ331" s="103">
        <v>474076929.489999</v>
      </c>
      <c r="AK331" s="103">
        <v>474076929.489999</v>
      </c>
      <c r="AL331" s="103">
        <v>474076929.489999</v>
      </c>
      <c r="AM331" s="103">
        <v>474076929.489999</v>
      </c>
      <c r="AN331" s="103">
        <v>474076929.489999</v>
      </c>
      <c r="AO331" s="103">
        <v>474076929.489999</v>
      </c>
      <c r="AP331" s="103">
        <v>474076929.489999</v>
      </c>
      <c r="AQ331" s="103">
        <v>474076929.489999</v>
      </c>
      <c r="AR331" s="103">
        <v>474076929.489999</v>
      </c>
      <c r="AS331" s="103">
        <v>474076929.489999</v>
      </c>
      <c r="AT331" s="103">
        <v>474076929.489999</v>
      </c>
      <c r="AU331" s="103">
        <v>474076929.49000001</v>
      </c>
      <c r="AV331" s="103">
        <v>474076929.489999</v>
      </c>
      <c r="AW331" s="103">
        <v>474076929.49000001</v>
      </c>
      <c r="AX331" s="103">
        <v>474076929.489999</v>
      </c>
      <c r="AY331" s="103">
        <v>474076929.489999</v>
      </c>
      <c r="AZ331" s="103">
        <v>474076929.489999</v>
      </c>
      <c r="BA331" s="103">
        <v>474076929.489999</v>
      </c>
      <c r="BB331" s="103">
        <v>474076929.489999</v>
      </c>
      <c r="BC331" s="103">
        <v>474076929.489999</v>
      </c>
      <c r="BD331" s="103">
        <v>474076929.489999</v>
      </c>
      <c r="BE331" s="103">
        <v>474076929.489999</v>
      </c>
      <c r="BF331" s="103">
        <v>474076929.489999</v>
      </c>
      <c r="BG331" s="103">
        <v>474076929.49000001</v>
      </c>
      <c r="BH331" s="103">
        <v>474076929.489999</v>
      </c>
      <c r="BI331" s="103">
        <v>474076929.489999</v>
      </c>
      <c r="BJ331" s="103">
        <v>474076929.489999</v>
      </c>
      <c r="BK331" s="103">
        <v>474076929.49000001</v>
      </c>
      <c r="BL331" s="103">
        <v>474076929.49000001</v>
      </c>
      <c r="BM331" s="103">
        <v>474076929.489999</v>
      </c>
      <c r="BN331" s="103">
        <v>474076929.49000001</v>
      </c>
      <c r="BO331" s="103">
        <v>474076929.49000001</v>
      </c>
      <c r="BP331" s="103">
        <v>474076929.489999</v>
      </c>
      <c r="BQ331" s="103">
        <v>474076929.49000001</v>
      </c>
      <c r="BR331" s="103">
        <v>474076929.49000001</v>
      </c>
      <c r="BS331" s="103">
        <v>474076929.49000001</v>
      </c>
      <c r="BT331" s="103">
        <v>474076929.49000001</v>
      </c>
      <c r="BU331" s="103">
        <v>474076929.49000001</v>
      </c>
      <c r="BV331" s="103">
        <v>474076929.49000001</v>
      </c>
      <c r="BW331" s="103">
        <v>474076929.49000001</v>
      </c>
      <c r="BX331" s="103">
        <v>474076929.49000001</v>
      </c>
      <c r="BY331" s="103">
        <v>474076929.49000001</v>
      </c>
      <c r="BZ331" s="103">
        <v>474076929.49000001</v>
      </c>
      <c r="CA331" s="103">
        <v>474076929.49000001</v>
      </c>
      <c r="CB331" s="103">
        <v>474076929.49000001</v>
      </c>
      <c r="CC331" s="103">
        <v>474076929.49000001</v>
      </c>
      <c r="CD331" s="103">
        <v>474076929.49000001</v>
      </c>
      <c r="CE331" s="103">
        <v>474076929.49000001</v>
      </c>
      <c r="CF331" s="103">
        <v>474076929.49000001</v>
      </c>
      <c r="CG331" s="103">
        <v>474076929.49000001</v>
      </c>
      <c r="CH331" s="103">
        <v>474076929.49000001</v>
      </c>
      <c r="CI331" s="103">
        <v>474076929.49000001</v>
      </c>
      <c r="CJ331" s="103">
        <v>474076929.49000001</v>
      </c>
      <c r="CK331" s="103">
        <v>474076929.49000001</v>
      </c>
      <c r="CL331" s="103">
        <v>474076929.49000001</v>
      </c>
      <c r="CM331" s="103">
        <v>474076929.49000001</v>
      </c>
      <c r="CN331" s="103">
        <v>474076929.49000001</v>
      </c>
      <c r="CO331" s="103">
        <v>474076929.49000001</v>
      </c>
    </row>
    <row r="332" spans="1:93" x14ac:dyDescent="0.2">
      <c r="A332" s="101" t="s">
        <v>1926</v>
      </c>
    </row>
    <row r="333" spans="1:93" x14ac:dyDescent="0.2">
      <c r="A333" s="99" t="s">
        <v>1927</v>
      </c>
    </row>
    <row r="334" spans="1:93" x14ac:dyDescent="0.2">
      <c r="A334" s="101" t="s">
        <v>1928</v>
      </c>
      <c r="B334" s="100">
        <v>101819.78</v>
      </c>
      <c r="C334" s="100">
        <v>40175.78</v>
      </c>
      <c r="D334" s="100">
        <v>-17046.22</v>
      </c>
      <c r="E334" s="100">
        <v>-18960.22</v>
      </c>
      <c r="F334" s="100">
        <v>-31104.22</v>
      </c>
      <c r="G334" s="100">
        <v>-48528.22</v>
      </c>
      <c r="H334" s="100">
        <v>-109116.22</v>
      </c>
      <c r="I334" s="100">
        <v>-90900.22</v>
      </c>
      <c r="J334" s="100">
        <v>-187128.22</v>
      </c>
      <c r="K334" s="100">
        <v>-243888.22</v>
      </c>
      <c r="L334" s="100">
        <v>-47145.22</v>
      </c>
      <c r="M334" s="100">
        <v>-71643.820000000007</v>
      </c>
      <c r="N334" s="100">
        <v>-71643.820000000007</v>
      </c>
      <c r="O334" s="100">
        <v>-112879.42</v>
      </c>
      <c r="P334" s="100">
        <v>-125017.42</v>
      </c>
      <c r="Q334" s="100">
        <v>-116642.62</v>
      </c>
      <c r="R334" s="100">
        <v>-134877.22</v>
      </c>
      <c r="S334" s="100">
        <v>-165111.82</v>
      </c>
      <c r="T334" s="100">
        <v>-355309.9</v>
      </c>
      <c r="U334" s="100">
        <v>-358436.5</v>
      </c>
      <c r="V334" s="100">
        <v>-345164.03</v>
      </c>
      <c r="W334" s="100">
        <v>-252116.83</v>
      </c>
      <c r="X334" s="100">
        <v>-215715.43</v>
      </c>
      <c r="Y334" s="100">
        <v>-212195.83</v>
      </c>
      <c r="Z334" s="100">
        <v>-225727.63</v>
      </c>
      <c r="AB334" s="100">
        <v>-225727.63</v>
      </c>
      <c r="AC334" s="100">
        <v>-225727.63</v>
      </c>
      <c r="AD334" s="100">
        <v>-225727.63</v>
      </c>
      <c r="AE334" s="100">
        <v>-225727.63</v>
      </c>
      <c r="AF334" s="100">
        <v>-225727.63</v>
      </c>
      <c r="AG334" s="100">
        <v>-225727.63</v>
      </c>
      <c r="AH334" s="100">
        <v>-225727.63</v>
      </c>
      <c r="AI334" s="100">
        <v>-225727.63</v>
      </c>
      <c r="AJ334" s="100">
        <v>-225727.63</v>
      </c>
      <c r="AK334" s="100">
        <v>-225727.63</v>
      </c>
      <c r="AL334" s="100">
        <v>-225727.63</v>
      </c>
      <c r="AM334" s="100">
        <v>-225727.63</v>
      </c>
      <c r="AN334" s="100">
        <v>-225727.63</v>
      </c>
      <c r="AO334" s="100">
        <v>-225727.63</v>
      </c>
      <c r="AP334" s="100">
        <v>-225727.63</v>
      </c>
      <c r="AQ334" s="100">
        <v>-225727.63</v>
      </c>
      <c r="AR334" s="100">
        <v>-225727.63</v>
      </c>
      <c r="AS334" s="100">
        <v>-225727.63</v>
      </c>
      <c r="AT334" s="100">
        <v>-225727.63</v>
      </c>
      <c r="AU334" s="100">
        <v>-225727.63</v>
      </c>
      <c r="AV334" s="100">
        <v>-225727.63</v>
      </c>
      <c r="AW334" s="100">
        <v>-225727.63</v>
      </c>
      <c r="AX334" s="100">
        <v>-225727.63</v>
      </c>
      <c r="AY334" s="100">
        <v>-225727.63</v>
      </c>
      <c r="AZ334" s="100">
        <v>-225727.63</v>
      </c>
      <c r="BA334" s="100">
        <v>-225727.63</v>
      </c>
      <c r="BB334" s="100">
        <v>-225727.63</v>
      </c>
      <c r="BC334" s="100">
        <v>-225727.63</v>
      </c>
      <c r="BD334" s="100">
        <v>-225727.63</v>
      </c>
      <c r="BE334" s="100">
        <v>-225727.63</v>
      </c>
      <c r="BF334" s="100">
        <v>-225727.63</v>
      </c>
      <c r="BG334" s="100">
        <v>-225727.63</v>
      </c>
      <c r="BH334" s="100">
        <v>-225727.63</v>
      </c>
      <c r="BI334" s="100">
        <v>-225727.63</v>
      </c>
      <c r="BJ334" s="100">
        <v>-225727.63</v>
      </c>
      <c r="BK334" s="100">
        <v>-225727.63</v>
      </c>
      <c r="BL334" s="100">
        <v>-225727.63</v>
      </c>
      <c r="BM334" s="100">
        <v>-225727.63</v>
      </c>
      <c r="BN334" s="100">
        <v>-225727.63</v>
      </c>
      <c r="BO334" s="100">
        <v>-225727.63</v>
      </c>
      <c r="BP334" s="100">
        <v>-225727.63</v>
      </c>
      <c r="BQ334" s="100">
        <v>-225727.63</v>
      </c>
      <c r="BR334" s="100">
        <v>-225727.63</v>
      </c>
      <c r="BS334" s="100">
        <v>-225727.63</v>
      </c>
      <c r="BT334" s="100">
        <v>-225727.63</v>
      </c>
      <c r="BU334" s="100">
        <v>-225727.63</v>
      </c>
      <c r="BV334" s="100">
        <v>-225727.63</v>
      </c>
      <c r="BW334" s="100">
        <v>-225727.63</v>
      </c>
      <c r="BX334" s="100">
        <v>-225727.63</v>
      </c>
      <c r="BY334" s="100">
        <v>-225727.63</v>
      </c>
      <c r="BZ334" s="100">
        <v>-225727.63</v>
      </c>
      <c r="CA334" s="100">
        <v>-225727.63</v>
      </c>
      <c r="CB334" s="100">
        <v>-225727.63</v>
      </c>
      <c r="CC334" s="100">
        <v>-225727.63</v>
      </c>
      <c r="CD334" s="100">
        <v>-225727.63</v>
      </c>
      <c r="CE334" s="100">
        <v>-225727.63</v>
      </c>
      <c r="CF334" s="100">
        <v>-225727.63</v>
      </c>
      <c r="CG334" s="100">
        <v>-225727.63</v>
      </c>
      <c r="CH334" s="100">
        <v>-225727.63</v>
      </c>
      <c r="CI334" s="100">
        <v>-225727.63</v>
      </c>
      <c r="CJ334" s="100">
        <v>-225727.63</v>
      </c>
      <c r="CK334" s="100">
        <v>-225727.63</v>
      </c>
      <c r="CL334" s="100">
        <v>-225727.63</v>
      </c>
      <c r="CM334" s="100">
        <v>-225727.63</v>
      </c>
      <c r="CN334" s="100">
        <v>-225727.63</v>
      </c>
      <c r="CO334" s="100">
        <v>-225727.63</v>
      </c>
    </row>
    <row r="335" spans="1:93" x14ac:dyDescent="0.2">
      <c r="A335" s="102" t="s">
        <v>1929</v>
      </c>
      <c r="B335" s="103">
        <v>101819.78</v>
      </c>
      <c r="C335" s="103">
        <v>40175.78</v>
      </c>
      <c r="D335" s="103">
        <v>-17046.22</v>
      </c>
      <c r="E335" s="103">
        <v>-18960.22</v>
      </c>
      <c r="F335" s="103">
        <v>-31104.22</v>
      </c>
      <c r="G335" s="103">
        <v>-48528.22</v>
      </c>
      <c r="H335" s="103">
        <v>-109116.22</v>
      </c>
      <c r="I335" s="103">
        <v>-90900.22</v>
      </c>
      <c r="J335" s="103">
        <v>-187128.22</v>
      </c>
      <c r="K335" s="103">
        <v>-243888.22</v>
      </c>
      <c r="L335" s="103">
        <v>-47145.22</v>
      </c>
      <c r="M335" s="103">
        <v>-71643.820000000007</v>
      </c>
      <c r="N335" s="103">
        <v>-71643.820000000007</v>
      </c>
      <c r="O335" s="103">
        <v>-112879.42</v>
      </c>
      <c r="P335" s="103">
        <v>-125017.42</v>
      </c>
      <c r="Q335" s="103">
        <v>-116642.62</v>
      </c>
      <c r="R335" s="103">
        <v>-134877.22</v>
      </c>
      <c r="S335" s="103">
        <v>-165111.82</v>
      </c>
      <c r="T335" s="103">
        <v>-355309.9</v>
      </c>
      <c r="U335" s="103">
        <v>-358436.5</v>
      </c>
      <c r="V335" s="103">
        <v>-345164.03</v>
      </c>
      <c r="W335" s="103">
        <v>-252116.83</v>
      </c>
      <c r="X335" s="103">
        <v>-215715.43</v>
      </c>
      <c r="Y335" s="103">
        <v>-212195.83</v>
      </c>
      <c r="Z335" s="103">
        <v>-225727.63</v>
      </c>
      <c r="AA335" s="103"/>
      <c r="AB335" s="103">
        <v>-225727.63</v>
      </c>
      <c r="AC335" s="103">
        <v>-225727.63</v>
      </c>
      <c r="AD335" s="103">
        <v>-225727.63</v>
      </c>
      <c r="AE335" s="103">
        <v>-225727.63</v>
      </c>
      <c r="AF335" s="103">
        <v>-225727.63</v>
      </c>
      <c r="AG335" s="103">
        <v>-225727.63</v>
      </c>
      <c r="AH335" s="103">
        <v>-225727.63</v>
      </c>
      <c r="AI335" s="103">
        <v>-225727.63</v>
      </c>
      <c r="AJ335" s="103">
        <v>-225727.63</v>
      </c>
      <c r="AK335" s="103">
        <v>-225727.63</v>
      </c>
      <c r="AL335" s="103">
        <v>-225727.63</v>
      </c>
      <c r="AM335" s="103">
        <v>-225727.63</v>
      </c>
      <c r="AN335" s="103">
        <v>-225727.63</v>
      </c>
      <c r="AO335" s="103">
        <v>-225727.63</v>
      </c>
      <c r="AP335" s="103">
        <v>-225727.63</v>
      </c>
      <c r="AQ335" s="103">
        <v>-225727.63</v>
      </c>
      <c r="AR335" s="103">
        <v>-225727.63</v>
      </c>
      <c r="AS335" s="103">
        <v>-225727.63</v>
      </c>
      <c r="AT335" s="103">
        <v>-225727.63</v>
      </c>
      <c r="AU335" s="103">
        <v>-225727.63</v>
      </c>
      <c r="AV335" s="103">
        <v>-225727.63</v>
      </c>
      <c r="AW335" s="103">
        <v>-225727.63</v>
      </c>
      <c r="AX335" s="103">
        <v>-225727.63</v>
      </c>
      <c r="AY335" s="103">
        <v>-225727.63</v>
      </c>
      <c r="AZ335" s="103">
        <v>-225727.63</v>
      </c>
      <c r="BA335" s="103">
        <v>-225727.63</v>
      </c>
      <c r="BB335" s="103">
        <v>-225727.63</v>
      </c>
      <c r="BC335" s="103">
        <v>-225727.63</v>
      </c>
      <c r="BD335" s="103">
        <v>-225727.63</v>
      </c>
      <c r="BE335" s="103">
        <v>-225727.63</v>
      </c>
      <c r="BF335" s="103">
        <v>-225727.63</v>
      </c>
      <c r="BG335" s="103">
        <v>-225727.63</v>
      </c>
      <c r="BH335" s="103">
        <v>-225727.63</v>
      </c>
      <c r="BI335" s="103">
        <v>-225727.63</v>
      </c>
      <c r="BJ335" s="103">
        <v>-225727.63</v>
      </c>
      <c r="BK335" s="103">
        <v>-225727.63</v>
      </c>
      <c r="BL335" s="103">
        <v>-225727.63</v>
      </c>
      <c r="BM335" s="103">
        <v>-225727.63</v>
      </c>
      <c r="BN335" s="103">
        <v>-225727.63</v>
      </c>
      <c r="BO335" s="103">
        <v>-225727.63</v>
      </c>
      <c r="BP335" s="103">
        <v>-225727.63</v>
      </c>
      <c r="BQ335" s="103">
        <v>-225727.63</v>
      </c>
      <c r="BR335" s="103">
        <v>-225727.63</v>
      </c>
      <c r="BS335" s="103">
        <v>-225727.63</v>
      </c>
      <c r="BT335" s="103">
        <v>-225727.63</v>
      </c>
      <c r="BU335" s="103">
        <v>-225727.63</v>
      </c>
      <c r="BV335" s="103">
        <v>-225727.63</v>
      </c>
      <c r="BW335" s="103">
        <v>-225727.63</v>
      </c>
      <c r="BX335" s="103">
        <v>-225727.63</v>
      </c>
      <c r="BY335" s="103">
        <v>-225727.63</v>
      </c>
      <c r="BZ335" s="103">
        <v>-225727.63</v>
      </c>
      <c r="CA335" s="103">
        <v>-225727.63</v>
      </c>
      <c r="CB335" s="103">
        <v>-225727.63</v>
      </c>
      <c r="CC335" s="103">
        <v>-225727.63</v>
      </c>
      <c r="CD335" s="103">
        <v>-225727.63</v>
      </c>
      <c r="CE335" s="103">
        <v>-225727.63</v>
      </c>
      <c r="CF335" s="103">
        <v>-225727.63</v>
      </c>
      <c r="CG335" s="103">
        <v>-225727.63</v>
      </c>
      <c r="CH335" s="103">
        <v>-225727.63</v>
      </c>
      <c r="CI335" s="103">
        <v>-225727.63</v>
      </c>
      <c r="CJ335" s="103">
        <v>-225727.63</v>
      </c>
      <c r="CK335" s="103">
        <v>-225727.63</v>
      </c>
      <c r="CL335" s="103">
        <v>-225727.63</v>
      </c>
      <c r="CM335" s="103">
        <v>-225727.63</v>
      </c>
      <c r="CN335" s="103">
        <v>-225727.63</v>
      </c>
      <c r="CO335" s="103">
        <v>-225727.63</v>
      </c>
    </row>
    <row r="336" spans="1:93" x14ac:dyDescent="0.2">
      <c r="A336" s="101" t="s">
        <v>1930</v>
      </c>
    </row>
    <row r="337" spans="1:93" x14ac:dyDescent="0.2">
      <c r="A337" s="99" t="s">
        <v>1931</v>
      </c>
    </row>
    <row r="338" spans="1:93" x14ac:dyDescent="0.2">
      <c r="A338" s="101" t="s">
        <v>1932</v>
      </c>
      <c r="B338" s="100">
        <v>0</v>
      </c>
      <c r="C338" s="100">
        <v>0</v>
      </c>
      <c r="D338" s="100">
        <v>0</v>
      </c>
      <c r="E338" s="100">
        <v>0</v>
      </c>
      <c r="F338" s="100">
        <v>0</v>
      </c>
      <c r="G338" s="100">
        <v>0</v>
      </c>
      <c r="H338" s="100">
        <v>0</v>
      </c>
      <c r="I338" s="100">
        <v>51.45</v>
      </c>
      <c r="J338" s="100">
        <v>51.45</v>
      </c>
      <c r="K338" s="100">
        <v>0</v>
      </c>
      <c r="L338" s="100">
        <v>0</v>
      </c>
      <c r="M338" s="100">
        <v>0</v>
      </c>
      <c r="N338" s="100">
        <v>0</v>
      </c>
      <c r="O338" s="100">
        <v>0</v>
      </c>
      <c r="P338" s="100">
        <v>0</v>
      </c>
      <c r="Q338" s="100">
        <v>0</v>
      </c>
      <c r="R338" s="100">
        <v>0</v>
      </c>
      <c r="S338" s="100">
        <v>0</v>
      </c>
      <c r="T338" s="100">
        <v>0</v>
      </c>
      <c r="U338" s="100">
        <v>0</v>
      </c>
      <c r="V338" s="100">
        <v>0</v>
      </c>
      <c r="W338" s="100">
        <v>0</v>
      </c>
      <c r="X338" s="100">
        <v>0</v>
      </c>
      <c r="Y338" s="100">
        <v>0</v>
      </c>
      <c r="Z338" s="100">
        <v>0</v>
      </c>
      <c r="AB338" s="100">
        <v>0</v>
      </c>
      <c r="AC338" s="100">
        <v>0</v>
      </c>
      <c r="AD338" s="100">
        <v>0</v>
      </c>
      <c r="AE338" s="100">
        <v>0</v>
      </c>
      <c r="AF338" s="100">
        <v>0</v>
      </c>
      <c r="AG338" s="100">
        <v>0</v>
      </c>
      <c r="AH338" s="100">
        <v>0</v>
      </c>
      <c r="AI338" s="100">
        <v>0</v>
      </c>
      <c r="AJ338" s="100">
        <v>0</v>
      </c>
      <c r="AK338" s="100">
        <v>0</v>
      </c>
      <c r="AL338" s="100">
        <v>0</v>
      </c>
      <c r="AM338" s="100">
        <v>0</v>
      </c>
      <c r="AN338" s="100">
        <v>0</v>
      </c>
      <c r="AO338" s="100">
        <v>0</v>
      </c>
      <c r="AP338" s="100">
        <v>0</v>
      </c>
      <c r="AQ338" s="100">
        <v>0</v>
      </c>
      <c r="AR338" s="100">
        <v>0</v>
      </c>
      <c r="AS338" s="100">
        <v>0</v>
      </c>
      <c r="AT338" s="100">
        <v>0</v>
      </c>
      <c r="AU338" s="100">
        <v>0</v>
      </c>
      <c r="AV338" s="100">
        <v>0</v>
      </c>
      <c r="AW338" s="100">
        <v>0</v>
      </c>
      <c r="AX338" s="100">
        <v>0</v>
      </c>
      <c r="AY338" s="100">
        <v>0</v>
      </c>
      <c r="AZ338" s="100">
        <v>0</v>
      </c>
      <c r="BA338" s="100">
        <v>0</v>
      </c>
      <c r="BB338" s="100">
        <v>0</v>
      </c>
      <c r="BC338" s="100">
        <v>0</v>
      </c>
      <c r="BD338" s="100">
        <v>0</v>
      </c>
      <c r="BE338" s="100">
        <v>0</v>
      </c>
      <c r="BF338" s="100">
        <v>0</v>
      </c>
      <c r="BG338" s="100">
        <v>0</v>
      </c>
      <c r="BH338" s="100">
        <v>0</v>
      </c>
      <c r="BI338" s="100">
        <v>0</v>
      </c>
      <c r="BJ338" s="100">
        <v>0</v>
      </c>
      <c r="BK338" s="100">
        <v>0</v>
      </c>
      <c r="BL338" s="100">
        <v>0</v>
      </c>
      <c r="BM338" s="100">
        <v>0</v>
      </c>
      <c r="BN338" s="100">
        <v>0</v>
      </c>
      <c r="BO338" s="100">
        <v>0</v>
      </c>
      <c r="BP338" s="100">
        <v>0</v>
      </c>
      <c r="BQ338" s="100">
        <v>0</v>
      </c>
      <c r="BR338" s="100">
        <v>0</v>
      </c>
      <c r="BS338" s="100">
        <v>0</v>
      </c>
      <c r="BT338" s="100">
        <v>0</v>
      </c>
      <c r="BU338" s="100">
        <v>0</v>
      </c>
      <c r="BV338" s="100">
        <v>0</v>
      </c>
      <c r="BW338" s="100">
        <v>0</v>
      </c>
      <c r="BX338" s="100">
        <v>0</v>
      </c>
      <c r="BY338" s="100">
        <v>0</v>
      </c>
      <c r="BZ338" s="100">
        <v>0</v>
      </c>
      <c r="CA338" s="100">
        <v>0</v>
      </c>
      <c r="CB338" s="100">
        <v>0</v>
      </c>
      <c r="CC338" s="100">
        <v>0</v>
      </c>
      <c r="CD338" s="100">
        <v>0</v>
      </c>
      <c r="CE338" s="100">
        <v>0</v>
      </c>
      <c r="CF338" s="100">
        <v>0</v>
      </c>
      <c r="CG338" s="100">
        <v>0</v>
      </c>
      <c r="CH338" s="100">
        <v>0</v>
      </c>
      <c r="CI338" s="100">
        <v>0</v>
      </c>
      <c r="CJ338" s="100">
        <v>0</v>
      </c>
      <c r="CK338" s="100">
        <v>0</v>
      </c>
      <c r="CL338" s="100">
        <v>0</v>
      </c>
      <c r="CM338" s="100">
        <v>0</v>
      </c>
      <c r="CN338" s="100">
        <v>0</v>
      </c>
      <c r="CO338" s="100">
        <v>0</v>
      </c>
    </row>
    <row r="339" spans="1:93" x14ac:dyDescent="0.2">
      <c r="A339" s="101" t="s">
        <v>1933</v>
      </c>
      <c r="B339" s="100">
        <v>3212696</v>
      </c>
      <c r="C339" s="100">
        <v>3212696</v>
      </c>
      <c r="D339" s="100">
        <v>3211382.55</v>
      </c>
      <c r="E339" s="100">
        <v>3211382.55</v>
      </c>
      <c r="F339" s="100">
        <v>3210153.45</v>
      </c>
      <c r="G339" s="100">
        <v>3210153.45</v>
      </c>
      <c r="H339" s="100">
        <v>3210153.45</v>
      </c>
      <c r="I339" s="100">
        <v>3210153.45</v>
      </c>
      <c r="J339" s="100">
        <v>3210153.45</v>
      </c>
      <c r="K339" s="100">
        <v>3210153.45</v>
      </c>
      <c r="L339" s="100">
        <v>3210153.45</v>
      </c>
      <c r="M339" s="100">
        <v>3210153.45</v>
      </c>
      <c r="N339" s="100">
        <v>3210153.45</v>
      </c>
      <c r="O339" s="100">
        <v>3210153.45</v>
      </c>
      <c r="P339" s="100">
        <v>3210153.45</v>
      </c>
      <c r="Q339" s="100">
        <v>3210153.45</v>
      </c>
      <c r="R339" s="100">
        <v>3210153.45</v>
      </c>
      <c r="S339" s="100">
        <v>3210153.45</v>
      </c>
      <c r="T339" s="100">
        <v>3210153.45</v>
      </c>
      <c r="U339" s="100">
        <v>3210153.45</v>
      </c>
      <c r="V339" s="100">
        <v>3210153.45</v>
      </c>
      <c r="W339" s="100">
        <v>3210153.45</v>
      </c>
      <c r="X339" s="100">
        <v>3210153.45</v>
      </c>
      <c r="Y339" s="100">
        <v>3210153.45</v>
      </c>
      <c r="Z339" s="100">
        <v>3210153.45</v>
      </c>
      <c r="AB339" s="100">
        <v>3210153.45</v>
      </c>
      <c r="AC339" s="100">
        <v>3210153.45</v>
      </c>
      <c r="AD339" s="100">
        <v>3210153.45</v>
      </c>
      <c r="AE339" s="100">
        <v>3210153.45</v>
      </c>
      <c r="AF339" s="100">
        <v>3210153.45</v>
      </c>
      <c r="AG339" s="100">
        <v>3210153.45</v>
      </c>
      <c r="AH339" s="100">
        <v>3210153.45</v>
      </c>
      <c r="AI339" s="100">
        <v>3210153.45</v>
      </c>
      <c r="AJ339" s="100">
        <v>3210153.45</v>
      </c>
      <c r="AK339" s="100">
        <v>3210153.45</v>
      </c>
      <c r="AL339" s="100">
        <v>3210153.45</v>
      </c>
      <c r="AM339" s="100">
        <v>3210153.45</v>
      </c>
      <c r="AN339" s="100">
        <v>3210153.45</v>
      </c>
      <c r="AO339" s="100">
        <v>3210153.45</v>
      </c>
      <c r="AP339" s="100">
        <v>3210153.45</v>
      </c>
      <c r="AQ339" s="100">
        <v>3210153.45</v>
      </c>
      <c r="AR339" s="100">
        <v>3210153.45</v>
      </c>
      <c r="AS339" s="100">
        <v>3210153.45</v>
      </c>
      <c r="AT339" s="100">
        <v>3210153.45</v>
      </c>
      <c r="AU339" s="100">
        <v>3210153.45</v>
      </c>
      <c r="AV339" s="100">
        <v>3210153.45</v>
      </c>
      <c r="AW339" s="100">
        <v>3210153.45</v>
      </c>
      <c r="AX339" s="100">
        <v>3210153.45</v>
      </c>
      <c r="AY339" s="100">
        <v>3210153.45</v>
      </c>
      <c r="AZ339" s="100">
        <v>3210153.45</v>
      </c>
      <c r="BA339" s="100">
        <v>3210153.45</v>
      </c>
      <c r="BB339" s="100">
        <v>3210153.45</v>
      </c>
      <c r="BC339" s="100">
        <v>3210153.45</v>
      </c>
      <c r="BD339" s="100">
        <v>3210153.45</v>
      </c>
      <c r="BE339" s="100">
        <v>3210153.45</v>
      </c>
      <c r="BF339" s="100">
        <v>3210153.45</v>
      </c>
      <c r="BG339" s="100">
        <v>3210153.45</v>
      </c>
      <c r="BH339" s="100">
        <v>3210153.45</v>
      </c>
      <c r="BI339" s="100">
        <v>3210153.45</v>
      </c>
      <c r="BJ339" s="100">
        <v>3210153.45</v>
      </c>
      <c r="BK339" s="100">
        <v>3210153.45</v>
      </c>
      <c r="BL339" s="100">
        <v>3210153.45</v>
      </c>
      <c r="BM339" s="100">
        <v>3210153.45</v>
      </c>
      <c r="BN339" s="100">
        <v>3210153.45</v>
      </c>
      <c r="BO339" s="100">
        <v>3210153.45</v>
      </c>
      <c r="BP339" s="100">
        <v>3210153.45</v>
      </c>
      <c r="BQ339" s="100">
        <v>3210153.45</v>
      </c>
      <c r="BR339" s="100">
        <v>3210153.45</v>
      </c>
      <c r="BS339" s="100">
        <v>3210153.45</v>
      </c>
      <c r="BT339" s="100">
        <v>3210153.45</v>
      </c>
      <c r="BU339" s="100">
        <v>3210153.45</v>
      </c>
      <c r="BV339" s="100">
        <v>3210153.45</v>
      </c>
      <c r="BW339" s="100">
        <v>3210153.45</v>
      </c>
      <c r="BX339" s="100">
        <v>3210153.45</v>
      </c>
      <c r="BY339" s="100">
        <v>3210153.45</v>
      </c>
      <c r="BZ339" s="100">
        <v>3210153.45</v>
      </c>
      <c r="CA339" s="100">
        <v>3210153.45</v>
      </c>
      <c r="CB339" s="100">
        <v>3210153.45</v>
      </c>
      <c r="CC339" s="100">
        <v>3210153.45</v>
      </c>
      <c r="CD339" s="100">
        <v>3210153.45</v>
      </c>
      <c r="CE339" s="100">
        <v>3210153.45</v>
      </c>
      <c r="CF339" s="100">
        <v>3210153.45</v>
      </c>
      <c r="CG339" s="100">
        <v>3210153.45</v>
      </c>
      <c r="CH339" s="100">
        <v>3210153.45</v>
      </c>
      <c r="CI339" s="100">
        <v>3210153.45</v>
      </c>
      <c r="CJ339" s="100">
        <v>3210153.45</v>
      </c>
      <c r="CK339" s="100">
        <v>3210153.45</v>
      </c>
      <c r="CL339" s="100">
        <v>3210153.45</v>
      </c>
      <c r="CM339" s="100">
        <v>3210153.45</v>
      </c>
      <c r="CN339" s="100">
        <v>3210153.45</v>
      </c>
      <c r="CO339" s="100">
        <v>3210153.45</v>
      </c>
    </row>
    <row r="340" spans="1:93" x14ac:dyDescent="0.2">
      <c r="A340" s="101" t="s">
        <v>1934</v>
      </c>
      <c r="B340" s="100">
        <v>0</v>
      </c>
      <c r="C340" s="100">
        <v>0</v>
      </c>
      <c r="D340" s="100">
        <v>0</v>
      </c>
      <c r="E340" s="100">
        <v>0</v>
      </c>
      <c r="F340" s="100">
        <v>0</v>
      </c>
      <c r="G340" s="100">
        <v>0</v>
      </c>
      <c r="H340" s="100">
        <v>0</v>
      </c>
      <c r="I340" s="100">
        <v>0</v>
      </c>
      <c r="J340" s="100">
        <v>0</v>
      </c>
      <c r="K340" s="100">
        <v>0</v>
      </c>
      <c r="L340" s="100">
        <v>0</v>
      </c>
      <c r="M340" s="100">
        <v>0</v>
      </c>
      <c r="N340" s="100">
        <v>0</v>
      </c>
      <c r="O340" s="100">
        <v>0</v>
      </c>
      <c r="P340" s="100">
        <v>0</v>
      </c>
      <c r="Q340" s="100">
        <v>0</v>
      </c>
      <c r="R340" s="100">
        <v>0</v>
      </c>
      <c r="S340" s="100">
        <v>0</v>
      </c>
      <c r="T340" s="100">
        <v>0</v>
      </c>
      <c r="U340" s="100">
        <v>0</v>
      </c>
      <c r="V340" s="100">
        <v>0</v>
      </c>
      <c r="W340" s="100">
        <v>0</v>
      </c>
      <c r="X340" s="100">
        <v>0</v>
      </c>
      <c r="Y340" s="100">
        <v>0</v>
      </c>
      <c r="Z340" s="100">
        <v>0</v>
      </c>
      <c r="AB340" s="100">
        <v>0</v>
      </c>
      <c r="AC340" s="100">
        <v>0</v>
      </c>
      <c r="AD340" s="100">
        <v>0</v>
      </c>
      <c r="AE340" s="100">
        <v>0</v>
      </c>
      <c r="AF340" s="100">
        <v>0</v>
      </c>
      <c r="AG340" s="100">
        <v>0</v>
      </c>
      <c r="AH340" s="100">
        <v>0</v>
      </c>
      <c r="AI340" s="100">
        <v>0</v>
      </c>
      <c r="AJ340" s="100">
        <v>0</v>
      </c>
      <c r="AK340" s="100">
        <v>0</v>
      </c>
      <c r="AL340" s="100">
        <v>0</v>
      </c>
      <c r="AM340" s="100">
        <v>0</v>
      </c>
      <c r="AN340" s="100">
        <v>0</v>
      </c>
      <c r="AO340" s="100">
        <v>0</v>
      </c>
      <c r="AP340" s="100">
        <v>0</v>
      </c>
      <c r="AQ340" s="100">
        <v>0</v>
      </c>
      <c r="AR340" s="100">
        <v>0</v>
      </c>
      <c r="AS340" s="100">
        <v>0</v>
      </c>
      <c r="AT340" s="100">
        <v>0</v>
      </c>
      <c r="AU340" s="100">
        <v>0</v>
      </c>
      <c r="AV340" s="100">
        <v>0</v>
      </c>
      <c r="AW340" s="100">
        <v>0</v>
      </c>
      <c r="AX340" s="100">
        <v>0</v>
      </c>
      <c r="AY340" s="100">
        <v>0</v>
      </c>
      <c r="AZ340" s="100">
        <v>0</v>
      </c>
      <c r="BA340" s="100">
        <v>0</v>
      </c>
      <c r="BB340" s="100">
        <v>0</v>
      </c>
      <c r="BC340" s="100">
        <v>0</v>
      </c>
      <c r="BD340" s="100">
        <v>0</v>
      </c>
      <c r="BE340" s="100">
        <v>0</v>
      </c>
      <c r="BF340" s="100">
        <v>0</v>
      </c>
      <c r="BG340" s="100">
        <v>0</v>
      </c>
      <c r="BH340" s="100">
        <v>0</v>
      </c>
      <c r="BI340" s="100">
        <v>0</v>
      </c>
      <c r="BJ340" s="100">
        <v>0</v>
      </c>
      <c r="BK340" s="100">
        <v>0</v>
      </c>
      <c r="BL340" s="100">
        <v>0</v>
      </c>
      <c r="BM340" s="100">
        <v>0</v>
      </c>
      <c r="BN340" s="100">
        <v>0</v>
      </c>
      <c r="BO340" s="100">
        <v>0</v>
      </c>
      <c r="BP340" s="100">
        <v>0</v>
      </c>
      <c r="BQ340" s="100">
        <v>0</v>
      </c>
      <c r="BR340" s="100">
        <v>0</v>
      </c>
      <c r="BS340" s="100">
        <v>0</v>
      </c>
      <c r="BT340" s="100">
        <v>0</v>
      </c>
      <c r="BU340" s="100">
        <v>0</v>
      </c>
      <c r="BV340" s="100">
        <v>0</v>
      </c>
      <c r="BW340" s="100">
        <v>0</v>
      </c>
      <c r="BX340" s="100">
        <v>0</v>
      </c>
      <c r="BY340" s="100">
        <v>0</v>
      </c>
      <c r="BZ340" s="100">
        <v>0</v>
      </c>
      <c r="CA340" s="100">
        <v>0</v>
      </c>
      <c r="CB340" s="100">
        <v>0</v>
      </c>
      <c r="CC340" s="100">
        <v>0</v>
      </c>
      <c r="CD340" s="100">
        <v>0</v>
      </c>
      <c r="CE340" s="100">
        <v>0</v>
      </c>
      <c r="CF340" s="100">
        <v>0</v>
      </c>
      <c r="CG340" s="100">
        <v>0</v>
      </c>
      <c r="CH340" s="100">
        <v>0</v>
      </c>
      <c r="CI340" s="100">
        <v>0</v>
      </c>
      <c r="CJ340" s="100">
        <v>0</v>
      </c>
      <c r="CK340" s="100">
        <v>0</v>
      </c>
      <c r="CL340" s="100">
        <v>0</v>
      </c>
      <c r="CM340" s="100">
        <v>0</v>
      </c>
      <c r="CN340" s="100">
        <v>0</v>
      </c>
      <c r="CO340" s="100">
        <v>0</v>
      </c>
    </row>
    <row r="341" spans="1:93" x14ac:dyDescent="0.2">
      <c r="A341" s="102" t="s">
        <v>1935</v>
      </c>
      <c r="B341" s="103">
        <v>3212696</v>
      </c>
      <c r="C341" s="103">
        <v>3212696</v>
      </c>
      <c r="D341" s="103">
        <v>3211382.55</v>
      </c>
      <c r="E341" s="103">
        <v>3211382.55</v>
      </c>
      <c r="F341" s="103">
        <v>3210153.45</v>
      </c>
      <c r="G341" s="103">
        <v>3210153.45</v>
      </c>
      <c r="H341" s="103">
        <v>3210153.45</v>
      </c>
      <c r="I341" s="103">
        <v>3210204.9</v>
      </c>
      <c r="J341" s="103">
        <v>3210204.9</v>
      </c>
      <c r="K341" s="103">
        <v>3210153.45</v>
      </c>
      <c r="L341" s="103">
        <v>3210153.45</v>
      </c>
      <c r="M341" s="103">
        <v>3210153.45</v>
      </c>
      <c r="N341" s="103">
        <v>3210153.45</v>
      </c>
      <c r="O341" s="103">
        <v>3210153.45</v>
      </c>
      <c r="P341" s="103">
        <v>3210153.45</v>
      </c>
      <c r="Q341" s="103">
        <v>3210153.45</v>
      </c>
      <c r="R341" s="103">
        <v>3210153.45</v>
      </c>
      <c r="S341" s="103">
        <v>3210153.45</v>
      </c>
      <c r="T341" s="103">
        <v>3210153.45</v>
      </c>
      <c r="U341" s="103">
        <v>3210153.45</v>
      </c>
      <c r="V341" s="103">
        <v>3210153.45</v>
      </c>
      <c r="W341" s="103">
        <v>3210153.45</v>
      </c>
      <c r="X341" s="103">
        <v>3210153.45</v>
      </c>
      <c r="Y341" s="103">
        <v>3210153.45</v>
      </c>
      <c r="Z341" s="103">
        <v>3210153.45</v>
      </c>
      <c r="AA341" s="103"/>
      <c r="AB341" s="103">
        <v>3210153.45</v>
      </c>
      <c r="AC341" s="103">
        <v>3210153.45</v>
      </c>
      <c r="AD341" s="103">
        <v>3210153.45</v>
      </c>
      <c r="AE341" s="103">
        <v>3210153.45</v>
      </c>
      <c r="AF341" s="103">
        <v>3210153.45</v>
      </c>
      <c r="AG341" s="103">
        <v>3210153.45</v>
      </c>
      <c r="AH341" s="103">
        <v>3210153.45</v>
      </c>
      <c r="AI341" s="103">
        <v>3210153.45</v>
      </c>
      <c r="AJ341" s="103">
        <v>3210153.45</v>
      </c>
      <c r="AK341" s="103">
        <v>3210153.45</v>
      </c>
      <c r="AL341" s="103">
        <v>3210153.45</v>
      </c>
      <c r="AM341" s="103">
        <v>3210153.45</v>
      </c>
      <c r="AN341" s="103">
        <v>3210153.45</v>
      </c>
      <c r="AO341" s="103">
        <v>3210153.45</v>
      </c>
      <c r="AP341" s="103">
        <v>3210153.45</v>
      </c>
      <c r="AQ341" s="103">
        <v>3210153.45</v>
      </c>
      <c r="AR341" s="103">
        <v>3210153.45</v>
      </c>
      <c r="AS341" s="103">
        <v>3210153.45</v>
      </c>
      <c r="AT341" s="103">
        <v>3210153.45</v>
      </c>
      <c r="AU341" s="103">
        <v>3210153.45</v>
      </c>
      <c r="AV341" s="103">
        <v>3210153.45</v>
      </c>
      <c r="AW341" s="103">
        <v>3210153.45</v>
      </c>
      <c r="AX341" s="103">
        <v>3210153.45</v>
      </c>
      <c r="AY341" s="103">
        <v>3210153.45</v>
      </c>
      <c r="AZ341" s="103">
        <v>3210153.45</v>
      </c>
      <c r="BA341" s="103">
        <v>3210153.45</v>
      </c>
      <c r="BB341" s="103">
        <v>3210153.45</v>
      </c>
      <c r="BC341" s="103">
        <v>3210153.45</v>
      </c>
      <c r="BD341" s="103">
        <v>3210153.45</v>
      </c>
      <c r="BE341" s="103">
        <v>3210153.45</v>
      </c>
      <c r="BF341" s="103">
        <v>3210153.45</v>
      </c>
      <c r="BG341" s="103">
        <v>3210153.45</v>
      </c>
      <c r="BH341" s="103">
        <v>3210153.45</v>
      </c>
      <c r="BI341" s="103">
        <v>3210153.45</v>
      </c>
      <c r="BJ341" s="103">
        <v>3210153.45</v>
      </c>
      <c r="BK341" s="103">
        <v>3210153.45</v>
      </c>
      <c r="BL341" s="103">
        <v>3210153.45</v>
      </c>
      <c r="BM341" s="103">
        <v>3210153.45</v>
      </c>
      <c r="BN341" s="103">
        <v>3210153.45</v>
      </c>
      <c r="BO341" s="103">
        <v>3210153.45</v>
      </c>
      <c r="BP341" s="103">
        <v>3210153.45</v>
      </c>
      <c r="BQ341" s="103">
        <v>3210153.45</v>
      </c>
      <c r="BR341" s="103">
        <v>3210153.45</v>
      </c>
      <c r="BS341" s="103">
        <v>3210153.45</v>
      </c>
      <c r="BT341" s="103">
        <v>3210153.45</v>
      </c>
      <c r="BU341" s="103">
        <v>3210153.45</v>
      </c>
      <c r="BV341" s="103">
        <v>3210153.45</v>
      </c>
      <c r="BW341" s="103">
        <v>3210153.45</v>
      </c>
      <c r="BX341" s="103">
        <v>3210153.45</v>
      </c>
      <c r="BY341" s="103">
        <v>3210153.45</v>
      </c>
      <c r="BZ341" s="103">
        <v>3210153.45</v>
      </c>
      <c r="CA341" s="103">
        <v>3210153.45</v>
      </c>
      <c r="CB341" s="103">
        <v>3210153.45</v>
      </c>
      <c r="CC341" s="103">
        <v>3210153.45</v>
      </c>
      <c r="CD341" s="103">
        <v>3210153.45</v>
      </c>
      <c r="CE341" s="103">
        <v>3210153.45</v>
      </c>
      <c r="CF341" s="103">
        <v>3210153.45</v>
      </c>
      <c r="CG341" s="103">
        <v>3210153.45</v>
      </c>
      <c r="CH341" s="103">
        <v>3210153.45</v>
      </c>
      <c r="CI341" s="103">
        <v>3210153.45</v>
      </c>
      <c r="CJ341" s="103">
        <v>3210153.45</v>
      </c>
      <c r="CK341" s="103">
        <v>3210153.45</v>
      </c>
      <c r="CL341" s="103">
        <v>3210153.45</v>
      </c>
      <c r="CM341" s="103">
        <v>3210153.45</v>
      </c>
      <c r="CN341" s="103">
        <v>3210153.45</v>
      </c>
      <c r="CO341" s="103">
        <v>3210153.45</v>
      </c>
    </row>
    <row r="342" spans="1:93" x14ac:dyDescent="0.2">
      <c r="A342" s="101" t="s">
        <v>1936</v>
      </c>
    </row>
    <row r="343" spans="1:93" x14ac:dyDescent="0.2">
      <c r="A343" s="99" t="s">
        <v>1937</v>
      </c>
    </row>
    <row r="344" spans="1:93" x14ac:dyDescent="0.2">
      <c r="A344" s="101" t="s">
        <v>1938</v>
      </c>
      <c r="B344" s="100">
        <v>0</v>
      </c>
      <c r="C344" s="100">
        <v>0</v>
      </c>
      <c r="D344" s="100">
        <v>0</v>
      </c>
      <c r="E344" s="100">
        <v>0</v>
      </c>
      <c r="F344" s="100">
        <v>0</v>
      </c>
      <c r="G344" s="100">
        <v>0</v>
      </c>
      <c r="H344" s="100">
        <v>0</v>
      </c>
      <c r="I344" s="100">
        <v>0</v>
      </c>
      <c r="J344" s="100">
        <v>0</v>
      </c>
      <c r="K344" s="100">
        <v>0</v>
      </c>
      <c r="L344" s="100">
        <v>0</v>
      </c>
      <c r="M344" s="100">
        <v>0</v>
      </c>
      <c r="N344" s="100">
        <v>0</v>
      </c>
      <c r="O344" s="100">
        <v>0</v>
      </c>
      <c r="P344" s="100">
        <v>0</v>
      </c>
      <c r="Q344" s="100">
        <v>0</v>
      </c>
      <c r="R344" s="100">
        <v>0</v>
      </c>
      <c r="S344" s="100">
        <v>0</v>
      </c>
      <c r="T344" s="100">
        <v>0</v>
      </c>
      <c r="U344" s="100">
        <v>0</v>
      </c>
      <c r="V344" s="100">
        <v>0</v>
      </c>
      <c r="W344" s="100">
        <v>0</v>
      </c>
      <c r="X344" s="100">
        <v>0</v>
      </c>
      <c r="Y344" s="100">
        <v>0</v>
      </c>
      <c r="Z344" s="100">
        <v>0</v>
      </c>
      <c r="AB344" s="100">
        <v>0</v>
      </c>
      <c r="AC344" s="100">
        <v>0</v>
      </c>
      <c r="AD344" s="100">
        <v>0</v>
      </c>
      <c r="AE344" s="100">
        <v>0</v>
      </c>
      <c r="AF344" s="100">
        <v>0</v>
      </c>
      <c r="AG344" s="100">
        <v>0</v>
      </c>
      <c r="AH344" s="100">
        <v>0</v>
      </c>
      <c r="AI344" s="100">
        <v>0</v>
      </c>
      <c r="AJ344" s="100">
        <v>0</v>
      </c>
      <c r="AK344" s="100">
        <v>0</v>
      </c>
      <c r="AL344" s="100">
        <v>0</v>
      </c>
      <c r="AM344" s="100">
        <v>0</v>
      </c>
      <c r="AN344" s="100">
        <v>0</v>
      </c>
      <c r="AO344" s="100">
        <v>0</v>
      </c>
      <c r="AP344" s="100">
        <v>0</v>
      </c>
      <c r="AQ344" s="100">
        <v>0</v>
      </c>
      <c r="AR344" s="100">
        <v>0</v>
      </c>
      <c r="AS344" s="100">
        <v>0</v>
      </c>
      <c r="AT344" s="100">
        <v>0</v>
      </c>
      <c r="AU344" s="100">
        <v>0</v>
      </c>
      <c r="AV344" s="100">
        <v>0</v>
      </c>
      <c r="AW344" s="100">
        <v>0</v>
      </c>
      <c r="AX344" s="100">
        <v>0</v>
      </c>
      <c r="AY344" s="100">
        <v>0</v>
      </c>
      <c r="AZ344" s="100">
        <v>0</v>
      </c>
      <c r="BA344" s="100">
        <v>0</v>
      </c>
      <c r="BB344" s="100">
        <v>0</v>
      </c>
      <c r="BC344" s="100">
        <v>0</v>
      </c>
      <c r="BD344" s="100">
        <v>0</v>
      </c>
      <c r="BE344" s="100">
        <v>0</v>
      </c>
      <c r="BF344" s="100">
        <v>0</v>
      </c>
      <c r="BG344" s="100">
        <v>0</v>
      </c>
      <c r="BH344" s="100">
        <v>0</v>
      </c>
      <c r="BI344" s="100">
        <v>0</v>
      </c>
      <c r="BJ344" s="100">
        <v>0</v>
      </c>
      <c r="BK344" s="100">
        <v>0</v>
      </c>
      <c r="BL344" s="100">
        <v>0</v>
      </c>
      <c r="BM344" s="100">
        <v>0</v>
      </c>
      <c r="BN344" s="100">
        <v>0</v>
      </c>
      <c r="BO344" s="100">
        <v>0</v>
      </c>
      <c r="BP344" s="100">
        <v>0</v>
      </c>
      <c r="BQ344" s="100">
        <v>0</v>
      </c>
      <c r="BR344" s="100">
        <v>0</v>
      </c>
      <c r="BS344" s="100">
        <v>0</v>
      </c>
      <c r="BT344" s="100">
        <v>0</v>
      </c>
      <c r="BU344" s="100">
        <v>0</v>
      </c>
      <c r="BV344" s="100">
        <v>0</v>
      </c>
      <c r="BW344" s="100">
        <v>0</v>
      </c>
      <c r="BX344" s="100">
        <v>0</v>
      </c>
      <c r="BY344" s="100">
        <v>0</v>
      </c>
      <c r="BZ344" s="100">
        <v>0</v>
      </c>
      <c r="CA344" s="100">
        <v>0</v>
      </c>
      <c r="CB344" s="100">
        <v>0</v>
      </c>
      <c r="CC344" s="100">
        <v>0</v>
      </c>
      <c r="CD344" s="100">
        <v>0</v>
      </c>
      <c r="CE344" s="100">
        <v>0</v>
      </c>
      <c r="CF344" s="100">
        <v>0</v>
      </c>
      <c r="CG344" s="100">
        <v>0</v>
      </c>
      <c r="CH344" s="100">
        <v>0</v>
      </c>
      <c r="CI344" s="100">
        <v>0</v>
      </c>
      <c r="CJ344" s="100">
        <v>0</v>
      </c>
      <c r="CK344" s="100">
        <v>0</v>
      </c>
      <c r="CL344" s="100">
        <v>0</v>
      </c>
      <c r="CM344" s="100">
        <v>0</v>
      </c>
      <c r="CN344" s="100">
        <v>0</v>
      </c>
      <c r="CO344" s="100">
        <v>0</v>
      </c>
    </row>
    <row r="345" spans="1:93" x14ac:dyDescent="0.2">
      <c r="A345" s="101" t="s">
        <v>1939</v>
      </c>
      <c r="B345" s="100">
        <v>12152237.6499999</v>
      </c>
      <c r="C345" s="100">
        <v>12732757.1499999</v>
      </c>
      <c r="D345" s="100">
        <v>10600479.4599999</v>
      </c>
      <c r="E345" s="100">
        <v>12534552.8199999</v>
      </c>
      <c r="F345" s="100">
        <v>12484666.429999899</v>
      </c>
      <c r="G345" s="100">
        <v>12885069.439999901</v>
      </c>
      <c r="H345" s="100">
        <v>13064367.599999901</v>
      </c>
      <c r="I345" s="100">
        <v>9214451.0899999905</v>
      </c>
      <c r="J345" s="100">
        <v>6793316.4199999897</v>
      </c>
      <c r="K345" s="100">
        <v>9896857.1199999992</v>
      </c>
      <c r="L345" s="100">
        <v>9810825.6799999997</v>
      </c>
      <c r="M345" s="100">
        <v>16459554.5599999</v>
      </c>
      <c r="N345" s="100">
        <v>16459554.5599999</v>
      </c>
      <c r="O345" s="100">
        <v>16968685.780000001</v>
      </c>
      <c r="P345" s="100">
        <v>18411363.429999899</v>
      </c>
      <c r="Q345" s="100">
        <v>21139132.649999999</v>
      </c>
      <c r="R345" s="100">
        <v>23263511.699999999</v>
      </c>
      <c r="S345" s="100">
        <v>23014224.829999901</v>
      </c>
      <c r="T345" s="100">
        <v>22937345.8899999</v>
      </c>
      <c r="U345" s="100">
        <v>24535735.23</v>
      </c>
      <c r="V345" s="100">
        <v>31805025.029999901</v>
      </c>
      <c r="W345" s="100">
        <v>41339920.289999999</v>
      </c>
      <c r="X345" s="100">
        <v>31588285.609999999</v>
      </c>
      <c r="Y345" s="100">
        <v>22604823.239999998</v>
      </c>
      <c r="Z345" s="100">
        <v>21548216.18</v>
      </c>
      <c r="AB345" s="100">
        <v>21548216.18</v>
      </c>
      <c r="AC345" s="100">
        <v>21548216.18</v>
      </c>
      <c r="AD345" s="100">
        <v>21548216.18</v>
      </c>
      <c r="AE345" s="100">
        <v>21548216.18</v>
      </c>
      <c r="AF345" s="100">
        <v>21548216.18</v>
      </c>
      <c r="AG345" s="100">
        <v>21548216.18</v>
      </c>
      <c r="AH345" s="100">
        <v>21548216.18</v>
      </c>
      <c r="AI345" s="100">
        <v>21548216.18</v>
      </c>
      <c r="AJ345" s="100">
        <v>21548216.18</v>
      </c>
      <c r="AK345" s="100">
        <v>21548216.18</v>
      </c>
      <c r="AL345" s="100">
        <v>21548216.18</v>
      </c>
      <c r="AM345" s="100">
        <v>21548216.18</v>
      </c>
      <c r="AN345" s="100">
        <v>21548216.18</v>
      </c>
      <c r="AO345" s="100">
        <v>21548216.18</v>
      </c>
      <c r="AP345" s="100">
        <v>21548216.18</v>
      </c>
      <c r="AQ345" s="100">
        <v>21548216.18</v>
      </c>
      <c r="AR345" s="100">
        <v>21548216.18</v>
      </c>
      <c r="AS345" s="100">
        <v>21548216.18</v>
      </c>
      <c r="AT345" s="100">
        <v>21548216.18</v>
      </c>
      <c r="AU345" s="100">
        <v>21548216.18</v>
      </c>
      <c r="AV345" s="100">
        <v>21548216.18</v>
      </c>
      <c r="AW345" s="100">
        <v>21548216.18</v>
      </c>
      <c r="AX345" s="100">
        <v>21548216.18</v>
      </c>
      <c r="AY345" s="100">
        <v>21548216.18</v>
      </c>
      <c r="AZ345" s="100">
        <v>21548216.18</v>
      </c>
      <c r="BA345" s="100">
        <v>21548216.18</v>
      </c>
      <c r="BB345" s="100">
        <v>21548216.18</v>
      </c>
      <c r="BC345" s="100">
        <v>21548216.18</v>
      </c>
      <c r="BD345" s="100">
        <v>21548216.18</v>
      </c>
      <c r="BE345" s="100">
        <v>21548216.18</v>
      </c>
      <c r="BF345" s="100">
        <v>21548216.18</v>
      </c>
      <c r="BG345" s="100">
        <v>21548216.18</v>
      </c>
      <c r="BH345" s="100">
        <v>21548216.18</v>
      </c>
      <c r="BI345" s="100">
        <v>21548216.18</v>
      </c>
      <c r="BJ345" s="100">
        <v>21548216.18</v>
      </c>
      <c r="BK345" s="100">
        <v>21548216.18</v>
      </c>
      <c r="BL345" s="100">
        <v>21548216.18</v>
      </c>
      <c r="BM345" s="100">
        <v>21548216.18</v>
      </c>
      <c r="BN345" s="100">
        <v>21548216.18</v>
      </c>
      <c r="BO345" s="100">
        <v>21548216.18</v>
      </c>
      <c r="BP345" s="100">
        <v>21548216.18</v>
      </c>
      <c r="BQ345" s="100">
        <v>21548216.18</v>
      </c>
      <c r="BR345" s="100">
        <v>21548216.18</v>
      </c>
      <c r="BS345" s="100">
        <v>21548216.18</v>
      </c>
      <c r="BT345" s="100">
        <v>21548216.18</v>
      </c>
      <c r="BU345" s="100">
        <v>21548216.18</v>
      </c>
      <c r="BV345" s="100">
        <v>21548216.18</v>
      </c>
      <c r="BW345" s="100">
        <v>21548216.18</v>
      </c>
      <c r="BX345" s="100">
        <v>21548216.18</v>
      </c>
      <c r="BY345" s="100">
        <v>21548216.18</v>
      </c>
      <c r="BZ345" s="100">
        <v>21548216.18</v>
      </c>
      <c r="CA345" s="100">
        <v>21548216.18</v>
      </c>
      <c r="CB345" s="100">
        <v>21548216.18</v>
      </c>
      <c r="CC345" s="100">
        <v>21548216.18</v>
      </c>
      <c r="CD345" s="100">
        <v>21548216.18</v>
      </c>
      <c r="CE345" s="100">
        <v>21548216.18</v>
      </c>
      <c r="CF345" s="100">
        <v>21548216.18</v>
      </c>
      <c r="CG345" s="100">
        <v>21548216.18</v>
      </c>
      <c r="CH345" s="100">
        <v>21548216.18</v>
      </c>
      <c r="CI345" s="100">
        <v>21548216.18</v>
      </c>
      <c r="CJ345" s="100">
        <v>21548216.18</v>
      </c>
      <c r="CK345" s="100">
        <v>21548216.18</v>
      </c>
      <c r="CL345" s="100">
        <v>21548216.18</v>
      </c>
      <c r="CM345" s="100">
        <v>21548216.18</v>
      </c>
      <c r="CN345" s="100">
        <v>21548216.18</v>
      </c>
      <c r="CO345" s="100">
        <v>21548216.18</v>
      </c>
    </row>
    <row r="346" spans="1:93" x14ac:dyDescent="0.2">
      <c r="A346" s="101" t="s">
        <v>1940</v>
      </c>
      <c r="B346" s="100">
        <v>0</v>
      </c>
      <c r="C346" s="100">
        <v>0</v>
      </c>
      <c r="D346" s="100">
        <v>0</v>
      </c>
      <c r="E346" s="100">
        <v>0</v>
      </c>
      <c r="F346" s="100">
        <v>0</v>
      </c>
      <c r="G346" s="100">
        <v>0</v>
      </c>
      <c r="H346" s="100">
        <v>0</v>
      </c>
      <c r="I346" s="100">
        <v>0</v>
      </c>
      <c r="J346" s="100">
        <v>0</v>
      </c>
      <c r="K346" s="100">
        <v>0</v>
      </c>
      <c r="L346" s="100">
        <v>0</v>
      </c>
      <c r="M346" s="100">
        <v>0</v>
      </c>
      <c r="N346" s="100">
        <v>0</v>
      </c>
      <c r="O346" s="100">
        <v>0</v>
      </c>
      <c r="P346" s="100">
        <v>0</v>
      </c>
      <c r="Q346" s="100">
        <v>0</v>
      </c>
      <c r="R346" s="100">
        <v>0</v>
      </c>
      <c r="S346" s="100">
        <v>0</v>
      </c>
      <c r="T346" s="100">
        <v>0</v>
      </c>
      <c r="U346" s="100">
        <v>0</v>
      </c>
      <c r="V346" s="100">
        <v>0</v>
      </c>
      <c r="W346" s="100">
        <v>0</v>
      </c>
      <c r="X346" s="100">
        <v>0</v>
      </c>
      <c r="Y346" s="100">
        <v>0</v>
      </c>
      <c r="Z346" s="100">
        <v>0</v>
      </c>
      <c r="AB346" s="100">
        <v>0</v>
      </c>
      <c r="AC346" s="100">
        <v>0</v>
      </c>
      <c r="AD346" s="100">
        <v>0</v>
      </c>
      <c r="AE346" s="100">
        <v>0</v>
      </c>
      <c r="AF346" s="100">
        <v>0</v>
      </c>
      <c r="AG346" s="100">
        <v>0</v>
      </c>
      <c r="AH346" s="100">
        <v>0</v>
      </c>
      <c r="AI346" s="100">
        <v>0</v>
      </c>
      <c r="AJ346" s="100">
        <v>0</v>
      </c>
      <c r="AK346" s="100">
        <v>0</v>
      </c>
      <c r="AL346" s="100">
        <v>0</v>
      </c>
      <c r="AM346" s="100">
        <v>0</v>
      </c>
      <c r="AN346" s="100">
        <v>0</v>
      </c>
      <c r="AO346" s="100">
        <v>0</v>
      </c>
      <c r="AP346" s="100">
        <v>0</v>
      </c>
      <c r="AQ346" s="100">
        <v>0</v>
      </c>
      <c r="AR346" s="100">
        <v>0</v>
      </c>
      <c r="AS346" s="100">
        <v>0</v>
      </c>
      <c r="AT346" s="100">
        <v>0</v>
      </c>
      <c r="AU346" s="100">
        <v>0</v>
      </c>
      <c r="AV346" s="100">
        <v>0</v>
      </c>
      <c r="AW346" s="100">
        <v>0</v>
      </c>
      <c r="AX346" s="100">
        <v>0</v>
      </c>
      <c r="AY346" s="100">
        <v>0</v>
      </c>
      <c r="AZ346" s="100">
        <v>0</v>
      </c>
      <c r="BA346" s="100">
        <v>0</v>
      </c>
      <c r="BB346" s="100">
        <v>0</v>
      </c>
      <c r="BC346" s="100">
        <v>0</v>
      </c>
      <c r="BD346" s="100">
        <v>0</v>
      </c>
      <c r="BE346" s="100">
        <v>0</v>
      </c>
      <c r="BF346" s="100">
        <v>0</v>
      </c>
      <c r="BG346" s="100">
        <v>0</v>
      </c>
      <c r="BH346" s="100">
        <v>0</v>
      </c>
      <c r="BI346" s="100">
        <v>0</v>
      </c>
      <c r="BJ346" s="100">
        <v>0</v>
      </c>
      <c r="BK346" s="100">
        <v>0</v>
      </c>
      <c r="BL346" s="100">
        <v>0</v>
      </c>
      <c r="BM346" s="100">
        <v>0</v>
      </c>
      <c r="BN346" s="100">
        <v>0</v>
      </c>
      <c r="BO346" s="100">
        <v>0</v>
      </c>
      <c r="BP346" s="100">
        <v>0</v>
      </c>
      <c r="BQ346" s="100">
        <v>0</v>
      </c>
      <c r="BR346" s="100">
        <v>0</v>
      </c>
      <c r="BS346" s="100">
        <v>0</v>
      </c>
      <c r="BT346" s="100">
        <v>0</v>
      </c>
      <c r="BU346" s="100">
        <v>0</v>
      </c>
      <c r="BV346" s="100">
        <v>0</v>
      </c>
      <c r="BW346" s="100">
        <v>0</v>
      </c>
      <c r="BX346" s="100">
        <v>0</v>
      </c>
      <c r="BY346" s="100">
        <v>0</v>
      </c>
      <c r="BZ346" s="100">
        <v>0</v>
      </c>
      <c r="CA346" s="100">
        <v>0</v>
      </c>
      <c r="CB346" s="100">
        <v>0</v>
      </c>
      <c r="CC346" s="100">
        <v>0</v>
      </c>
      <c r="CD346" s="100">
        <v>0</v>
      </c>
      <c r="CE346" s="100">
        <v>0</v>
      </c>
      <c r="CF346" s="100">
        <v>0</v>
      </c>
      <c r="CG346" s="100">
        <v>0</v>
      </c>
      <c r="CH346" s="100">
        <v>0</v>
      </c>
      <c r="CI346" s="100">
        <v>0</v>
      </c>
      <c r="CJ346" s="100">
        <v>0</v>
      </c>
      <c r="CK346" s="100">
        <v>0</v>
      </c>
      <c r="CL346" s="100">
        <v>0</v>
      </c>
      <c r="CM346" s="100">
        <v>0</v>
      </c>
      <c r="CN346" s="100">
        <v>0</v>
      </c>
      <c r="CO346" s="100">
        <v>0</v>
      </c>
    </row>
    <row r="347" spans="1:93" x14ac:dyDescent="0.2">
      <c r="A347" s="101" t="s">
        <v>1941</v>
      </c>
      <c r="B347" s="100">
        <v>-3341.47999999999</v>
      </c>
      <c r="C347" s="100">
        <v>-3341.47999999999</v>
      </c>
      <c r="D347" s="100">
        <v>-3341.47999999999</v>
      </c>
      <c r="E347" s="100">
        <v>-3341.47999999999</v>
      </c>
      <c r="F347" s="100">
        <v>-3341.47999999999</v>
      </c>
      <c r="G347" s="100">
        <v>-3341.47999999999</v>
      </c>
      <c r="H347" s="100">
        <v>-3341.47999999999</v>
      </c>
      <c r="I347" s="100">
        <v>-3341.47999999999</v>
      </c>
      <c r="J347" s="100">
        <v>-3341.47999999999</v>
      </c>
      <c r="K347" s="100">
        <v>-3341.47999999999</v>
      </c>
      <c r="L347" s="100">
        <v>-3341.47999999999</v>
      </c>
      <c r="M347" s="100">
        <v>-3341.47999999999</v>
      </c>
      <c r="N347" s="100">
        <v>-3341.47999999999</v>
      </c>
      <c r="O347" s="100">
        <v>-3341.47999999999</v>
      </c>
      <c r="P347" s="100">
        <v>-3341.47999999999</v>
      </c>
      <c r="Q347" s="100">
        <v>-3341.47999999999</v>
      </c>
      <c r="R347" s="100">
        <v>-3341.47999999999</v>
      </c>
      <c r="S347" s="100">
        <v>-3341.47999999999</v>
      </c>
      <c r="T347" s="100">
        <v>-3341.47999999999</v>
      </c>
      <c r="U347" s="100">
        <v>-3341.47999999999</v>
      </c>
      <c r="V347" s="100">
        <v>-3341.47999999999</v>
      </c>
      <c r="W347" s="100">
        <v>-3341.47999999999</v>
      </c>
      <c r="X347" s="100">
        <v>-3341.47999999999</v>
      </c>
      <c r="Y347" s="100">
        <v>-3341.47999999999</v>
      </c>
      <c r="Z347" s="100">
        <v>-3341.47999999999</v>
      </c>
      <c r="AB347" s="100">
        <v>-3341.47999999999</v>
      </c>
      <c r="AC347" s="100">
        <v>-3341.47999999999</v>
      </c>
      <c r="AD347" s="100">
        <v>-3341.47999999999</v>
      </c>
      <c r="AE347" s="100">
        <v>-3341.47999999999</v>
      </c>
      <c r="AF347" s="100">
        <v>-3341.47999999999</v>
      </c>
      <c r="AG347" s="100">
        <v>-3341.47999999999</v>
      </c>
      <c r="AH347" s="100">
        <v>-3341.47999999999</v>
      </c>
      <c r="AI347" s="100">
        <v>-3341.47999999999</v>
      </c>
      <c r="AJ347" s="100">
        <v>-3341.47999999999</v>
      </c>
      <c r="AK347" s="100">
        <v>-3341.47999999999</v>
      </c>
      <c r="AL347" s="100">
        <v>-3341.47999999999</v>
      </c>
      <c r="AM347" s="100">
        <v>-3341.47999999999</v>
      </c>
      <c r="AN347" s="100">
        <v>-3341.47999999999</v>
      </c>
      <c r="AO347" s="100">
        <v>-3341.47999999999</v>
      </c>
      <c r="AP347" s="100">
        <v>-3341.47999999999</v>
      </c>
      <c r="AQ347" s="100">
        <v>-3341.47999999999</v>
      </c>
      <c r="AR347" s="100">
        <v>-3341.47999999999</v>
      </c>
      <c r="AS347" s="100">
        <v>-3341.47999999999</v>
      </c>
      <c r="AT347" s="100">
        <v>-3341.47999999999</v>
      </c>
      <c r="AU347" s="100">
        <v>-3341.47999999999</v>
      </c>
      <c r="AV347" s="100">
        <v>-3341.47999999999</v>
      </c>
      <c r="AW347" s="100">
        <v>-3341.47999999999</v>
      </c>
      <c r="AX347" s="100">
        <v>-3341.47999999999</v>
      </c>
      <c r="AY347" s="100">
        <v>-3341.47999999999</v>
      </c>
      <c r="AZ347" s="100">
        <v>-3341.47999999999</v>
      </c>
      <c r="BA347" s="100">
        <v>-3341.47999999999</v>
      </c>
      <c r="BB347" s="100">
        <v>-3341.47999999999</v>
      </c>
      <c r="BC347" s="100">
        <v>-3341.47999999999</v>
      </c>
      <c r="BD347" s="100">
        <v>-3341.47999999999</v>
      </c>
      <c r="BE347" s="100">
        <v>-3341.47999999999</v>
      </c>
      <c r="BF347" s="100">
        <v>-3341.47999999999</v>
      </c>
      <c r="BG347" s="100">
        <v>-3341.47999999999</v>
      </c>
      <c r="BH347" s="100">
        <v>-3341.47999999999</v>
      </c>
      <c r="BI347" s="100">
        <v>-3341.47999999999</v>
      </c>
      <c r="BJ347" s="100">
        <v>-3341.47999999999</v>
      </c>
      <c r="BK347" s="100">
        <v>-3341.47999999999</v>
      </c>
      <c r="BL347" s="100">
        <v>-3341.47999999999</v>
      </c>
      <c r="BM347" s="100">
        <v>-3341.47999999999</v>
      </c>
      <c r="BN347" s="100">
        <v>-3341.47999999999</v>
      </c>
      <c r="BO347" s="100">
        <v>-3341.47999999999</v>
      </c>
      <c r="BP347" s="100">
        <v>-3341.47999999999</v>
      </c>
      <c r="BQ347" s="100">
        <v>-3341.47999999999</v>
      </c>
      <c r="BR347" s="100">
        <v>-3341.47999999999</v>
      </c>
      <c r="BS347" s="100">
        <v>-3341.47999999999</v>
      </c>
      <c r="BT347" s="100">
        <v>-3341.47999999999</v>
      </c>
      <c r="BU347" s="100">
        <v>-3341.47999999999</v>
      </c>
      <c r="BV347" s="100">
        <v>-3341.47999999999</v>
      </c>
      <c r="BW347" s="100">
        <v>-3341.47999999999</v>
      </c>
      <c r="BX347" s="100">
        <v>-3341.47999999999</v>
      </c>
      <c r="BY347" s="100">
        <v>-3341.47999999999</v>
      </c>
      <c r="BZ347" s="100">
        <v>-3341.47999999999</v>
      </c>
      <c r="CA347" s="100">
        <v>-3341.47999999999</v>
      </c>
      <c r="CB347" s="100">
        <v>-3341.47999999999</v>
      </c>
      <c r="CC347" s="100">
        <v>-3341.47999999999</v>
      </c>
      <c r="CD347" s="100">
        <v>-3341.47999999999</v>
      </c>
      <c r="CE347" s="100">
        <v>-3341.47999999999</v>
      </c>
      <c r="CF347" s="100">
        <v>-3341.47999999999</v>
      </c>
      <c r="CG347" s="100">
        <v>-3341.47999999999</v>
      </c>
      <c r="CH347" s="100">
        <v>-3341.47999999999</v>
      </c>
      <c r="CI347" s="100">
        <v>-3341.47999999999</v>
      </c>
      <c r="CJ347" s="100">
        <v>-3341.47999999999</v>
      </c>
      <c r="CK347" s="100">
        <v>-3341.47999999999</v>
      </c>
      <c r="CL347" s="100">
        <v>-3341.47999999999</v>
      </c>
      <c r="CM347" s="100">
        <v>-3341.47999999999</v>
      </c>
      <c r="CN347" s="100">
        <v>-3341.47999999999</v>
      </c>
      <c r="CO347" s="100">
        <v>-3341.47999999999</v>
      </c>
    </row>
    <row r="348" spans="1:93" x14ac:dyDescent="0.2">
      <c r="A348" s="101" t="s">
        <v>1942</v>
      </c>
      <c r="B348" s="100">
        <v>2460738.33</v>
      </c>
      <c r="C348" s="100">
        <v>2460738.33</v>
      </c>
      <c r="D348" s="100">
        <v>2460738.33</v>
      </c>
      <c r="E348" s="100">
        <v>2460738.33</v>
      </c>
      <c r="F348" s="100">
        <v>2460738.33</v>
      </c>
      <c r="G348" s="100">
        <v>2460738.33</v>
      </c>
      <c r="H348" s="100">
        <v>2460738.33</v>
      </c>
      <c r="I348" s="100">
        <v>2460738.33</v>
      </c>
      <c r="J348" s="100">
        <v>2460738.33</v>
      </c>
      <c r="K348" s="100">
        <v>2460738.33</v>
      </c>
      <c r="L348" s="100">
        <v>2460738.33</v>
      </c>
      <c r="M348" s="100">
        <v>2460738.33</v>
      </c>
      <c r="N348" s="100">
        <v>2460738.33</v>
      </c>
      <c r="O348" s="100">
        <v>2460738.33</v>
      </c>
      <c r="P348" s="100">
        <v>2460738.33</v>
      </c>
      <c r="Q348" s="100">
        <v>2460738.33</v>
      </c>
      <c r="R348" s="100">
        <v>2460738.33</v>
      </c>
      <c r="S348" s="100">
        <v>2460738.33</v>
      </c>
      <c r="T348" s="100">
        <v>2460738.33</v>
      </c>
      <c r="U348" s="100">
        <v>2460738.33</v>
      </c>
      <c r="V348" s="100">
        <v>2460738.33</v>
      </c>
      <c r="W348" s="100">
        <v>2460738.33</v>
      </c>
      <c r="X348" s="100">
        <v>2460738.33</v>
      </c>
      <c r="Y348" s="100">
        <v>2460738.33</v>
      </c>
      <c r="Z348" s="100">
        <v>2460738.33</v>
      </c>
      <c r="AB348" s="100">
        <v>2460738.33</v>
      </c>
      <c r="AC348" s="100">
        <v>2460738.33</v>
      </c>
      <c r="AD348" s="100">
        <v>2460738.33</v>
      </c>
      <c r="AE348" s="100">
        <v>2460738.33</v>
      </c>
      <c r="AF348" s="100">
        <v>2460738.33</v>
      </c>
      <c r="AG348" s="100">
        <v>2460738.33</v>
      </c>
      <c r="AH348" s="100">
        <v>2460738.33</v>
      </c>
      <c r="AI348" s="100">
        <v>2460738.33</v>
      </c>
      <c r="AJ348" s="100">
        <v>2460738.33</v>
      </c>
      <c r="AK348" s="100">
        <v>2460738.33</v>
      </c>
      <c r="AL348" s="100">
        <v>2460738.33</v>
      </c>
      <c r="AM348" s="100">
        <v>2460738.33</v>
      </c>
      <c r="AN348" s="100">
        <v>2460738.33</v>
      </c>
      <c r="AO348" s="100">
        <v>2460738.33</v>
      </c>
      <c r="AP348" s="100">
        <v>2460738.33</v>
      </c>
      <c r="AQ348" s="100">
        <v>2460738.33</v>
      </c>
      <c r="AR348" s="100">
        <v>2460738.33</v>
      </c>
      <c r="AS348" s="100">
        <v>2460738.33</v>
      </c>
      <c r="AT348" s="100">
        <v>2460738.33</v>
      </c>
      <c r="AU348" s="100">
        <v>2460738.33</v>
      </c>
      <c r="AV348" s="100">
        <v>2460738.33</v>
      </c>
      <c r="AW348" s="100">
        <v>2460738.33</v>
      </c>
      <c r="AX348" s="100">
        <v>2460738.33</v>
      </c>
      <c r="AY348" s="100">
        <v>2460738.33</v>
      </c>
      <c r="AZ348" s="100">
        <v>2460738.33</v>
      </c>
      <c r="BA348" s="100">
        <v>2460738.33</v>
      </c>
      <c r="BB348" s="100">
        <v>2460738.33</v>
      </c>
      <c r="BC348" s="100">
        <v>2460738.33</v>
      </c>
      <c r="BD348" s="100">
        <v>2460738.33</v>
      </c>
      <c r="BE348" s="100">
        <v>2460738.33</v>
      </c>
      <c r="BF348" s="100">
        <v>2460738.33</v>
      </c>
      <c r="BG348" s="100">
        <v>2460738.33</v>
      </c>
      <c r="BH348" s="100">
        <v>2460738.33</v>
      </c>
      <c r="BI348" s="100">
        <v>2460738.33</v>
      </c>
      <c r="BJ348" s="100">
        <v>2460738.33</v>
      </c>
      <c r="BK348" s="100">
        <v>2460738.33</v>
      </c>
      <c r="BL348" s="100">
        <v>2460738.33</v>
      </c>
      <c r="BM348" s="100">
        <v>2460738.33</v>
      </c>
      <c r="BN348" s="100">
        <v>2460738.33</v>
      </c>
      <c r="BO348" s="100">
        <v>2460738.33</v>
      </c>
      <c r="BP348" s="100">
        <v>2460738.33</v>
      </c>
      <c r="BQ348" s="100">
        <v>2460738.33</v>
      </c>
      <c r="BR348" s="100">
        <v>2460738.33</v>
      </c>
      <c r="BS348" s="100">
        <v>2460738.33</v>
      </c>
      <c r="BT348" s="100">
        <v>2460738.33</v>
      </c>
      <c r="BU348" s="100">
        <v>2460738.33</v>
      </c>
      <c r="BV348" s="100">
        <v>2460738.33</v>
      </c>
      <c r="BW348" s="100">
        <v>2460738.33</v>
      </c>
      <c r="BX348" s="100">
        <v>2460738.33</v>
      </c>
      <c r="BY348" s="100">
        <v>2460738.33</v>
      </c>
      <c r="BZ348" s="100">
        <v>2460738.33</v>
      </c>
      <c r="CA348" s="100">
        <v>2460738.33</v>
      </c>
      <c r="CB348" s="100">
        <v>2460738.33</v>
      </c>
      <c r="CC348" s="100">
        <v>2460738.33</v>
      </c>
      <c r="CD348" s="100">
        <v>2460738.33</v>
      </c>
      <c r="CE348" s="100">
        <v>2460738.33</v>
      </c>
      <c r="CF348" s="100">
        <v>2460738.33</v>
      </c>
      <c r="CG348" s="100">
        <v>2460738.33</v>
      </c>
      <c r="CH348" s="100">
        <v>2460738.33</v>
      </c>
      <c r="CI348" s="100">
        <v>2460738.33</v>
      </c>
      <c r="CJ348" s="100">
        <v>2460738.33</v>
      </c>
      <c r="CK348" s="100">
        <v>2460738.33</v>
      </c>
      <c r="CL348" s="100">
        <v>2460738.33</v>
      </c>
      <c r="CM348" s="100">
        <v>2460738.33</v>
      </c>
      <c r="CN348" s="100">
        <v>2460738.33</v>
      </c>
      <c r="CO348" s="100">
        <v>2460738.33</v>
      </c>
    </row>
    <row r="349" spans="1:93" x14ac:dyDescent="0.2">
      <c r="A349" s="101" t="s">
        <v>1943</v>
      </c>
      <c r="B349" s="100">
        <v>2635.44</v>
      </c>
      <c r="C349" s="100">
        <v>2635.44</v>
      </c>
      <c r="D349" s="100">
        <v>2635.44</v>
      </c>
      <c r="E349" s="100">
        <v>2635.44</v>
      </c>
      <c r="F349" s="100">
        <v>2635.44</v>
      </c>
      <c r="G349" s="100">
        <v>2635.44</v>
      </c>
      <c r="H349" s="100">
        <v>2635.44</v>
      </c>
      <c r="I349" s="100">
        <v>2635.44</v>
      </c>
      <c r="J349" s="100">
        <v>2635.44</v>
      </c>
      <c r="K349" s="100">
        <v>2635.44</v>
      </c>
      <c r="L349" s="100">
        <v>2635.44</v>
      </c>
      <c r="M349" s="100">
        <v>2635.44</v>
      </c>
      <c r="N349" s="100">
        <v>2635.44</v>
      </c>
      <c r="O349" s="100">
        <v>2635.44</v>
      </c>
      <c r="P349" s="100">
        <v>2635.44</v>
      </c>
      <c r="Q349" s="100">
        <v>2635.44</v>
      </c>
      <c r="R349" s="100">
        <v>2635.44</v>
      </c>
      <c r="S349" s="100">
        <v>2635.44</v>
      </c>
      <c r="T349" s="100">
        <v>2635.44</v>
      </c>
      <c r="U349" s="100">
        <v>2635.44</v>
      </c>
      <c r="V349" s="100">
        <v>2635.44</v>
      </c>
      <c r="W349" s="100">
        <v>2635.44</v>
      </c>
      <c r="X349" s="100">
        <v>2635.44</v>
      </c>
      <c r="Y349" s="100">
        <v>2635.44</v>
      </c>
      <c r="Z349" s="100">
        <v>2635.44</v>
      </c>
      <c r="AB349" s="100">
        <v>2635.44</v>
      </c>
      <c r="AC349" s="100">
        <v>2635.44</v>
      </c>
      <c r="AD349" s="100">
        <v>2635.44</v>
      </c>
      <c r="AE349" s="100">
        <v>2635.44</v>
      </c>
      <c r="AF349" s="100">
        <v>2635.44</v>
      </c>
      <c r="AG349" s="100">
        <v>2635.44</v>
      </c>
      <c r="AH349" s="100">
        <v>2635.44</v>
      </c>
      <c r="AI349" s="100">
        <v>2635.44</v>
      </c>
      <c r="AJ349" s="100">
        <v>2635.44</v>
      </c>
      <c r="AK349" s="100">
        <v>2635.44</v>
      </c>
      <c r="AL349" s="100">
        <v>2635.44</v>
      </c>
      <c r="AM349" s="100">
        <v>2635.44</v>
      </c>
      <c r="AN349" s="100">
        <v>2635.44</v>
      </c>
      <c r="AO349" s="100">
        <v>2635.44</v>
      </c>
      <c r="AP349" s="100">
        <v>2635.44</v>
      </c>
      <c r="AQ349" s="100">
        <v>2635.44</v>
      </c>
      <c r="AR349" s="100">
        <v>2635.44</v>
      </c>
      <c r="AS349" s="100">
        <v>2635.44</v>
      </c>
      <c r="AT349" s="100">
        <v>2635.44</v>
      </c>
      <c r="AU349" s="100">
        <v>2635.44</v>
      </c>
      <c r="AV349" s="100">
        <v>2635.44</v>
      </c>
      <c r="AW349" s="100">
        <v>2635.44</v>
      </c>
      <c r="AX349" s="100">
        <v>2635.44</v>
      </c>
      <c r="AY349" s="100">
        <v>2635.44</v>
      </c>
      <c r="AZ349" s="100">
        <v>2635.44</v>
      </c>
      <c r="BA349" s="100">
        <v>2635.44</v>
      </c>
      <c r="BB349" s="100">
        <v>2635.44</v>
      </c>
      <c r="BC349" s="100">
        <v>2635.44</v>
      </c>
      <c r="BD349" s="100">
        <v>2635.44</v>
      </c>
      <c r="BE349" s="100">
        <v>2635.44</v>
      </c>
      <c r="BF349" s="100">
        <v>2635.44</v>
      </c>
      <c r="BG349" s="100">
        <v>2635.44</v>
      </c>
      <c r="BH349" s="100">
        <v>2635.44</v>
      </c>
      <c r="BI349" s="100">
        <v>2635.44</v>
      </c>
      <c r="BJ349" s="100">
        <v>2635.44</v>
      </c>
      <c r="BK349" s="100">
        <v>2635.44</v>
      </c>
      <c r="BL349" s="100">
        <v>2635.44</v>
      </c>
      <c r="BM349" s="100">
        <v>2635.44</v>
      </c>
      <c r="BN349" s="100">
        <v>2635.44</v>
      </c>
      <c r="BO349" s="100">
        <v>2635.44</v>
      </c>
      <c r="BP349" s="100">
        <v>2635.44</v>
      </c>
      <c r="BQ349" s="100">
        <v>2635.44</v>
      </c>
      <c r="BR349" s="100">
        <v>2635.44</v>
      </c>
      <c r="BS349" s="100">
        <v>2635.44</v>
      </c>
      <c r="BT349" s="100">
        <v>2635.44</v>
      </c>
      <c r="BU349" s="100">
        <v>2635.44</v>
      </c>
      <c r="BV349" s="100">
        <v>2635.44</v>
      </c>
      <c r="BW349" s="100">
        <v>2635.44</v>
      </c>
      <c r="BX349" s="100">
        <v>2635.44</v>
      </c>
      <c r="BY349" s="100">
        <v>2635.44</v>
      </c>
      <c r="BZ349" s="100">
        <v>2635.44</v>
      </c>
      <c r="CA349" s="100">
        <v>2635.44</v>
      </c>
      <c r="CB349" s="100">
        <v>2635.44</v>
      </c>
      <c r="CC349" s="100">
        <v>2635.44</v>
      </c>
      <c r="CD349" s="100">
        <v>2635.44</v>
      </c>
      <c r="CE349" s="100">
        <v>2635.44</v>
      </c>
      <c r="CF349" s="100">
        <v>2635.44</v>
      </c>
      <c r="CG349" s="100">
        <v>2635.44</v>
      </c>
      <c r="CH349" s="100">
        <v>2635.44</v>
      </c>
      <c r="CI349" s="100">
        <v>2635.44</v>
      </c>
      <c r="CJ349" s="100">
        <v>2635.44</v>
      </c>
      <c r="CK349" s="100">
        <v>2635.44</v>
      </c>
      <c r="CL349" s="100">
        <v>2635.44</v>
      </c>
      <c r="CM349" s="100">
        <v>2635.44</v>
      </c>
      <c r="CN349" s="100">
        <v>2635.44</v>
      </c>
      <c r="CO349" s="100">
        <v>2635.44</v>
      </c>
    </row>
    <row r="350" spans="1:93" x14ac:dyDescent="0.2">
      <c r="A350" s="102" t="s">
        <v>1944</v>
      </c>
      <c r="B350" s="103">
        <v>14612269.939999999</v>
      </c>
      <c r="C350" s="103">
        <v>15192789.439999999</v>
      </c>
      <c r="D350" s="103">
        <v>13060511.749999899</v>
      </c>
      <c r="E350" s="103">
        <v>14994585.109999901</v>
      </c>
      <c r="F350" s="103">
        <v>14944698.7199999</v>
      </c>
      <c r="G350" s="103">
        <v>15345101.7299999</v>
      </c>
      <c r="H350" s="103">
        <v>15524399.8899999</v>
      </c>
      <c r="I350" s="103">
        <v>11674483.3799999</v>
      </c>
      <c r="J350" s="103">
        <v>9253348.7099999897</v>
      </c>
      <c r="K350" s="103">
        <v>12356889.41</v>
      </c>
      <c r="L350" s="103">
        <v>12270857.970000001</v>
      </c>
      <c r="M350" s="103">
        <v>18919586.849999901</v>
      </c>
      <c r="N350" s="103">
        <v>18919586.849999901</v>
      </c>
      <c r="O350" s="103">
        <v>19428718.07</v>
      </c>
      <c r="P350" s="103">
        <v>20871395.719999898</v>
      </c>
      <c r="Q350" s="103">
        <v>23599164.939999901</v>
      </c>
      <c r="R350" s="103">
        <v>25723543.989999998</v>
      </c>
      <c r="S350" s="103">
        <v>25474257.1199999</v>
      </c>
      <c r="T350" s="103">
        <v>25397378.179999899</v>
      </c>
      <c r="U350" s="103">
        <v>26995767.52</v>
      </c>
      <c r="V350" s="103">
        <v>34265057.319999903</v>
      </c>
      <c r="W350" s="103">
        <v>43799952.579999998</v>
      </c>
      <c r="X350" s="103">
        <v>34048317.899999999</v>
      </c>
      <c r="Y350" s="103">
        <v>25064855.530000001</v>
      </c>
      <c r="Z350" s="103">
        <v>24008248.469999999</v>
      </c>
      <c r="AA350" s="103"/>
      <c r="AB350" s="103">
        <v>24008248.469999999</v>
      </c>
      <c r="AC350" s="103">
        <v>24008248.469999999</v>
      </c>
      <c r="AD350" s="103">
        <v>24008248.469999999</v>
      </c>
      <c r="AE350" s="103">
        <v>24008248.469999999</v>
      </c>
      <c r="AF350" s="103">
        <v>24008248.469999999</v>
      </c>
      <c r="AG350" s="103">
        <v>24008248.469999999</v>
      </c>
      <c r="AH350" s="103">
        <v>24008248.469999999</v>
      </c>
      <c r="AI350" s="103">
        <v>24008248.469999999</v>
      </c>
      <c r="AJ350" s="103">
        <v>24008248.469999999</v>
      </c>
      <c r="AK350" s="103">
        <v>24008248.469999999</v>
      </c>
      <c r="AL350" s="103">
        <v>24008248.469999999</v>
      </c>
      <c r="AM350" s="103">
        <v>24008248.469999999</v>
      </c>
      <c r="AN350" s="103">
        <v>24008248.469999999</v>
      </c>
      <c r="AO350" s="103">
        <v>24008248.469999999</v>
      </c>
      <c r="AP350" s="103">
        <v>24008248.469999999</v>
      </c>
      <c r="AQ350" s="103">
        <v>24008248.469999999</v>
      </c>
      <c r="AR350" s="103">
        <v>24008248.469999999</v>
      </c>
      <c r="AS350" s="103">
        <v>24008248.469999999</v>
      </c>
      <c r="AT350" s="103">
        <v>24008248.469999999</v>
      </c>
      <c r="AU350" s="103">
        <v>24008248.469999999</v>
      </c>
      <c r="AV350" s="103">
        <v>24008248.469999999</v>
      </c>
      <c r="AW350" s="103">
        <v>24008248.469999999</v>
      </c>
      <c r="AX350" s="103">
        <v>24008248.469999999</v>
      </c>
      <c r="AY350" s="103">
        <v>24008248.469999999</v>
      </c>
      <c r="AZ350" s="103">
        <v>24008248.469999999</v>
      </c>
      <c r="BA350" s="103">
        <v>24008248.469999999</v>
      </c>
      <c r="BB350" s="103">
        <v>24008248.469999999</v>
      </c>
      <c r="BC350" s="103">
        <v>24008248.469999999</v>
      </c>
      <c r="BD350" s="103">
        <v>24008248.469999999</v>
      </c>
      <c r="BE350" s="103">
        <v>24008248.469999999</v>
      </c>
      <c r="BF350" s="103">
        <v>24008248.469999999</v>
      </c>
      <c r="BG350" s="103">
        <v>24008248.469999999</v>
      </c>
      <c r="BH350" s="103">
        <v>24008248.469999999</v>
      </c>
      <c r="BI350" s="103">
        <v>24008248.469999999</v>
      </c>
      <c r="BJ350" s="103">
        <v>24008248.469999999</v>
      </c>
      <c r="BK350" s="103">
        <v>24008248.469999999</v>
      </c>
      <c r="BL350" s="103">
        <v>24008248.469999999</v>
      </c>
      <c r="BM350" s="103">
        <v>24008248.469999999</v>
      </c>
      <c r="BN350" s="103">
        <v>24008248.469999999</v>
      </c>
      <c r="BO350" s="103">
        <v>24008248.469999999</v>
      </c>
      <c r="BP350" s="103">
        <v>24008248.469999999</v>
      </c>
      <c r="BQ350" s="103">
        <v>24008248.469999999</v>
      </c>
      <c r="BR350" s="103">
        <v>24008248.469999999</v>
      </c>
      <c r="BS350" s="103">
        <v>24008248.469999999</v>
      </c>
      <c r="BT350" s="103">
        <v>24008248.469999999</v>
      </c>
      <c r="BU350" s="103">
        <v>24008248.469999999</v>
      </c>
      <c r="BV350" s="103">
        <v>24008248.469999999</v>
      </c>
      <c r="BW350" s="103">
        <v>24008248.469999999</v>
      </c>
      <c r="BX350" s="103">
        <v>24008248.469999999</v>
      </c>
      <c r="BY350" s="103">
        <v>24008248.469999999</v>
      </c>
      <c r="BZ350" s="103">
        <v>24008248.469999999</v>
      </c>
      <c r="CA350" s="103">
        <v>24008248.469999999</v>
      </c>
      <c r="CB350" s="103">
        <v>24008248.469999999</v>
      </c>
      <c r="CC350" s="103">
        <v>24008248.469999999</v>
      </c>
      <c r="CD350" s="103">
        <v>24008248.469999999</v>
      </c>
      <c r="CE350" s="103">
        <v>24008248.469999999</v>
      </c>
      <c r="CF350" s="103">
        <v>24008248.469999999</v>
      </c>
      <c r="CG350" s="103">
        <v>24008248.469999999</v>
      </c>
      <c r="CH350" s="103">
        <v>24008248.469999999</v>
      </c>
      <c r="CI350" s="103">
        <v>24008248.469999999</v>
      </c>
      <c r="CJ350" s="103">
        <v>24008248.469999999</v>
      </c>
      <c r="CK350" s="103">
        <v>24008248.469999999</v>
      </c>
      <c r="CL350" s="103">
        <v>24008248.469999999</v>
      </c>
      <c r="CM350" s="103">
        <v>24008248.469999999</v>
      </c>
      <c r="CN350" s="103">
        <v>24008248.469999999</v>
      </c>
      <c r="CO350" s="103">
        <v>24008248.469999999</v>
      </c>
    </row>
    <row r="351" spans="1:93" x14ac:dyDescent="0.2">
      <c r="A351" s="101" t="s">
        <v>1945</v>
      </c>
    </row>
    <row r="352" spans="1:93" x14ac:dyDescent="0.2">
      <c r="A352" s="99" t="s">
        <v>1946</v>
      </c>
    </row>
    <row r="353" spans="1:93" x14ac:dyDescent="0.2">
      <c r="A353" s="101" t="s">
        <v>1947</v>
      </c>
      <c r="B353" s="100">
        <v>264.41000000000003</v>
      </c>
      <c r="C353" s="100">
        <v>264.41000000000003</v>
      </c>
      <c r="D353" s="100">
        <v>264.41000000000003</v>
      </c>
      <c r="E353" s="100">
        <v>264.41000000000003</v>
      </c>
      <c r="F353" s="100">
        <v>264.41000000000003</v>
      </c>
      <c r="G353" s="100">
        <v>264.41000000000003</v>
      </c>
      <c r="H353" s="100">
        <v>264.41000000000003</v>
      </c>
      <c r="I353" s="100">
        <v>264.41000000000003</v>
      </c>
      <c r="J353" s="100">
        <v>264.41000000000003</v>
      </c>
      <c r="K353" s="100">
        <v>264.41000000000003</v>
      </c>
      <c r="L353" s="100">
        <v>264.41000000000003</v>
      </c>
      <c r="M353" s="100">
        <v>264.41000000000003</v>
      </c>
      <c r="N353" s="100">
        <v>264.41000000000003</v>
      </c>
      <c r="O353" s="100">
        <v>264.41000000000003</v>
      </c>
      <c r="P353" s="100">
        <v>264.41000000000003</v>
      </c>
      <c r="Q353" s="100">
        <v>264.41000000000003</v>
      </c>
      <c r="R353" s="100">
        <v>264.41000000000003</v>
      </c>
      <c r="S353" s="100">
        <v>264.41000000000003</v>
      </c>
      <c r="T353" s="100">
        <v>0</v>
      </c>
      <c r="U353" s="100">
        <v>0</v>
      </c>
      <c r="V353" s="100">
        <v>0</v>
      </c>
      <c r="W353" s="100">
        <v>0</v>
      </c>
      <c r="X353" s="100">
        <v>0</v>
      </c>
      <c r="Y353" s="100">
        <v>0</v>
      </c>
      <c r="Z353" s="100">
        <v>0</v>
      </c>
      <c r="AB353" s="100">
        <v>0</v>
      </c>
      <c r="AC353" s="100">
        <v>0</v>
      </c>
      <c r="AD353" s="100">
        <v>0</v>
      </c>
      <c r="AE353" s="100">
        <v>0</v>
      </c>
      <c r="AF353" s="100">
        <v>0</v>
      </c>
      <c r="AG353" s="100">
        <v>0</v>
      </c>
      <c r="AH353" s="100">
        <v>0</v>
      </c>
      <c r="AI353" s="100">
        <v>0</v>
      </c>
      <c r="AJ353" s="100">
        <v>0</v>
      </c>
      <c r="AK353" s="100">
        <v>0</v>
      </c>
      <c r="AL353" s="100">
        <v>0</v>
      </c>
      <c r="AM353" s="100">
        <v>0</v>
      </c>
      <c r="AN353" s="100">
        <v>0</v>
      </c>
      <c r="AO353" s="100">
        <v>0</v>
      </c>
      <c r="AP353" s="100">
        <v>0</v>
      </c>
      <c r="AQ353" s="100">
        <v>0</v>
      </c>
      <c r="AR353" s="100">
        <v>0</v>
      </c>
      <c r="AS353" s="100">
        <v>0</v>
      </c>
      <c r="AT353" s="100">
        <v>0</v>
      </c>
      <c r="AU353" s="100">
        <v>0</v>
      </c>
      <c r="AV353" s="100">
        <v>0</v>
      </c>
      <c r="AW353" s="100">
        <v>0</v>
      </c>
      <c r="AX353" s="100">
        <v>0</v>
      </c>
      <c r="AY353" s="100">
        <v>0</v>
      </c>
      <c r="AZ353" s="100">
        <v>0</v>
      </c>
      <c r="BA353" s="100">
        <v>0</v>
      </c>
      <c r="BB353" s="100">
        <v>0</v>
      </c>
      <c r="BC353" s="100">
        <v>0</v>
      </c>
      <c r="BD353" s="100">
        <v>0</v>
      </c>
      <c r="BE353" s="100">
        <v>0</v>
      </c>
      <c r="BF353" s="100">
        <v>0</v>
      </c>
      <c r="BG353" s="100">
        <v>0</v>
      </c>
      <c r="BH353" s="100">
        <v>0</v>
      </c>
      <c r="BI353" s="100">
        <v>0</v>
      </c>
      <c r="BJ353" s="100">
        <v>0</v>
      </c>
      <c r="BK353" s="100">
        <v>0</v>
      </c>
      <c r="BL353" s="100">
        <v>0</v>
      </c>
      <c r="BM353" s="100">
        <v>0</v>
      </c>
      <c r="BN353" s="100">
        <v>0</v>
      </c>
      <c r="BO353" s="100">
        <v>0</v>
      </c>
      <c r="BP353" s="100">
        <v>0</v>
      </c>
      <c r="BQ353" s="100">
        <v>0</v>
      </c>
      <c r="BR353" s="100">
        <v>0</v>
      </c>
      <c r="BS353" s="100">
        <v>0</v>
      </c>
      <c r="BT353" s="100">
        <v>0</v>
      </c>
      <c r="BU353" s="100">
        <v>0</v>
      </c>
      <c r="BV353" s="100">
        <v>0</v>
      </c>
      <c r="BW353" s="100">
        <v>0</v>
      </c>
      <c r="BX353" s="100">
        <v>0</v>
      </c>
      <c r="BY353" s="100">
        <v>0</v>
      </c>
      <c r="BZ353" s="100">
        <v>0</v>
      </c>
      <c r="CA353" s="100">
        <v>0</v>
      </c>
      <c r="CB353" s="100">
        <v>0</v>
      </c>
      <c r="CC353" s="100">
        <v>0</v>
      </c>
      <c r="CD353" s="100">
        <v>0</v>
      </c>
      <c r="CE353" s="100">
        <v>0</v>
      </c>
      <c r="CF353" s="100">
        <v>0</v>
      </c>
      <c r="CG353" s="100">
        <v>0</v>
      </c>
      <c r="CH353" s="100">
        <v>0</v>
      </c>
      <c r="CI353" s="100">
        <v>0</v>
      </c>
      <c r="CJ353" s="100">
        <v>0</v>
      </c>
      <c r="CK353" s="100">
        <v>0</v>
      </c>
      <c r="CL353" s="100">
        <v>0</v>
      </c>
      <c r="CM353" s="100">
        <v>0</v>
      </c>
      <c r="CN353" s="100">
        <v>0</v>
      </c>
      <c r="CO353" s="100">
        <v>0</v>
      </c>
    </row>
    <row r="354" spans="1:93" x14ac:dyDescent="0.2">
      <c r="A354" s="101" t="s">
        <v>1948</v>
      </c>
      <c r="B354" s="100">
        <v>0</v>
      </c>
      <c r="C354" s="100">
        <v>0</v>
      </c>
      <c r="D354" s="100">
        <v>0</v>
      </c>
      <c r="E354" s="100">
        <v>0</v>
      </c>
      <c r="F354" s="100">
        <v>0</v>
      </c>
      <c r="G354" s="100">
        <v>0</v>
      </c>
      <c r="H354" s="100">
        <v>0</v>
      </c>
      <c r="I354" s="100">
        <v>0</v>
      </c>
      <c r="J354" s="100">
        <v>0</v>
      </c>
      <c r="K354" s="100">
        <v>0</v>
      </c>
      <c r="L354" s="100">
        <v>0</v>
      </c>
      <c r="M354" s="100">
        <v>0</v>
      </c>
      <c r="N354" s="100">
        <v>0</v>
      </c>
      <c r="O354" s="100">
        <v>0</v>
      </c>
      <c r="P354" s="100">
        <v>0</v>
      </c>
      <c r="Q354" s="100">
        <v>0</v>
      </c>
      <c r="R354" s="100">
        <v>0</v>
      </c>
      <c r="S354" s="100">
        <v>0</v>
      </c>
      <c r="T354" s="100">
        <v>0</v>
      </c>
      <c r="U354" s="100">
        <v>0</v>
      </c>
      <c r="V354" s="100">
        <v>0</v>
      </c>
      <c r="W354" s="100">
        <v>0</v>
      </c>
      <c r="X354" s="100">
        <v>0</v>
      </c>
      <c r="Y354" s="100">
        <v>0</v>
      </c>
      <c r="Z354" s="100">
        <v>0</v>
      </c>
      <c r="AB354" s="100">
        <v>0</v>
      </c>
      <c r="AC354" s="100">
        <v>0</v>
      </c>
      <c r="AD354" s="100">
        <v>0</v>
      </c>
      <c r="AE354" s="100">
        <v>0</v>
      </c>
      <c r="AF354" s="100">
        <v>0</v>
      </c>
      <c r="AG354" s="100">
        <v>0</v>
      </c>
      <c r="AH354" s="100">
        <v>0</v>
      </c>
      <c r="AI354" s="100">
        <v>0</v>
      </c>
      <c r="AJ354" s="100">
        <v>0</v>
      </c>
      <c r="AK354" s="100">
        <v>0</v>
      </c>
      <c r="AL354" s="100">
        <v>0</v>
      </c>
      <c r="AM354" s="100">
        <v>0</v>
      </c>
      <c r="AN354" s="100">
        <v>0</v>
      </c>
      <c r="AO354" s="100">
        <v>0</v>
      </c>
      <c r="AP354" s="100">
        <v>0</v>
      </c>
      <c r="AQ354" s="100">
        <v>0</v>
      </c>
      <c r="AR354" s="100">
        <v>0</v>
      </c>
      <c r="AS354" s="100">
        <v>0</v>
      </c>
      <c r="AT354" s="100">
        <v>0</v>
      </c>
      <c r="AU354" s="100">
        <v>0</v>
      </c>
      <c r="AV354" s="100">
        <v>0</v>
      </c>
      <c r="AW354" s="100">
        <v>0</v>
      </c>
      <c r="AX354" s="100">
        <v>0</v>
      </c>
      <c r="AY354" s="100">
        <v>0</v>
      </c>
      <c r="AZ354" s="100">
        <v>0</v>
      </c>
      <c r="BA354" s="100">
        <v>0</v>
      </c>
      <c r="BB354" s="100">
        <v>0</v>
      </c>
      <c r="BC354" s="100">
        <v>0</v>
      </c>
      <c r="BD354" s="100">
        <v>0</v>
      </c>
      <c r="BE354" s="100">
        <v>0</v>
      </c>
      <c r="BF354" s="100">
        <v>0</v>
      </c>
      <c r="BG354" s="100">
        <v>0</v>
      </c>
      <c r="BH354" s="100">
        <v>0</v>
      </c>
      <c r="BI354" s="100">
        <v>0</v>
      </c>
      <c r="BJ354" s="100">
        <v>0</v>
      </c>
      <c r="BK354" s="100">
        <v>0</v>
      </c>
      <c r="BL354" s="100">
        <v>0</v>
      </c>
      <c r="BM354" s="100">
        <v>0</v>
      </c>
      <c r="BN354" s="100">
        <v>0</v>
      </c>
      <c r="BO354" s="100">
        <v>0</v>
      </c>
      <c r="BP354" s="100">
        <v>0</v>
      </c>
      <c r="BQ354" s="100">
        <v>0</v>
      </c>
      <c r="BR354" s="100">
        <v>0</v>
      </c>
      <c r="BS354" s="100">
        <v>0</v>
      </c>
      <c r="BT354" s="100">
        <v>0</v>
      </c>
      <c r="BU354" s="100">
        <v>0</v>
      </c>
      <c r="BV354" s="100">
        <v>0</v>
      </c>
      <c r="BW354" s="100">
        <v>0</v>
      </c>
      <c r="BX354" s="100">
        <v>0</v>
      </c>
      <c r="BY354" s="100">
        <v>0</v>
      </c>
      <c r="BZ354" s="100">
        <v>0</v>
      </c>
      <c r="CA354" s="100">
        <v>0</v>
      </c>
      <c r="CB354" s="100">
        <v>0</v>
      </c>
      <c r="CC354" s="100">
        <v>0</v>
      </c>
      <c r="CD354" s="100">
        <v>0</v>
      </c>
      <c r="CE354" s="100">
        <v>0</v>
      </c>
      <c r="CF354" s="100">
        <v>0</v>
      </c>
      <c r="CG354" s="100">
        <v>0</v>
      </c>
      <c r="CH354" s="100">
        <v>0</v>
      </c>
      <c r="CI354" s="100">
        <v>0</v>
      </c>
      <c r="CJ354" s="100">
        <v>0</v>
      </c>
      <c r="CK354" s="100">
        <v>0</v>
      </c>
      <c r="CL354" s="100">
        <v>0</v>
      </c>
      <c r="CM354" s="100">
        <v>0</v>
      </c>
      <c r="CN354" s="100">
        <v>0</v>
      </c>
      <c r="CO354" s="100">
        <v>0</v>
      </c>
    </row>
    <row r="355" spans="1:93" x14ac:dyDescent="0.2">
      <c r="A355" s="101" t="s">
        <v>1949</v>
      </c>
      <c r="B355" s="100">
        <v>28218568.039999999</v>
      </c>
      <c r="C355" s="100">
        <v>28218568.039999999</v>
      </c>
      <c r="D355" s="100">
        <v>30130959.77</v>
      </c>
      <c r="E355" s="100">
        <v>30006439.52</v>
      </c>
      <c r="F355" s="100">
        <v>30006439.52</v>
      </c>
      <c r="G355" s="100">
        <v>32627774.300000001</v>
      </c>
      <c r="H355" s="100">
        <v>32627774.300000001</v>
      </c>
      <c r="I355" s="100">
        <v>32627774.300000001</v>
      </c>
      <c r="J355" s="100">
        <v>35387664.409999996</v>
      </c>
      <c r="K355" s="100">
        <v>35398759.100000001</v>
      </c>
      <c r="L355" s="100">
        <v>35386674.909999996</v>
      </c>
      <c r="M355" s="100">
        <v>37566735.390000001</v>
      </c>
      <c r="N355" s="100">
        <v>37566735.390000001</v>
      </c>
      <c r="O355" s="100">
        <v>37566735.390000001</v>
      </c>
      <c r="P355" s="100">
        <v>37566735.390000001</v>
      </c>
      <c r="Q355" s="100">
        <v>39598314.979999997</v>
      </c>
      <c r="R355" s="100">
        <v>39925738.079999998</v>
      </c>
      <c r="S355" s="100">
        <v>39925738.079999998</v>
      </c>
      <c r="T355" s="100">
        <v>42714545.619999997</v>
      </c>
      <c r="U355" s="100">
        <v>42714545.619999997</v>
      </c>
      <c r="V355" s="100">
        <v>42714545.619999997</v>
      </c>
      <c r="W355" s="100">
        <v>45611825.799999997</v>
      </c>
      <c r="X355" s="100">
        <v>45611825.799999997</v>
      </c>
      <c r="Y355" s="100">
        <v>45612167.990000002</v>
      </c>
      <c r="Z355" s="100">
        <v>31237621.370000001</v>
      </c>
      <c r="AB355" s="100">
        <v>31237621.370000001</v>
      </c>
      <c r="AC355" s="100">
        <v>31237621.370000001</v>
      </c>
      <c r="AD355" s="100">
        <v>31237621.370000001</v>
      </c>
      <c r="AE355" s="100">
        <v>31237621.370000001</v>
      </c>
      <c r="AF355" s="100">
        <v>31237621.370000001</v>
      </c>
      <c r="AG355" s="100">
        <v>31237621.370000001</v>
      </c>
      <c r="AH355" s="100">
        <v>31237621.370000001</v>
      </c>
      <c r="AI355" s="100">
        <v>31237621.370000001</v>
      </c>
      <c r="AJ355" s="100">
        <v>31237621.370000001</v>
      </c>
      <c r="AK355" s="100">
        <v>31237621.370000001</v>
      </c>
      <c r="AL355" s="100">
        <v>31237621.370000001</v>
      </c>
      <c r="AM355" s="100">
        <v>31237621.370000001</v>
      </c>
      <c r="AN355" s="100">
        <v>31237621.370000001</v>
      </c>
      <c r="AO355" s="100">
        <v>31237621.370000001</v>
      </c>
      <c r="AP355" s="100">
        <v>31237621.370000001</v>
      </c>
      <c r="AQ355" s="100">
        <v>31237621.370000001</v>
      </c>
      <c r="AR355" s="100">
        <v>31237621.370000001</v>
      </c>
      <c r="AS355" s="100">
        <v>31237621.370000001</v>
      </c>
      <c r="AT355" s="100">
        <v>31237621.370000001</v>
      </c>
      <c r="AU355" s="100">
        <v>31237621.370000001</v>
      </c>
      <c r="AV355" s="100">
        <v>31237621.370000001</v>
      </c>
      <c r="AW355" s="100">
        <v>31237621.370000001</v>
      </c>
      <c r="AX355" s="100">
        <v>31237621.370000001</v>
      </c>
      <c r="AY355" s="100">
        <v>31237621.370000001</v>
      </c>
      <c r="AZ355" s="100">
        <v>31237621.370000001</v>
      </c>
      <c r="BA355" s="100">
        <v>31237621.370000001</v>
      </c>
      <c r="BB355" s="100">
        <v>31237621.370000001</v>
      </c>
      <c r="BC355" s="100">
        <v>31237621.370000001</v>
      </c>
      <c r="BD355" s="100">
        <v>31237621.370000001</v>
      </c>
      <c r="BE355" s="100">
        <v>31237621.370000001</v>
      </c>
      <c r="BF355" s="100">
        <v>31237621.370000001</v>
      </c>
      <c r="BG355" s="100">
        <v>31237621.370000001</v>
      </c>
      <c r="BH355" s="100">
        <v>31237621.370000001</v>
      </c>
      <c r="BI355" s="100">
        <v>31237621.370000001</v>
      </c>
      <c r="BJ355" s="100">
        <v>31237621.370000001</v>
      </c>
      <c r="BK355" s="100">
        <v>31237621.370000001</v>
      </c>
      <c r="BL355" s="100">
        <v>31237621.370000001</v>
      </c>
      <c r="BM355" s="100">
        <v>31237621.370000001</v>
      </c>
      <c r="BN355" s="100">
        <v>31237621.370000001</v>
      </c>
      <c r="BO355" s="100">
        <v>31237621.370000001</v>
      </c>
      <c r="BP355" s="100">
        <v>31237621.370000001</v>
      </c>
      <c r="BQ355" s="100">
        <v>31237621.370000001</v>
      </c>
      <c r="BR355" s="100">
        <v>31237621.370000001</v>
      </c>
      <c r="BS355" s="100">
        <v>31237621.370000001</v>
      </c>
      <c r="BT355" s="100">
        <v>31237621.370000001</v>
      </c>
      <c r="BU355" s="100">
        <v>31237621.370000001</v>
      </c>
      <c r="BV355" s="100">
        <v>31237621.370000001</v>
      </c>
      <c r="BW355" s="100">
        <v>31237621.370000001</v>
      </c>
      <c r="BX355" s="100">
        <v>31237621.370000001</v>
      </c>
      <c r="BY355" s="100">
        <v>31237621.370000001</v>
      </c>
      <c r="BZ355" s="100">
        <v>31237621.370000001</v>
      </c>
      <c r="CA355" s="100">
        <v>31237621.370000001</v>
      </c>
      <c r="CB355" s="100">
        <v>31237621.370000001</v>
      </c>
      <c r="CC355" s="100">
        <v>31237621.370000001</v>
      </c>
      <c r="CD355" s="100">
        <v>31237621.370000001</v>
      </c>
      <c r="CE355" s="100">
        <v>31237621.370000001</v>
      </c>
      <c r="CF355" s="100">
        <v>31237621.370000001</v>
      </c>
      <c r="CG355" s="100">
        <v>31237621.370000001</v>
      </c>
      <c r="CH355" s="100">
        <v>31237621.370000001</v>
      </c>
      <c r="CI355" s="100">
        <v>31237621.370000001</v>
      </c>
      <c r="CJ355" s="100">
        <v>31237621.370000001</v>
      </c>
      <c r="CK355" s="100">
        <v>31237621.370000001</v>
      </c>
      <c r="CL355" s="100">
        <v>31237621.370000001</v>
      </c>
      <c r="CM355" s="100">
        <v>31237621.370000001</v>
      </c>
      <c r="CN355" s="100">
        <v>31237621.370000001</v>
      </c>
      <c r="CO355" s="100">
        <v>31237621.370000001</v>
      </c>
    </row>
    <row r="356" spans="1:93" x14ac:dyDescent="0.2">
      <c r="A356" s="101" t="s">
        <v>1950</v>
      </c>
      <c r="B356" s="100">
        <v>0</v>
      </c>
      <c r="C356" s="100">
        <v>69838.28</v>
      </c>
      <c r="D356" s="100">
        <v>3442272.61</v>
      </c>
      <c r="E356" s="100">
        <v>0</v>
      </c>
      <c r="F356" s="100">
        <v>0</v>
      </c>
      <c r="G356" s="100">
        <v>3483676.74</v>
      </c>
      <c r="H356" s="100">
        <v>0</v>
      </c>
      <c r="I356" s="100">
        <v>0</v>
      </c>
      <c r="J356" s="100">
        <v>3027568.63</v>
      </c>
      <c r="K356" s="100">
        <v>3030867.57</v>
      </c>
      <c r="L356" s="100">
        <v>3030867.13</v>
      </c>
      <c r="M356" s="100">
        <v>6168018.9900000002</v>
      </c>
      <c r="N356" s="100">
        <v>6168018.9900000002</v>
      </c>
      <c r="O356" s="100">
        <v>6168018.9900000002</v>
      </c>
      <c r="P356" s="100">
        <v>6794559.6699999999</v>
      </c>
      <c r="Q356" s="100">
        <v>9311200.1500000004</v>
      </c>
      <c r="R356" s="100">
        <v>9324028.6600000001</v>
      </c>
      <c r="S356" s="100">
        <v>9324028.6600000001</v>
      </c>
      <c r="T356" s="100">
        <v>12877619.619999999</v>
      </c>
      <c r="U356" s="100">
        <v>12902256.939999999</v>
      </c>
      <c r="V356" s="100">
        <v>13394318.93</v>
      </c>
      <c r="W356" s="100">
        <v>17411912.719999999</v>
      </c>
      <c r="X356" s="100">
        <v>16919850.73</v>
      </c>
      <c r="Y356" s="100">
        <v>17412148.109999999</v>
      </c>
      <c r="Z356" s="100">
        <v>19603389.170000002</v>
      </c>
      <c r="AB356" s="100">
        <v>19603389.170000002</v>
      </c>
      <c r="AC356" s="100">
        <v>19603389.170000002</v>
      </c>
      <c r="AD356" s="100">
        <v>19603389.170000002</v>
      </c>
      <c r="AE356" s="100">
        <v>19603389.170000002</v>
      </c>
      <c r="AF356" s="100">
        <v>19603389.170000002</v>
      </c>
      <c r="AG356" s="100">
        <v>19603389.170000002</v>
      </c>
      <c r="AH356" s="100">
        <v>19603389.170000002</v>
      </c>
      <c r="AI356" s="100">
        <v>19603389.170000002</v>
      </c>
      <c r="AJ356" s="100">
        <v>19603389.170000002</v>
      </c>
      <c r="AK356" s="100">
        <v>19603389.170000002</v>
      </c>
      <c r="AL356" s="100">
        <v>19603389.170000002</v>
      </c>
      <c r="AM356" s="100">
        <v>19603389.170000002</v>
      </c>
      <c r="AN356" s="100">
        <v>19603389.170000002</v>
      </c>
      <c r="AO356" s="100">
        <v>19603389.170000002</v>
      </c>
      <c r="AP356" s="100">
        <v>19603389.170000002</v>
      </c>
      <c r="AQ356" s="100">
        <v>19603389.170000002</v>
      </c>
      <c r="AR356" s="100">
        <v>19603389.170000002</v>
      </c>
      <c r="AS356" s="100">
        <v>19603389.170000002</v>
      </c>
      <c r="AT356" s="100">
        <v>19603389.170000002</v>
      </c>
      <c r="AU356" s="100">
        <v>19603389.170000002</v>
      </c>
      <c r="AV356" s="100">
        <v>19603389.170000002</v>
      </c>
      <c r="AW356" s="100">
        <v>19603389.170000002</v>
      </c>
      <c r="AX356" s="100">
        <v>19603389.170000002</v>
      </c>
      <c r="AY356" s="100">
        <v>19603389.170000002</v>
      </c>
      <c r="AZ356" s="100">
        <v>19603389.170000002</v>
      </c>
      <c r="BA356" s="100">
        <v>19603389.170000002</v>
      </c>
      <c r="BB356" s="100">
        <v>19603389.170000002</v>
      </c>
      <c r="BC356" s="100">
        <v>19603389.170000002</v>
      </c>
      <c r="BD356" s="100">
        <v>19603389.170000002</v>
      </c>
      <c r="BE356" s="100">
        <v>19603389.170000002</v>
      </c>
      <c r="BF356" s="100">
        <v>19603389.170000002</v>
      </c>
      <c r="BG356" s="100">
        <v>19603389.170000002</v>
      </c>
      <c r="BH356" s="100">
        <v>19603389.170000002</v>
      </c>
      <c r="BI356" s="100">
        <v>19603389.170000002</v>
      </c>
      <c r="BJ356" s="100">
        <v>19603389.170000002</v>
      </c>
      <c r="BK356" s="100">
        <v>19603389.170000002</v>
      </c>
      <c r="BL356" s="100">
        <v>19603389.170000002</v>
      </c>
      <c r="BM356" s="100">
        <v>19603389.170000002</v>
      </c>
      <c r="BN356" s="100">
        <v>19603389.170000002</v>
      </c>
      <c r="BO356" s="100">
        <v>19603389.170000002</v>
      </c>
      <c r="BP356" s="100">
        <v>19603389.170000002</v>
      </c>
      <c r="BQ356" s="100">
        <v>19603389.170000002</v>
      </c>
      <c r="BR356" s="100">
        <v>19603389.170000002</v>
      </c>
      <c r="BS356" s="100">
        <v>19603389.170000002</v>
      </c>
      <c r="BT356" s="100">
        <v>19603389.170000002</v>
      </c>
      <c r="BU356" s="100">
        <v>19603389.170000002</v>
      </c>
      <c r="BV356" s="100">
        <v>19603389.170000002</v>
      </c>
      <c r="BW356" s="100">
        <v>19603389.170000002</v>
      </c>
      <c r="BX356" s="100">
        <v>19603389.170000002</v>
      </c>
      <c r="BY356" s="100">
        <v>19603389.170000002</v>
      </c>
      <c r="BZ356" s="100">
        <v>19603389.170000002</v>
      </c>
      <c r="CA356" s="100">
        <v>19603389.170000002</v>
      </c>
      <c r="CB356" s="100">
        <v>19603389.170000002</v>
      </c>
      <c r="CC356" s="100">
        <v>19603389.170000002</v>
      </c>
      <c r="CD356" s="100">
        <v>19603389.170000002</v>
      </c>
      <c r="CE356" s="100">
        <v>19603389.170000002</v>
      </c>
      <c r="CF356" s="100">
        <v>19603389.170000002</v>
      </c>
      <c r="CG356" s="100">
        <v>19603389.170000002</v>
      </c>
      <c r="CH356" s="100">
        <v>19603389.170000002</v>
      </c>
      <c r="CI356" s="100">
        <v>19603389.170000002</v>
      </c>
      <c r="CJ356" s="100">
        <v>19603389.170000002</v>
      </c>
      <c r="CK356" s="100">
        <v>19603389.170000002</v>
      </c>
      <c r="CL356" s="100">
        <v>19603389.170000002</v>
      </c>
      <c r="CM356" s="100">
        <v>19603389.170000002</v>
      </c>
      <c r="CN356" s="100">
        <v>19603389.170000002</v>
      </c>
      <c r="CO356" s="100">
        <v>19603389.170000002</v>
      </c>
    </row>
    <row r="357" spans="1:93" x14ac:dyDescent="0.2">
      <c r="A357" s="101" t="s">
        <v>1951</v>
      </c>
      <c r="B357" s="100">
        <v>33037726.66</v>
      </c>
      <c r="C357" s="100">
        <v>33037726.66</v>
      </c>
      <c r="D357" s="100">
        <v>36981624.5</v>
      </c>
      <c r="E357" s="100">
        <v>36981584.380000003</v>
      </c>
      <c r="F357" s="100">
        <v>26249914.379999999</v>
      </c>
      <c r="G357" s="100">
        <v>30927460.789999999</v>
      </c>
      <c r="H357" s="100">
        <v>30927460.789999999</v>
      </c>
      <c r="I357" s="100">
        <v>30927460.789999999</v>
      </c>
      <c r="J357" s="100">
        <v>34781120.990000002</v>
      </c>
      <c r="K357" s="100">
        <v>18172844.989999998</v>
      </c>
      <c r="L357" s="100">
        <v>18172844.989999998</v>
      </c>
      <c r="M357" s="100">
        <v>21767190.699999999</v>
      </c>
      <c r="N357" s="100">
        <v>21767190.699999999</v>
      </c>
      <c r="O357" s="100">
        <v>21767190.699999999</v>
      </c>
      <c r="P357" s="100">
        <v>21767190.699999999</v>
      </c>
      <c r="Q357" s="100">
        <v>25762356.780000001</v>
      </c>
      <c r="R357" s="100">
        <v>25762356.780000001</v>
      </c>
      <c r="S357" s="100">
        <v>25762356.780000001</v>
      </c>
      <c r="T357" s="100">
        <v>29573591.469999999</v>
      </c>
      <c r="U357" s="100">
        <v>29573591.469999999</v>
      </c>
      <c r="V357" s="100">
        <v>29573591.469999999</v>
      </c>
      <c r="W357" s="100">
        <v>33822152.399999999</v>
      </c>
      <c r="X357" s="100">
        <v>33822152.399999999</v>
      </c>
      <c r="Y357" s="100">
        <v>33822152.399999999</v>
      </c>
      <c r="Z357" s="100">
        <v>37843734.159999996</v>
      </c>
      <c r="AB357" s="100">
        <v>37843734.159999996</v>
      </c>
      <c r="AC357" s="100">
        <v>37843734.159999996</v>
      </c>
      <c r="AD357" s="100">
        <v>37843734.159999996</v>
      </c>
      <c r="AE357" s="100">
        <v>37843734.159999996</v>
      </c>
      <c r="AF357" s="100">
        <v>37843734.159999996</v>
      </c>
      <c r="AG357" s="100">
        <v>37843734.159999996</v>
      </c>
      <c r="AH357" s="100">
        <v>37843734.159999996</v>
      </c>
      <c r="AI357" s="100">
        <v>37843734.159999996</v>
      </c>
      <c r="AJ357" s="100">
        <v>37843734.159999996</v>
      </c>
      <c r="AK357" s="100">
        <v>37843734.159999996</v>
      </c>
      <c r="AL357" s="100">
        <v>37843734.159999996</v>
      </c>
      <c r="AM357" s="100">
        <v>37843734.159999996</v>
      </c>
      <c r="AN357" s="100">
        <v>37843734.159999996</v>
      </c>
      <c r="AO357" s="100">
        <v>37843734.159999996</v>
      </c>
      <c r="AP357" s="100">
        <v>37843734.159999996</v>
      </c>
      <c r="AQ357" s="100">
        <v>37843734.159999996</v>
      </c>
      <c r="AR357" s="100">
        <v>37843734.159999996</v>
      </c>
      <c r="AS357" s="100">
        <v>37843734.159999996</v>
      </c>
      <c r="AT357" s="100">
        <v>37843734.159999996</v>
      </c>
      <c r="AU357" s="100">
        <v>37843734.159999996</v>
      </c>
      <c r="AV357" s="100">
        <v>37843734.159999996</v>
      </c>
      <c r="AW357" s="100">
        <v>37843734.159999996</v>
      </c>
      <c r="AX357" s="100">
        <v>37843734.159999996</v>
      </c>
      <c r="AY357" s="100">
        <v>37843734.159999996</v>
      </c>
      <c r="AZ357" s="100">
        <v>37843734.159999996</v>
      </c>
      <c r="BA357" s="100">
        <v>37843734.159999996</v>
      </c>
      <c r="BB357" s="100">
        <v>37843734.159999996</v>
      </c>
      <c r="BC357" s="100">
        <v>37843734.159999996</v>
      </c>
      <c r="BD357" s="100">
        <v>37843734.159999996</v>
      </c>
      <c r="BE357" s="100">
        <v>37843734.159999996</v>
      </c>
      <c r="BF357" s="100">
        <v>37843734.159999996</v>
      </c>
      <c r="BG357" s="100">
        <v>37843734.159999996</v>
      </c>
      <c r="BH357" s="100">
        <v>37843734.159999996</v>
      </c>
      <c r="BI357" s="100">
        <v>37843734.159999996</v>
      </c>
      <c r="BJ357" s="100">
        <v>37843734.159999996</v>
      </c>
      <c r="BK357" s="100">
        <v>37843734.159999996</v>
      </c>
      <c r="BL357" s="100">
        <v>37843734.159999996</v>
      </c>
      <c r="BM357" s="100">
        <v>37843734.159999996</v>
      </c>
      <c r="BN357" s="100">
        <v>37843734.159999996</v>
      </c>
      <c r="BO357" s="100">
        <v>37843734.159999996</v>
      </c>
      <c r="BP357" s="100">
        <v>37843734.159999996</v>
      </c>
      <c r="BQ357" s="100">
        <v>37843734.159999996</v>
      </c>
      <c r="BR357" s="100">
        <v>37843734.159999996</v>
      </c>
      <c r="BS357" s="100">
        <v>37843734.159999996</v>
      </c>
      <c r="BT357" s="100">
        <v>37843734.159999996</v>
      </c>
      <c r="BU357" s="100">
        <v>37843734.159999996</v>
      </c>
      <c r="BV357" s="100">
        <v>37843734.159999996</v>
      </c>
      <c r="BW357" s="100">
        <v>37843734.159999996</v>
      </c>
      <c r="BX357" s="100">
        <v>37843734.159999996</v>
      </c>
      <c r="BY357" s="100">
        <v>37843734.159999996</v>
      </c>
      <c r="BZ357" s="100">
        <v>37843734.159999996</v>
      </c>
      <c r="CA357" s="100">
        <v>37843734.159999996</v>
      </c>
      <c r="CB357" s="100">
        <v>37843734.159999996</v>
      </c>
      <c r="CC357" s="100">
        <v>37843734.159999996</v>
      </c>
      <c r="CD357" s="100">
        <v>37843734.159999996</v>
      </c>
      <c r="CE357" s="100">
        <v>37843734.159999996</v>
      </c>
      <c r="CF357" s="100">
        <v>37843734.159999996</v>
      </c>
      <c r="CG357" s="100">
        <v>37843734.159999996</v>
      </c>
      <c r="CH357" s="100">
        <v>37843734.159999996</v>
      </c>
      <c r="CI357" s="100">
        <v>37843734.159999996</v>
      </c>
      <c r="CJ357" s="100">
        <v>37843734.159999996</v>
      </c>
      <c r="CK357" s="100">
        <v>37843734.159999996</v>
      </c>
      <c r="CL357" s="100">
        <v>37843734.159999996</v>
      </c>
      <c r="CM357" s="100">
        <v>37843734.159999996</v>
      </c>
      <c r="CN357" s="100">
        <v>37843734.159999996</v>
      </c>
      <c r="CO357" s="100">
        <v>37843734.159999996</v>
      </c>
    </row>
    <row r="358" spans="1:93" x14ac:dyDescent="0.2">
      <c r="A358" s="101" t="s">
        <v>1952</v>
      </c>
      <c r="B358" s="100">
        <v>0</v>
      </c>
      <c r="C358" s="100">
        <v>0</v>
      </c>
      <c r="D358" s="100">
        <v>0</v>
      </c>
      <c r="E358" s="100">
        <v>0</v>
      </c>
      <c r="F358" s="100">
        <v>0</v>
      </c>
      <c r="G358" s="100">
        <v>0</v>
      </c>
      <c r="H358" s="100">
        <v>0</v>
      </c>
      <c r="I358" s="100">
        <v>0</v>
      </c>
      <c r="J358" s="100">
        <v>0</v>
      </c>
      <c r="K358" s="100">
        <v>0</v>
      </c>
      <c r="L358" s="100">
        <v>0</v>
      </c>
      <c r="M358" s="100">
        <v>0</v>
      </c>
      <c r="N358" s="100">
        <v>0</v>
      </c>
      <c r="O358" s="100">
        <v>0</v>
      </c>
      <c r="P358" s="100">
        <v>0</v>
      </c>
      <c r="Q358" s="100">
        <v>0</v>
      </c>
      <c r="R358" s="100">
        <v>0</v>
      </c>
      <c r="S358" s="100">
        <v>0</v>
      </c>
      <c r="T358" s="100">
        <v>0</v>
      </c>
      <c r="U358" s="100">
        <v>0</v>
      </c>
      <c r="V358" s="100">
        <v>0</v>
      </c>
      <c r="W358" s="100">
        <v>0</v>
      </c>
      <c r="X358" s="100">
        <v>0</v>
      </c>
      <c r="Y358" s="100">
        <v>0</v>
      </c>
      <c r="Z358" s="100">
        <v>0</v>
      </c>
      <c r="AB358" s="100">
        <v>0</v>
      </c>
      <c r="AC358" s="100">
        <v>0</v>
      </c>
      <c r="AD358" s="100">
        <v>0</v>
      </c>
      <c r="AE358" s="100">
        <v>0</v>
      </c>
      <c r="AF358" s="100">
        <v>0</v>
      </c>
      <c r="AG358" s="100">
        <v>0</v>
      </c>
      <c r="AH358" s="100">
        <v>0</v>
      </c>
      <c r="AI358" s="100">
        <v>0</v>
      </c>
      <c r="AJ358" s="100">
        <v>0</v>
      </c>
      <c r="AK358" s="100">
        <v>0</v>
      </c>
      <c r="AL358" s="100">
        <v>0</v>
      </c>
      <c r="AM358" s="100">
        <v>0</v>
      </c>
      <c r="AN358" s="100">
        <v>0</v>
      </c>
      <c r="AO358" s="100">
        <v>0</v>
      </c>
      <c r="AP358" s="100">
        <v>0</v>
      </c>
      <c r="AQ358" s="100">
        <v>0</v>
      </c>
      <c r="AR358" s="100">
        <v>0</v>
      </c>
      <c r="AS358" s="100">
        <v>0</v>
      </c>
      <c r="AT358" s="100">
        <v>0</v>
      </c>
      <c r="AU358" s="100">
        <v>0</v>
      </c>
      <c r="AV358" s="100">
        <v>0</v>
      </c>
      <c r="AW358" s="100">
        <v>0</v>
      </c>
      <c r="AX358" s="100">
        <v>0</v>
      </c>
      <c r="AY358" s="100">
        <v>0</v>
      </c>
      <c r="AZ358" s="100">
        <v>0</v>
      </c>
      <c r="BA358" s="100">
        <v>0</v>
      </c>
      <c r="BB358" s="100">
        <v>0</v>
      </c>
      <c r="BC358" s="100">
        <v>0</v>
      </c>
      <c r="BD358" s="100">
        <v>0</v>
      </c>
      <c r="BE358" s="100">
        <v>0</v>
      </c>
      <c r="BF358" s="100">
        <v>0</v>
      </c>
      <c r="BG358" s="100">
        <v>0</v>
      </c>
      <c r="BH358" s="100">
        <v>0</v>
      </c>
      <c r="BI358" s="100">
        <v>0</v>
      </c>
      <c r="BJ358" s="100">
        <v>0</v>
      </c>
      <c r="BK358" s="100">
        <v>0</v>
      </c>
      <c r="BL358" s="100">
        <v>0</v>
      </c>
      <c r="BM358" s="100">
        <v>0</v>
      </c>
      <c r="BN358" s="100">
        <v>0</v>
      </c>
      <c r="BO358" s="100">
        <v>0</v>
      </c>
      <c r="BP358" s="100">
        <v>0</v>
      </c>
      <c r="BQ358" s="100">
        <v>0</v>
      </c>
      <c r="BR358" s="100">
        <v>0</v>
      </c>
      <c r="BS358" s="100">
        <v>0</v>
      </c>
      <c r="BT358" s="100">
        <v>0</v>
      </c>
      <c r="BU358" s="100">
        <v>0</v>
      </c>
      <c r="BV358" s="100">
        <v>0</v>
      </c>
      <c r="BW358" s="100">
        <v>0</v>
      </c>
      <c r="BX358" s="100">
        <v>0</v>
      </c>
      <c r="BY358" s="100">
        <v>0</v>
      </c>
      <c r="BZ358" s="100">
        <v>0</v>
      </c>
      <c r="CA358" s="100">
        <v>0</v>
      </c>
      <c r="CB358" s="100">
        <v>0</v>
      </c>
      <c r="CC358" s="100">
        <v>0</v>
      </c>
      <c r="CD358" s="100">
        <v>0</v>
      </c>
      <c r="CE358" s="100">
        <v>0</v>
      </c>
      <c r="CF358" s="100">
        <v>0</v>
      </c>
      <c r="CG358" s="100">
        <v>0</v>
      </c>
      <c r="CH358" s="100">
        <v>0</v>
      </c>
      <c r="CI358" s="100">
        <v>0</v>
      </c>
      <c r="CJ358" s="100">
        <v>0</v>
      </c>
      <c r="CK358" s="100">
        <v>0</v>
      </c>
      <c r="CL358" s="100">
        <v>0</v>
      </c>
      <c r="CM358" s="100">
        <v>0</v>
      </c>
      <c r="CN358" s="100">
        <v>0</v>
      </c>
      <c r="CO358" s="100">
        <v>0</v>
      </c>
    </row>
    <row r="359" spans="1:93" x14ac:dyDescent="0.2">
      <c r="A359" s="101" t="s">
        <v>1953</v>
      </c>
      <c r="B359" s="100">
        <v>0</v>
      </c>
      <c r="C359" s="100">
        <v>0</v>
      </c>
      <c r="D359" s="100">
        <v>0</v>
      </c>
      <c r="E359" s="100">
        <v>0</v>
      </c>
      <c r="F359" s="100">
        <v>0</v>
      </c>
      <c r="G359" s="100">
        <v>0</v>
      </c>
      <c r="H359" s="100">
        <v>0</v>
      </c>
      <c r="I359" s="100">
        <v>0</v>
      </c>
      <c r="J359" s="100">
        <v>0</v>
      </c>
      <c r="K359" s="100">
        <v>0</v>
      </c>
      <c r="L359" s="100">
        <v>115080</v>
      </c>
      <c r="M359" s="100">
        <v>1016920.67</v>
      </c>
      <c r="N359" s="100">
        <v>1016920.67</v>
      </c>
      <c r="O359" s="100">
        <v>69.7</v>
      </c>
      <c r="P359" s="100">
        <v>69.7</v>
      </c>
      <c r="Q359" s="100">
        <v>69.7</v>
      </c>
      <c r="R359" s="100">
        <v>69.7</v>
      </c>
      <c r="S359" s="100">
        <v>69.7</v>
      </c>
      <c r="T359" s="100">
        <v>69.7</v>
      </c>
      <c r="U359" s="100">
        <v>69.7</v>
      </c>
      <c r="V359" s="100">
        <v>69.7</v>
      </c>
      <c r="W359" s="100">
        <v>69.7</v>
      </c>
      <c r="X359" s="100">
        <v>69.7</v>
      </c>
      <c r="Y359" s="100">
        <v>115149.7</v>
      </c>
      <c r="Z359" s="100">
        <v>1477783.4</v>
      </c>
      <c r="AB359" s="100">
        <v>1477783.4</v>
      </c>
      <c r="AC359" s="100">
        <v>1477783.4</v>
      </c>
      <c r="AD359" s="100">
        <v>1477783.4</v>
      </c>
      <c r="AE359" s="100">
        <v>1477783.4</v>
      </c>
      <c r="AF359" s="100">
        <v>1477783.4</v>
      </c>
      <c r="AG359" s="100">
        <v>1477783.4</v>
      </c>
      <c r="AH359" s="100">
        <v>1477783.4</v>
      </c>
      <c r="AI359" s="100">
        <v>1477783.4</v>
      </c>
      <c r="AJ359" s="100">
        <v>1477783.4</v>
      </c>
      <c r="AK359" s="100">
        <v>1477783.4</v>
      </c>
      <c r="AL359" s="100">
        <v>1477783.4</v>
      </c>
      <c r="AM359" s="100">
        <v>1477783.4</v>
      </c>
      <c r="AN359" s="100">
        <v>1477783.4</v>
      </c>
      <c r="AO359" s="100">
        <v>1477783.4</v>
      </c>
      <c r="AP359" s="100">
        <v>1477783.4</v>
      </c>
      <c r="AQ359" s="100">
        <v>1477783.4</v>
      </c>
      <c r="AR359" s="100">
        <v>1477783.4</v>
      </c>
      <c r="AS359" s="100">
        <v>1477783.4</v>
      </c>
      <c r="AT359" s="100">
        <v>1477783.4</v>
      </c>
      <c r="AU359" s="100">
        <v>1477783.4</v>
      </c>
      <c r="AV359" s="100">
        <v>1477783.4</v>
      </c>
      <c r="AW359" s="100">
        <v>1477783.4</v>
      </c>
      <c r="AX359" s="100">
        <v>1477783.4</v>
      </c>
      <c r="AY359" s="100">
        <v>1477783.4</v>
      </c>
      <c r="AZ359" s="100">
        <v>1477783.4</v>
      </c>
      <c r="BA359" s="100">
        <v>1477783.4</v>
      </c>
      <c r="BB359" s="100">
        <v>1477783.4</v>
      </c>
      <c r="BC359" s="100">
        <v>1477783.4</v>
      </c>
      <c r="BD359" s="100">
        <v>1477783.4</v>
      </c>
      <c r="BE359" s="100">
        <v>1477783.4</v>
      </c>
      <c r="BF359" s="100">
        <v>1477783.4</v>
      </c>
      <c r="BG359" s="100">
        <v>1477783.4</v>
      </c>
      <c r="BH359" s="100">
        <v>1477783.4</v>
      </c>
      <c r="BI359" s="100">
        <v>1477783.4</v>
      </c>
      <c r="BJ359" s="100">
        <v>1477783.4</v>
      </c>
      <c r="BK359" s="100">
        <v>1477783.4</v>
      </c>
      <c r="BL359" s="100">
        <v>1477783.4</v>
      </c>
      <c r="BM359" s="100">
        <v>1477783.4</v>
      </c>
      <c r="BN359" s="100">
        <v>1477783.4</v>
      </c>
      <c r="BO359" s="100">
        <v>1477783.4</v>
      </c>
      <c r="BP359" s="100">
        <v>1477783.4</v>
      </c>
      <c r="BQ359" s="100">
        <v>1477783.4</v>
      </c>
      <c r="BR359" s="100">
        <v>1477783.4</v>
      </c>
      <c r="BS359" s="100">
        <v>1477783.4</v>
      </c>
      <c r="BT359" s="100">
        <v>1477783.4</v>
      </c>
      <c r="BU359" s="100">
        <v>1477783.4</v>
      </c>
      <c r="BV359" s="100">
        <v>1477783.4</v>
      </c>
      <c r="BW359" s="100">
        <v>1477783.4</v>
      </c>
      <c r="BX359" s="100">
        <v>1477783.4</v>
      </c>
      <c r="BY359" s="100">
        <v>1477783.4</v>
      </c>
      <c r="BZ359" s="100">
        <v>1477783.4</v>
      </c>
      <c r="CA359" s="100">
        <v>1477783.4</v>
      </c>
      <c r="CB359" s="100">
        <v>1477783.4</v>
      </c>
      <c r="CC359" s="100">
        <v>1477783.4</v>
      </c>
      <c r="CD359" s="100">
        <v>1477783.4</v>
      </c>
      <c r="CE359" s="100">
        <v>1477783.4</v>
      </c>
      <c r="CF359" s="100">
        <v>1477783.4</v>
      </c>
      <c r="CG359" s="100">
        <v>1477783.4</v>
      </c>
      <c r="CH359" s="100">
        <v>1477783.4</v>
      </c>
      <c r="CI359" s="100">
        <v>1477783.4</v>
      </c>
      <c r="CJ359" s="100">
        <v>1477783.4</v>
      </c>
      <c r="CK359" s="100">
        <v>1477783.4</v>
      </c>
      <c r="CL359" s="100">
        <v>1477783.4</v>
      </c>
      <c r="CM359" s="100">
        <v>1477783.4</v>
      </c>
      <c r="CN359" s="100">
        <v>1477783.4</v>
      </c>
      <c r="CO359" s="100">
        <v>1477783.4</v>
      </c>
    </row>
    <row r="360" spans="1:93" x14ac:dyDescent="0.2">
      <c r="A360" s="101" t="s">
        <v>1954</v>
      </c>
      <c r="B360" s="100">
        <v>20182780.75</v>
      </c>
      <c r="C360" s="100">
        <v>18347982.5</v>
      </c>
      <c r="D360" s="100">
        <v>16513184.249999899</v>
      </c>
      <c r="E360" s="100">
        <v>14678386</v>
      </c>
      <c r="F360" s="100">
        <v>12843587.75</v>
      </c>
      <c r="G360" s="100">
        <v>11008789.5</v>
      </c>
      <c r="H360" s="100">
        <v>9173991.25</v>
      </c>
      <c r="I360" s="100">
        <v>7339193</v>
      </c>
      <c r="J360" s="100">
        <v>5504394.75</v>
      </c>
      <c r="K360" s="100">
        <v>3669596.5</v>
      </c>
      <c r="L360" s="100">
        <v>1834798.25</v>
      </c>
      <c r="M360" s="100">
        <v>0</v>
      </c>
      <c r="N360" s="100">
        <v>0</v>
      </c>
      <c r="O360" s="100">
        <v>0</v>
      </c>
      <c r="P360" s="100">
        <v>21720279.16</v>
      </c>
      <c r="Q360" s="100">
        <v>19548251.239999998</v>
      </c>
      <c r="R360" s="100">
        <v>17376223.32</v>
      </c>
      <c r="S360" s="100">
        <v>15204195.4</v>
      </c>
      <c r="T360" s="100">
        <v>13032167.48</v>
      </c>
      <c r="U360" s="100">
        <v>10860139.560000001</v>
      </c>
      <c r="V360" s="100">
        <v>8688111.6400000006</v>
      </c>
      <c r="W360" s="100">
        <v>6516083.7199999997</v>
      </c>
      <c r="X360" s="100">
        <v>4344055.8</v>
      </c>
      <c r="Y360" s="100">
        <v>2172027.88</v>
      </c>
      <c r="Z360" s="100">
        <v>-0.04</v>
      </c>
      <c r="AB360" s="100">
        <v>-0.04</v>
      </c>
      <c r="AC360" s="100">
        <v>-0.04</v>
      </c>
      <c r="AD360" s="100">
        <v>-0.04</v>
      </c>
      <c r="AE360" s="100">
        <v>-0.04</v>
      </c>
      <c r="AF360" s="100">
        <v>-0.04</v>
      </c>
      <c r="AG360" s="100">
        <v>-0.04</v>
      </c>
      <c r="AH360" s="100">
        <v>-0.04</v>
      </c>
      <c r="AI360" s="100">
        <v>-0.04</v>
      </c>
      <c r="AJ360" s="100">
        <v>-0.04</v>
      </c>
      <c r="AK360" s="100">
        <v>-0.04</v>
      </c>
      <c r="AL360" s="100">
        <v>-0.04</v>
      </c>
      <c r="AM360" s="100">
        <v>-0.04</v>
      </c>
      <c r="AN360" s="100">
        <v>-0.04</v>
      </c>
      <c r="AO360" s="100">
        <v>-0.04</v>
      </c>
      <c r="AP360" s="100">
        <v>-0.04</v>
      </c>
      <c r="AQ360" s="100">
        <v>-0.04</v>
      </c>
      <c r="AR360" s="100">
        <v>-0.04</v>
      </c>
      <c r="AS360" s="100">
        <v>-0.04</v>
      </c>
      <c r="AT360" s="100">
        <v>-0.04</v>
      </c>
      <c r="AU360" s="100">
        <v>-0.04</v>
      </c>
      <c r="AV360" s="100">
        <v>-0.04</v>
      </c>
      <c r="AW360" s="100">
        <v>-0.04</v>
      </c>
      <c r="AX360" s="100">
        <v>-0.04</v>
      </c>
      <c r="AY360" s="100">
        <v>-0.04</v>
      </c>
      <c r="AZ360" s="100">
        <v>-0.04</v>
      </c>
      <c r="BA360" s="100">
        <v>-0.04</v>
      </c>
      <c r="BB360" s="100">
        <v>-0.04</v>
      </c>
      <c r="BC360" s="100">
        <v>-0.04</v>
      </c>
      <c r="BD360" s="100">
        <v>-0.04</v>
      </c>
      <c r="BE360" s="100">
        <v>-0.04</v>
      </c>
      <c r="BF360" s="100">
        <v>-0.04</v>
      </c>
      <c r="BG360" s="100">
        <v>-0.04</v>
      </c>
      <c r="BH360" s="100">
        <v>-0.04</v>
      </c>
      <c r="BI360" s="100">
        <v>-0.04</v>
      </c>
      <c r="BJ360" s="100">
        <v>-0.04</v>
      </c>
      <c r="BK360" s="100">
        <v>-0.04</v>
      </c>
      <c r="BL360" s="100">
        <v>-0.04</v>
      </c>
      <c r="BM360" s="100">
        <v>-0.04</v>
      </c>
      <c r="BN360" s="100">
        <v>-0.04</v>
      </c>
      <c r="BO360" s="100">
        <v>-0.04</v>
      </c>
      <c r="BP360" s="100">
        <v>-0.04</v>
      </c>
      <c r="BQ360" s="100">
        <v>-0.04</v>
      </c>
      <c r="BR360" s="100">
        <v>-0.04</v>
      </c>
      <c r="BS360" s="100">
        <v>-0.04</v>
      </c>
      <c r="BT360" s="100">
        <v>-0.04</v>
      </c>
      <c r="BU360" s="100">
        <v>-0.04</v>
      </c>
      <c r="BV360" s="100">
        <v>-0.04</v>
      </c>
      <c r="BW360" s="100">
        <v>-0.04</v>
      </c>
      <c r="BX360" s="100">
        <v>-0.04</v>
      </c>
      <c r="BY360" s="100">
        <v>-0.04</v>
      </c>
      <c r="BZ360" s="100">
        <v>-0.04</v>
      </c>
      <c r="CA360" s="100">
        <v>-0.04</v>
      </c>
      <c r="CB360" s="100">
        <v>-0.04</v>
      </c>
      <c r="CC360" s="100">
        <v>-0.04</v>
      </c>
      <c r="CD360" s="100">
        <v>-0.04</v>
      </c>
      <c r="CE360" s="100">
        <v>-0.04</v>
      </c>
      <c r="CF360" s="100">
        <v>-0.04</v>
      </c>
      <c r="CG360" s="100">
        <v>-0.04</v>
      </c>
      <c r="CH360" s="100">
        <v>-0.04</v>
      </c>
      <c r="CI360" s="100">
        <v>-0.04</v>
      </c>
      <c r="CJ360" s="100">
        <v>-0.04</v>
      </c>
      <c r="CK360" s="100">
        <v>-0.04</v>
      </c>
      <c r="CL360" s="100">
        <v>-0.04</v>
      </c>
      <c r="CM360" s="100">
        <v>-0.04</v>
      </c>
      <c r="CN360" s="100">
        <v>-0.04</v>
      </c>
      <c r="CO360" s="100">
        <v>-0.04</v>
      </c>
    </row>
    <row r="361" spans="1:93" x14ac:dyDescent="0.2">
      <c r="A361" s="101" t="s">
        <v>1955</v>
      </c>
      <c r="B361" s="100">
        <v>0</v>
      </c>
      <c r="C361" s="100">
        <v>0</v>
      </c>
      <c r="D361" s="100">
        <v>0</v>
      </c>
      <c r="E361" s="100">
        <v>0</v>
      </c>
      <c r="F361" s="100">
        <v>0</v>
      </c>
      <c r="G361" s="100">
        <v>0</v>
      </c>
      <c r="H361" s="100">
        <v>0</v>
      </c>
      <c r="I361" s="100">
        <v>0</v>
      </c>
      <c r="J361" s="100">
        <v>0</v>
      </c>
      <c r="K361" s="100">
        <v>0</v>
      </c>
      <c r="L361" s="100">
        <v>0</v>
      </c>
      <c r="M361" s="100">
        <v>0</v>
      </c>
      <c r="N361" s="100">
        <v>0</v>
      </c>
      <c r="O361" s="100">
        <v>0</v>
      </c>
      <c r="P361" s="100">
        <v>0</v>
      </c>
      <c r="Q361" s="100">
        <v>0</v>
      </c>
      <c r="R361" s="100">
        <v>0</v>
      </c>
      <c r="S361" s="100">
        <v>0</v>
      </c>
      <c r="T361" s="100">
        <v>0</v>
      </c>
      <c r="U361" s="100">
        <v>0</v>
      </c>
      <c r="V361" s="100">
        <v>0</v>
      </c>
      <c r="W361" s="100">
        <v>0</v>
      </c>
      <c r="X361" s="100">
        <v>0</v>
      </c>
      <c r="Y361" s="100">
        <v>0</v>
      </c>
      <c r="Z361" s="100">
        <v>0</v>
      </c>
      <c r="AB361" s="100">
        <v>0</v>
      </c>
      <c r="AC361" s="100">
        <v>0</v>
      </c>
      <c r="AD361" s="100">
        <v>0</v>
      </c>
      <c r="AE361" s="100">
        <v>0</v>
      </c>
      <c r="AF361" s="100">
        <v>0</v>
      </c>
      <c r="AG361" s="100">
        <v>0</v>
      </c>
      <c r="AH361" s="100">
        <v>0</v>
      </c>
      <c r="AI361" s="100">
        <v>0</v>
      </c>
      <c r="AJ361" s="100">
        <v>0</v>
      </c>
      <c r="AK361" s="100">
        <v>0</v>
      </c>
      <c r="AL361" s="100">
        <v>0</v>
      </c>
      <c r="AM361" s="100">
        <v>0</v>
      </c>
      <c r="AN361" s="100">
        <v>0</v>
      </c>
      <c r="AO361" s="100">
        <v>0</v>
      </c>
      <c r="AP361" s="100">
        <v>0</v>
      </c>
      <c r="AQ361" s="100">
        <v>0</v>
      </c>
      <c r="AR361" s="100">
        <v>0</v>
      </c>
      <c r="AS361" s="100">
        <v>0</v>
      </c>
      <c r="AT361" s="100">
        <v>0</v>
      </c>
      <c r="AU361" s="100">
        <v>0</v>
      </c>
      <c r="AV361" s="100">
        <v>0</v>
      </c>
      <c r="AW361" s="100">
        <v>0</v>
      </c>
      <c r="AX361" s="100">
        <v>0</v>
      </c>
      <c r="AY361" s="100">
        <v>0</v>
      </c>
      <c r="AZ361" s="100">
        <v>0</v>
      </c>
      <c r="BA361" s="100">
        <v>0</v>
      </c>
      <c r="BB361" s="100">
        <v>0</v>
      </c>
      <c r="BC361" s="100">
        <v>0</v>
      </c>
      <c r="BD361" s="100">
        <v>0</v>
      </c>
      <c r="BE361" s="100">
        <v>0</v>
      </c>
      <c r="BF361" s="100">
        <v>0</v>
      </c>
      <c r="BG361" s="100">
        <v>0</v>
      </c>
      <c r="BH361" s="100">
        <v>0</v>
      </c>
      <c r="BI361" s="100">
        <v>0</v>
      </c>
      <c r="BJ361" s="100">
        <v>0</v>
      </c>
      <c r="BK361" s="100">
        <v>0</v>
      </c>
      <c r="BL361" s="100">
        <v>0</v>
      </c>
      <c r="BM361" s="100">
        <v>0</v>
      </c>
      <c r="BN361" s="100">
        <v>0</v>
      </c>
      <c r="BO361" s="100">
        <v>0</v>
      </c>
      <c r="BP361" s="100">
        <v>0</v>
      </c>
      <c r="BQ361" s="100">
        <v>0</v>
      </c>
      <c r="BR361" s="100">
        <v>0</v>
      </c>
      <c r="BS361" s="100">
        <v>0</v>
      </c>
      <c r="BT361" s="100">
        <v>0</v>
      </c>
      <c r="BU361" s="100">
        <v>0</v>
      </c>
      <c r="BV361" s="100">
        <v>0</v>
      </c>
      <c r="BW361" s="100">
        <v>0</v>
      </c>
      <c r="BX361" s="100">
        <v>0</v>
      </c>
      <c r="BY361" s="100">
        <v>0</v>
      </c>
      <c r="BZ361" s="100">
        <v>0</v>
      </c>
      <c r="CA361" s="100">
        <v>0</v>
      </c>
      <c r="CB361" s="100">
        <v>0</v>
      </c>
      <c r="CC361" s="100">
        <v>0</v>
      </c>
      <c r="CD361" s="100">
        <v>0</v>
      </c>
      <c r="CE361" s="100">
        <v>0</v>
      </c>
      <c r="CF361" s="100">
        <v>0</v>
      </c>
      <c r="CG361" s="100">
        <v>0</v>
      </c>
      <c r="CH361" s="100">
        <v>0</v>
      </c>
      <c r="CI361" s="100">
        <v>0</v>
      </c>
      <c r="CJ361" s="100">
        <v>0</v>
      </c>
      <c r="CK361" s="100">
        <v>0</v>
      </c>
      <c r="CL361" s="100">
        <v>0</v>
      </c>
      <c r="CM361" s="100">
        <v>0</v>
      </c>
      <c r="CN361" s="100">
        <v>0</v>
      </c>
      <c r="CO361" s="100">
        <v>0</v>
      </c>
    </row>
    <row r="362" spans="1:93" x14ac:dyDescent="0.2">
      <c r="A362" s="101" t="s">
        <v>1956</v>
      </c>
      <c r="B362" s="100">
        <v>1403722.73</v>
      </c>
      <c r="C362" s="100">
        <v>1804784.41</v>
      </c>
      <c r="D362" s="100">
        <v>1108436</v>
      </c>
      <c r="E362" s="100">
        <v>1172166</v>
      </c>
      <c r="F362" s="100">
        <v>1820727.68</v>
      </c>
      <c r="G362" s="100">
        <v>1355936</v>
      </c>
      <c r="H362" s="100">
        <v>1520936</v>
      </c>
      <c r="I362" s="100">
        <v>1261997.68</v>
      </c>
      <c r="J362" s="100">
        <v>861571.03</v>
      </c>
      <c r="K362" s="100">
        <v>635.03</v>
      </c>
      <c r="L362" s="100">
        <v>304165.43</v>
      </c>
      <c r="M362" s="100">
        <v>581020.05000000005</v>
      </c>
      <c r="N362" s="100">
        <v>581020.05000000005</v>
      </c>
      <c r="O362" s="100">
        <v>520553.86999999901</v>
      </c>
      <c r="P362" s="100">
        <v>1407323.28999999</v>
      </c>
      <c r="Q362" s="100">
        <v>875950.89999999898</v>
      </c>
      <c r="R362" s="100">
        <v>778708.37</v>
      </c>
      <c r="S362" s="100">
        <v>1045982.47999999</v>
      </c>
      <c r="T362" s="100">
        <v>565057.63</v>
      </c>
      <c r="U362" s="100">
        <v>520230.44</v>
      </c>
      <c r="V362" s="100">
        <v>763445.33</v>
      </c>
      <c r="W362" s="100">
        <v>332788.65999999997</v>
      </c>
      <c r="X362" s="100">
        <v>577889.41999999899</v>
      </c>
      <c r="Y362" s="100">
        <v>533830.44999999995</v>
      </c>
      <c r="Z362" s="100">
        <v>860599.02</v>
      </c>
      <c r="AB362" s="100">
        <v>860599.02</v>
      </c>
      <c r="AC362" s="100">
        <v>-1779316.9502578401</v>
      </c>
      <c r="AD362" s="100">
        <v>27259758.722578499</v>
      </c>
      <c r="AE362" s="100">
        <v>24619842.752320599</v>
      </c>
      <c r="AF362" s="100">
        <v>21979926.782062799</v>
      </c>
      <c r="AG362" s="100">
        <v>19340010.811804902</v>
      </c>
      <c r="AH362" s="100">
        <v>16700094.8415471</v>
      </c>
      <c r="AI362" s="100">
        <v>14060178.871289199</v>
      </c>
      <c r="AJ362" s="100">
        <v>11420262.901031399</v>
      </c>
      <c r="AK362" s="100">
        <v>8780346.9307735506</v>
      </c>
      <c r="AL362" s="100">
        <v>6140430.9605157003</v>
      </c>
      <c r="AM362" s="100">
        <v>3500514.9902578499</v>
      </c>
      <c r="AN362" s="100">
        <v>860599.02</v>
      </c>
      <c r="AO362" s="100">
        <v>860599.02</v>
      </c>
      <c r="AP362" s="100">
        <v>-1924088.5579416</v>
      </c>
      <c r="AQ362" s="100">
        <v>28707474.799415998</v>
      </c>
      <c r="AR362" s="100">
        <v>25922787.221474402</v>
      </c>
      <c r="AS362" s="100">
        <v>23138099.643532801</v>
      </c>
      <c r="AT362" s="100">
        <v>20353412.065591201</v>
      </c>
      <c r="AU362" s="100">
        <v>17568724.487649601</v>
      </c>
      <c r="AV362" s="100">
        <v>14784036.909708001</v>
      </c>
      <c r="AW362" s="100">
        <v>11999349.3317664</v>
      </c>
      <c r="AX362" s="100">
        <v>9214661.7538248301</v>
      </c>
      <c r="AY362" s="100">
        <v>6429974.1758832196</v>
      </c>
      <c r="AZ362" s="100">
        <v>3645286.59794161</v>
      </c>
      <c r="BA362" s="100">
        <v>860599.020000007</v>
      </c>
      <c r="BB362" s="100">
        <v>860599.020000007</v>
      </c>
      <c r="BC362" s="100">
        <v>-2021972.82109998</v>
      </c>
      <c r="BD362" s="100">
        <v>29686317.430999901</v>
      </c>
      <c r="BE362" s="100">
        <v>26803745.589899901</v>
      </c>
      <c r="BF362" s="100">
        <v>23921173.748799901</v>
      </c>
      <c r="BG362" s="100">
        <v>21038601.907699902</v>
      </c>
      <c r="BH362" s="100">
        <v>18156030.066599902</v>
      </c>
      <c r="BI362" s="100">
        <v>15273458.2254999</v>
      </c>
      <c r="BJ362" s="100">
        <v>12390886.3843999</v>
      </c>
      <c r="BK362" s="100">
        <v>9508314.5432999805</v>
      </c>
      <c r="BL362" s="100">
        <v>6625742.7021999899</v>
      </c>
      <c r="BM362" s="100">
        <v>3743170.8610999999</v>
      </c>
      <c r="BN362" s="100">
        <v>860599.02000001306</v>
      </c>
      <c r="BO362" s="100">
        <v>860599.02000001306</v>
      </c>
      <c r="BP362" s="100">
        <v>-2124033.1321781599</v>
      </c>
      <c r="BQ362" s="100">
        <v>30706920.541781701</v>
      </c>
      <c r="BR362" s="100">
        <v>27722288.389603499</v>
      </c>
      <c r="BS362" s="100">
        <v>24737656.237425402</v>
      </c>
      <c r="BT362" s="100">
        <v>21753024.0852472</v>
      </c>
      <c r="BU362" s="100">
        <v>18768391.933068998</v>
      </c>
      <c r="BV362" s="100">
        <v>15783759.7808908</v>
      </c>
      <c r="BW362" s="100">
        <v>12799127.628712701</v>
      </c>
      <c r="BX362" s="100">
        <v>9814495.4765345305</v>
      </c>
      <c r="BY362" s="100">
        <v>6829863.3243563604</v>
      </c>
      <c r="BZ362" s="100">
        <v>3845231.17217818</v>
      </c>
      <c r="CA362" s="100">
        <v>860599.02000001096</v>
      </c>
      <c r="CB362" s="100">
        <v>860599.02000001096</v>
      </c>
      <c r="CC362" s="100">
        <v>-2230464.7288524299</v>
      </c>
      <c r="CD362" s="100">
        <v>31771236.5085245</v>
      </c>
      <c r="CE362" s="100">
        <v>28680172.759672001</v>
      </c>
      <c r="CF362" s="100">
        <v>25589109.010819599</v>
      </c>
      <c r="CG362" s="100">
        <v>22498045.2619671</v>
      </c>
      <c r="CH362" s="100">
        <v>19406981.513114698</v>
      </c>
      <c r="CI362" s="100">
        <v>16315917.764262199</v>
      </c>
      <c r="CJ362" s="100">
        <v>13224854.015409799</v>
      </c>
      <c r="CK362" s="100">
        <v>10133790.2665573</v>
      </c>
      <c r="CL362" s="100">
        <v>7042726.5177049097</v>
      </c>
      <c r="CM362" s="100">
        <v>3951662.7688524602</v>
      </c>
      <c r="CN362" s="100">
        <v>860599.02000001003</v>
      </c>
      <c r="CO362" s="100">
        <v>860599.02000001003</v>
      </c>
    </row>
    <row r="363" spans="1:93" x14ac:dyDescent="0.2">
      <c r="A363" s="101" t="s">
        <v>1957</v>
      </c>
      <c r="B363" s="100">
        <v>79905</v>
      </c>
      <c r="C363" s="100">
        <v>79905</v>
      </c>
      <c r="D363" s="100">
        <v>79905</v>
      </c>
      <c r="E363" s="100">
        <v>79905</v>
      </c>
      <c r="F363" s="100">
        <v>79905</v>
      </c>
      <c r="G363" s="100">
        <v>79905</v>
      </c>
      <c r="H363" s="100">
        <v>79905</v>
      </c>
      <c r="I363" s="100">
        <v>79905</v>
      </c>
      <c r="J363" s="100">
        <v>79905</v>
      </c>
      <c r="K363" s="100">
        <v>79905</v>
      </c>
      <c r="L363" s="100">
        <v>79905</v>
      </c>
      <c r="M363" s="100">
        <v>79905</v>
      </c>
      <c r="N363" s="100">
        <v>79905</v>
      </c>
      <c r="O363" s="100">
        <v>79905</v>
      </c>
      <c r="P363" s="100">
        <v>79905</v>
      </c>
      <c r="Q363" s="100">
        <v>79905</v>
      </c>
      <c r="R363" s="100">
        <v>79905</v>
      </c>
      <c r="S363" s="100">
        <v>79905</v>
      </c>
      <c r="T363" s="100">
        <v>79905</v>
      </c>
      <c r="U363" s="100">
        <v>79905</v>
      </c>
      <c r="V363" s="100">
        <v>79905</v>
      </c>
      <c r="W363" s="100">
        <v>79905</v>
      </c>
      <c r="X363" s="100">
        <v>79905</v>
      </c>
      <c r="Y363" s="100">
        <v>79905</v>
      </c>
      <c r="Z363" s="100">
        <v>79905</v>
      </c>
      <c r="AB363" s="100">
        <v>79905</v>
      </c>
      <c r="AC363" s="100">
        <v>79905</v>
      </c>
      <c r="AD363" s="100">
        <v>79905</v>
      </c>
      <c r="AE363" s="100">
        <v>79905</v>
      </c>
      <c r="AF363" s="100">
        <v>79905</v>
      </c>
      <c r="AG363" s="100">
        <v>79905</v>
      </c>
      <c r="AH363" s="100">
        <v>79905</v>
      </c>
      <c r="AI363" s="100">
        <v>79905</v>
      </c>
      <c r="AJ363" s="100">
        <v>79905</v>
      </c>
      <c r="AK363" s="100">
        <v>79905</v>
      </c>
      <c r="AL363" s="100">
        <v>79905</v>
      </c>
      <c r="AM363" s="100">
        <v>79905</v>
      </c>
      <c r="AN363" s="100">
        <v>79905</v>
      </c>
      <c r="AO363" s="100">
        <v>79905</v>
      </c>
      <c r="AP363" s="100">
        <v>79905</v>
      </c>
      <c r="AQ363" s="100">
        <v>79905</v>
      </c>
      <c r="AR363" s="100">
        <v>79905</v>
      </c>
      <c r="AS363" s="100">
        <v>79905</v>
      </c>
      <c r="AT363" s="100">
        <v>79905</v>
      </c>
      <c r="AU363" s="100">
        <v>79905</v>
      </c>
      <c r="AV363" s="100">
        <v>79905</v>
      </c>
      <c r="AW363" s="100">
        <v>79905</v>
      </c>
      <c r="AX363" s="100">
        <v>79905</v>
      </c>
      <c r="AY363" s="100">
        <v>79905</v>
      </c>
      <c r="AZ363" s="100">
        <v>79905</v>
      </c>
      <c r="BA363" s="100">
        <v>79905</v>
      </c>
      <c r="BB363" s="100">
        <v>79905</v>
      </c>
      <c r="BC363" s="100">
        <v>79905</v>
      </c>
      <c r="BD363" s="100">
        <v>79905</v>
      </c>
      <c r="BE363" s="100">
        <v>79905</v>
      </c>
      <c r="BF363" s="100">
        <v>79905</v>
      </c>
      <c r="BG363" s="100">
        <v>79905</v>
      </c>
      <c r="BH363" s="100">
        <v>79905</v>
      </c>
      <c r="BI363" s="100">
        <v>79905</v>
      </c>
      <c r="BJ363" s="100">
        <v>79905</v>
      </c>
      <c r="BK363" s="100">
        <v>79905</v>
      </c>
      <c r="BL363" s="100">
        <v>79905</v>
      </c>
      <c r="BM363" s="100">
        <v>79905</v>
      </c>
      <c r="BN363" s="100">
        <v>79905</v>
      </c>
      <c r="BO363" s="100">
        <v>79905</v>
      </c>
      <c r="BP363" s="100">
        <v>79905</v>
      </c>
      <c r="BQ363" s="100">
        <v>79905</v>
      </c>
      <c r="BR363" s="100">
        <v>79905</v>
      </c>
      <c r="BS363" s="100">
        <v>79905</v>
      </c>
      <c r="BT363" s="100">
        <v>79905</v>
      </c>
      <c r="BU363" s="100">
        <v>79905</v>
      </c>
      <c r="BV363" s="100">
        <v>79905</v>
      </c>
      <c r="BW363" s="100">
        <v>79905</v>
      </c>
      <c r="BX363" s="100">
        <v>79905</v>
      </c>
      <c r="BY363" s="100">
        <v>79905</v>
      </c>
      <c r="BZ363" s="100">
        <v>79905</v>
      </c>
      <c r="CA363" s="100">
        <v>79905</v>
      </c>
      <c r="CB363" s="100">
        <v>79905</v>
      </c>
      <c r="CC363" s="100">
        <v>79905</v>
      </c>
      <c r="CD363" s="100">
        <v>79905</v>
      </c>
      <c r="CE363" s="100">
        <v>79905</v>
      </c>
      <c r="CF363" s="100">
        <v>79905</v>
      </c>
      <c r="CG363" s="100">
        <v>79905</v>
      </c>
      <c r="CH363" s="100">
        <v>79905</v>
      </c>
      <c r="CI363" s="100">
        <v>79905</v>
      </c>
      <c r="CJ363" s="100">
        <v>79905</v>
      </c>
      <c r="CK363" s="100">
        <v>79905</v>
      </c>
      <c r="CL363" s="100">
        <v>79905</v>
      </c>
      <c r="CM363" s="100">
        <v>79905</v>
      </c>
      <c r="CN363" s="100">
        <v>79905</v>
      </c>
      <c r="CO363" s="100">
        <v>79905</v>
      </c>
    </row>
    <row r="364" spans="1:93" x14ac:dyDescent="0.2">
      <c r="A364" s="101" t="s">
        <v>1958</v>
      </c>
      <c r="B364" s="100">
        <v>0</v>
      </c>
      <c r="C364" s="100">
        <v>0</v>
      </c>
      <c r="D364" s="100">
        <v>0</v>
      </c>
      <c r="E364" s="100">
        <v>0</v>
      </c>
      <c r="F364" s="100">
        <v>0</v>
      </c>
      <c r="G364" s="100">
        <v>0</v>
      </c>
      <c r="H364" s="100">
        <v>0</v>
      </c>
      <c r="I364" s="100">
        <v>0</v>
      </c>
      <c r="J364" s="100">
        <v>0</v>
      </c>
      <c r="K364" s="100">
        <v>0</v>
      </c>
      <c r="L364" s="100">
        <v>0</v>
      </c>
      <c r="M364" s="100">
        <v>0</v>
      </c>
      <c r="N364" s="100">
        <v>0</v>
      </c>
      <c r="O364" s="100">
        <v>0</v>
      </c>
      <c r="P364" s="100">
        <v>0</v>
      </c>
      <c r="Q364" s="100">
        <v>0</v>
      </c>
      <c r="R364" s="100">
        <v>0</v>
      </c>
      <c r="S364" s="100">
        <v>0</v>
      </c>
      <c r="T364" s="100">
        <v>0</v>
      </c>
      <c r="U364" s="100">
        <v>0</v>
      </c>
      <c r="V364" s="100">
        <v>0</v>
      </c>
      <c r="W364" s="100">
        <v>0</v>
      </c>
      <c r="X364" s="100">
        <v>0</v>
      </c>
      <c r="Y364" s="100">
        <v>0</v>
      </c>
      <c r="Z364" s="100">
        <v>0</v>
      </c>
      <c r="AB364" s="100">
        <v>0</v>
      </c>
      <c r="AC364" s="100">
        <v>0</v>
      </c>
      <c r="AD364" s="100">
        <v>0</v>
      </c>
      <c r="AE364" s="100">
        <v>0</v>
      </c>
      <c r="AF364" s="100">
        <v>0</v>
      </c>
      <c r="AG364" s="100">
        <v>0</v>
      </c>
      <c r="AH364" s="100">
        <v>0</v>
      </c>
      <c r="AI364" s="100">
        <v>0</v>
      </c>
      <c r="AJ364" s="100">
        <v>0</v>
      </c>
      <c r="AK364" s="100">
        <v>0</v>
      </c>
      <c r="AL364" s="100">
        <v>0</v>
      </c>
      <c r="AM364" s="100">
        <v>0</v>
      </c>
      <c r="AN364" s="100">
        <v>0</v>
      </c>
      <c r="AO364" s="100">
        <v>0</v>
      </c>
      <c r="AP364" s="100">
        <v>0</v>
      </c>
      <c r="AQ364" s="100">
        <v>0</v>
      </c>
      <c r="AR364" s="100">
        <v>0</v>
      </c>
      <c r="AS364" s="100">
        <v>0</v>
      </c>
      <c r="AT364" s="100">
        <v>0</v>
      </c>
      <c r="AU364" s="100">
        <v>0</v>
      </c>
      <c r="AV364" s="100">
        <v>0</v>
      </c>
      <c r="AW364" s="100">
        <v>0</v>
      </c>
      <c r="AX364" s="100">
        <v>0</v>
      </c>
      <c r="AY364" s="100">
        <v>0</v>
      </c>
      <c r="AZ364" s="100">
        <v>0</v>
      </c>
      <c r="BA364" s="100">
        <v>0</v>
      </c>
      <c r="BB364" s="100">
        <v>0</v>
      </c>
      <c r="BC364" s="100">
        <v>0</v>
      </c>
      <c r="BD364" s="100">
        <v>0</v>
      </c>
      <c r="BE364" s="100">
        <v>0</v>
      </c>
      <c r="BF364" s="100">
        <v>0</v>
      </c>
      <c r="BG364" s="100">
        <v>0</v>
      </c>
      <c r="BH364" s="100">
        <v>0</v>
      </c>
      <c r="BI364" s="100">
        <v>0</v>
      </c>
      <c r="BJ364" s="100">
        <v>0</v>
      </c>
      <c r="BK364" s="100">
        <v>0</v>
      </c>
      <c r="BL364" s="100">
        <v>0</v>
      </c>
      <c r="BM364" s="100">
        <v>0</v>
      </c>
      <c r="BN364" s="100">
        <v>0</v>
      </c>
      <c r="BO364" s="100">
        <v>0</v>
      </c>
      <c r="BP364" s="100">
        <v>0</v>
      </c>
      <c r="BQ364" s="100">
        <v>0</v>
      </c>
      <c r="BR364" s="100">
        <v>0</v>
      </c>
      <c r="BS364" s="100">
        <v>0</v>
      </c>
      <c r="BT364" s="100">
        <v>0</v>
      </c>
      <c r="BU364" s="100">
        <v>0</v>
      </c>
      <c r="BV364" s="100">
        <v>0</v>
      </c>
      <c r="BW364" s="100">
        <v>0</v>
      </c>
      <c r="BX364" s="100">
        <v>0</v>
      </c>
      <c r="BY364" s="100">
        <v>0</v>
      </c>
      <c r="BZ364" s="100">
        <v>0</v>
      </c>
      <c r="CA364" s="100">
        <v>0</v>
      </c>
      <c r="CB364" s="100">
        <v>0</v>
      </c>
      <c r="CC364" s="100">
        <v>0</v>
      </c>
      <c r="CD364" s="100">
        <v>0</v>
      </c>
      <c r="CE364" s="100">
        <v>0</v>
      </c>
      <c r="CF364" s="100">
        <v>0</v>
      </c>
      <c r="CG364" s="100">
        <v>0</v>
      </c>
      <c r="CH364" s="100">
        <v>0</v>
      </c>
      <c r="CI364" s="100">
        <v>0</v>
      </c>
      <c r="CJ364" s="100">
        <v>0</v>
      </c>
      <c r="CK364" s="100">
        <v>0</v>
      </c>
      <c r="CL364" s="100">
        <v>0</v>
      </c>
      <c r="CM364" s="100">
        <v>0</v>
      </c>
      <c r="CN364" s="100">
        <v>0</v>
      </c>
      <c r="CO364" s="100">
        <v>0</v>
      </c>
    </row>
    <row r="365" spans="1:93" x14ac:dyDescent="0.2">
      <c r="A365" s="101" t="s">
        <v>1959</v>
      </c>
      <c r="B365" s="100">
        <v>0</v>
      </c>
      <c r="C365" s="100">
        <v>755</v>
      </c>
      <c r="D365" s="100">
        <v>0</v>
      </c>
      <c r="E365" s="100">
        <v>0</v>
      </c>
      <c r="F365" s="100">
        <v>0</v>
      </c>
      <c r="G365" s="100">
        <v>0</v>
      </c>
      <c r="H365" s="100">
        <v>-755</v>
      </c>
      <c r="I365" s="100">
        <v>-755</v>
      </c>
      <c r="J365" s="100">
        <v>-755</v>
      </c>
      <c r="K365" s="100">
        <v>-225.27</v>
      </c>
      <c r="L365" s="100">
        <v>-225.27</v>
      </c>
      <c r="M365" s="100">
        <v>-225.27</v>
      </c>
      <c r="N365" s="100">
        <v>-225.27</v>
      </c>
      <c r="O365" s="100">
        <v>-225.27</v>
      </c>
      <c r="P365" s="100">
        <v>-225.27</v>
      </c>
      <c r="Q365" s="100">
        <v>-225.27</v>
      </c>
      <c r="R365" s="100">
        <v>-225.27</v>
      </c>
      <c r="S365" s="100">
        <v>-225.27</v>
      </c>
      <c r="T365" s="100">
        <v>-225.27</v>
      </c>
      <c r="U365" s="100">
        <v>-225.27</v>
      </c>
      <c r="V365" s="100">
        <v>-225.27</v>
      </c>
      <c r="W365" s="100">
        <v>0</v>
      </c>
      <c r="X365" s="100">
        <v>0</v>
      </c>
      <c r="Y365" s="100">
        <v>0</v>
      </c>
      <c r="Z365" s="100">
        <v>0</v>
      </c>
      <c r="AB365" s="100">
        <v>0</v>
      </c>
      <c r="AC365" s="100">
        <v>0</v>
      </c>
      <c r="AD365" s="100">
        <v>0</v>
      </c>
      <c r="AE365" s="100">
        <v>0</v>
      </c>
      <c r="AF365" s="100">
        <v>0</v>
      </c>
      <c r="AG365" s="100">
        <v>0</v>
      </c>
      <c r="AH365" s="100">
        <v>0</v>
      </c>
      <c r="AI365" s="100">
        <v>0</v>
      </c>
      <c r="AJ365" s="100">
        <v>0</v>
      </c>
      <c r="AK365" s="100">
        <v>0</v>
      </c>
      <c r="AL365" s="100">
        <v>0</v>
      </c>
      <c r="AM365" s="100">
        <v>0</v>
      </c>
      <c r="AN365" s="100">
        <v>0</v>
      </c>
      <c r="AO365" s="100">
        <v>0</v>
      </c>
      <c r="AP365" s="100">
        <v>0</v>
      </c>
      <c r="AQ365" s="100">
        <v>0</v>
      </c>
      <c r="AR365" s="100">
        <v>0</v>
      </c>
      <c r="AS365" s="100">
        <v>0</v>
      </c>
      <c r="AT365" s="100">
        <v>0</v>
      </c>
      <c r="AU365" s="100">
        <v>0</v>
      </c>
      <c r="AV365" s="100">
        <v>0</v>
      </c>
      <c r="AW365" s="100">
        <v>0</v>
      </c>
      <c r="AX365" s="100">
        <v>0</v>
      </c>
      <c r="AY365" s="100">
        <v>0</v>
      </c>
      <c r="AZ365" s="100">
        <v>0</v>
      </c>
      <c r="BA365" s="100">
        <v>0</v>
      </c>
      <c r="BB365" s="100">
        <v>0</v>
      </c>
      <c r="BC365" s="100">
        <v>0</v>
      </c>
      <c r="BD365" s="100">
        <v>0</v>
      </c>
      <c r="BE365" s="100">
        <v>0</v>
      </c>
      <c r="BF365" s="100">
        <v>0</v>
      </c>
      <c r="BG365" s="100">
        <v>0</v>
      </c>
      <c r="BH365" s="100">
        <v>0</v>
      </c>
      <c r="BI365" s="100">
        <v>0</v>
      </c>
      <c r="BJ365" s="100">
        <v>0</v>
      </c>
      <c r="BK365" s="100">
        <v>0</v>
      </c>
      <c r="BL365" s="100">
        <v>0</v>
      </c>
      <c r="BM365" s="100">
        <v>0</v>
      </c>
      <c r="BN365" s="100">
        <v>0</v>
      </c>
      <c r="BO365" s="100">
        <v>0</v>
      </c>
      <c r="BP365" s="100">
        <v>0</v>
      </c>
      <c r="BQ365" s="100">
        <v>0</v>
      </c>
      <c r="BR365" s="100">
        <v>0</v>
      </c>
      <c r="BS365" s="100">
        <v>0</v>
      </c>
      <c r="BT365" s="100">
        <v>0</v>
      </c>
      <c r="BU365" s="100">
        <v>0</v>
      </c>
      <c r="BV365" s="100">
        <v>0</v>
      </c>
      <c r="BW365" s="100">
        <v>0</v>
      </c>
      <c r="BX365" s="100">
        <v>0</v>
      </c>
      <c r="BY365" s="100">
        <v>0</v>
      </c>
      <c r="BZ365" s="100">
        <v>0</v>
      </c>
      <c r="CA365" s="100">
        <v>0</v>
      </c>
      <c r="CB365" s="100">
        <v>0</v>
      </c>
      <c r="CC365" s="100">
        <v>0</v>
      </c>
      <c r="CD365" s="100">
        <v>0</v>
      </c>
      <c r="CE365" s="100">
        <v>0</v>
      </c>
      <c r="CF365" s="100">
        <v>0</v>
      </c>
      <c r="CG365" s="100">
        <v>0</v>
      </c>
      <c r="CH365" s="100">
        <v>0</v>
      </c>
      <c r="CI365" s="100">
        <v>0</v>
      </c>
      <c r="CJ365" s="100">
        <v>0</v>
      </c>
      <c r="CK365" s="100">
        <v>0</v>
      </c>
      <c r="CL365" s="100">
        <v>0</v>
      </c>
      <c r="CM365" s="100">
        <v>0</v>
      </c>
      <c r="CN365" s="100">
        <v>0</v>
      </c>
      <c r="CO365" s="100">
        <v>0</v>
      </c>
    </row>
    <row r="366" spans="1:93" x14ac:dyDescent="0.2">
      <c r="A366" s="101" t="s">
        <v>1960</v>
      </c>
      <c r="B366" s="100">
        <v>0</v>
      </c>
      <c r="C366" s="100">
        <v>0</v>
      </c>
      <c r="D366" s="100">
        <v>0</v>
      </c>
      <c r="E366" s="100">
        <v>0</v>
      </c>
      <c r="F366" s="100">
        <v>0</v>
      </c>
      <c r="G366" s="100">
        <v>0</v>
      </c>
      <c r="H366" s="100">
        <v>0</v>
      </c>
      <c r="I366" s="100">
        <v>0</v>
      </c>
      <c r="J366" s="100">
        <v>0</v>
      </c>
      <c r="K366" s="100">
        <v>0</v>
      </c>
      <c r="L366" s="100">
        <v>0</v>
      </c>
      <c r="M366" s="100">
        <v>0</v>
      </c>
      <c r="N366" s="100">
        <v>0</v>
      </c>
      <c r="O366" s="100">
        <v>0</v>
      </c>
      <c r="P366" s="100">
        <v>0</v>
      </c>
      <c r="Q366" s="100">
        <v>0</v>
      </c>
      <c r="R366" s="100">
        <v>0</v>
      </c>
      <c r="S366" s="100">
        <v>0</v>
      </c>
      <c r="T366" s="100">
        <v>0</v>
      </c>
      <c r="U366" s="100">
        <v>0</v>
      </c>
      <c r="V366" s="100">
        <v>0</v>
      </c>
      <c r="W366" s="100">
        <v>0</v>
      </c>
      <c r="X366" s="100">
        <v>0</v>
      </c>
      <c r="Y366" s="100">
        <v>0</v>
      </c>
      <c r="Z366" s="100">
        <v>0</v>
      </c>
      <c r="AB366" s="100">
        <v>0</v>
      </c>
      <c r="AC366" s="100">
        <v>0</v>
      </c>
      <c r="AD366" s="100">
        <v>0</v>
      </c>
      <c r="AE366" s="100">
        <v>0</v>
      </c>
      <c r="AF366" s="100">
        <v>0</v>
      </c>
      <c r="AG366" s="100">
        <v>0</v>
      </c>
      <c r="AH366" s="100">
        <v>0</v>
      </c>
      <c r="AI366" s="100">
        <v>0</v>
      </c>
      <c r="AJ366" s="100">
        <v>0</v>
      </c>
      <c r="AK366" s="100">
        <v>0</v>
      </c>
      <c r="AL366" s="100">
        <v>0</v>
      </c>
      <c r="AM366" s="100">
        <v>0</v>
      </c>
      <c r="AN366" s="100">
        <v>0</v>
      </c>
      <c r="AO366" s="100">
        <v>0</v>
      </c>
      <c r="AP366" s="100">
        <v>0</v>
      </c>
      <c r="AQ366" s="100">
        <v>0</v>
      </c>
      <c r="AR366" s="100">
        <v>0</v>
      </c>
      <c r="AS366" s="100">
        <v>0</v>
      </c>
      <c r="AT366" s="100">
        <v>0</v>
      </c>
      <c r="AU366" s="100">
        <v>0</v>
      </c>
      <c r="AV366" s="100">
        <v>0</v>
      </c>
      <c r="AW366" s="100">
        <v>0</v>
      </c>
      <c r="AX366" s="100">
        <v>0</v>
      </c>
      <c r="AY366" s="100">
        <v>0</v>
      </c>
      <c r="AZ366" s="100">
        <v>0</v>
      </c>
      <c r="BA366" s="100">
        <v>0</v>
      </c>
      <c r="BB366" s="100">
        <v>0</v>
      </c>
      <c r="BC366" s="100">
        <v>0</v>
      </c>
      <c r="BD366" s="100">
        <v>0</v>
      </c>
      <c r="BE366" s="100">
        <v>0</v>
      </c>
      <c r="BF366" s="100">
        <v>0</v>
      </c>
      <c r="BG366" s="100">
        <v>0</v>
      </c>
      <c r="BH366" s="100">
        <v>0</v>
      </c>
      <c r="BI366" s="100">
        <v>0</v>
      </c>
      <c r="BJ366" s="100">
        <v>0</v>
      </c>
      <c r="BK366" s="100">
        <v>0</v>
      </c>
      <c r="BL366" s="100">
        <v>0</v>
      </c>
      <c r="BM366" s="100">
        <v>0</v>
      </c>
      <c r="BN366" s="100">
        <v>0</v>
      </c>
      <c r="BO366" s="100">
        <v>0</v>
      </c>
      <c r="BP366" s="100">
        <v>0</v>
      </c>
      <c r="BQ366" s="100">
        <v>0</v>
      </c>
      <c r="BR366" s="100">
        <v>0</v>
      </c>
      <c r="BS366" s="100">
        <v>0</v>
      </c>
      <c r="BT366" s="100">
        <v>0</v>
      </c>
      <c r="BU366" s="100">
        <v>0</v>
      </c>
      <c r="BV366" s="100">
        <v>0</v>
      </c>
      <c r="BW366" s="100">
        <v>0</v>
      </c>
      <c r="BX366" s="100">
        <v>0</v>
      </c>
      <c r="BY366" s="100">
        <v>0</v>
      </c>
      <c r="BZ366" s="100">
        <v>0</v>
      </c>
      <c r="CA366" s="100">
        <v>0</v>
      </c>
      <c r="CB366" s="100">
        <v>0</v>
      </c>
      <c r="CC366" s="100">
        <v>0</v>
      </c>
      <c r="CD366" s="100">
        <v>0</v>
      </c>
      <c r="CE366" s="100">
        <v>0</v>
      </c>
      <c r="CF366" s="100">
        <v>0</v>
      </c>
      <c r="CG366" s="100">
        <v>0</v>
      </c>
      <c r="CH366" s="100">
        <v>0</v>
      </c>
      <c r="CI366" s="100">
        <v>0</v>
      </c>
      <c r="CJ366" s="100">
        <v>0</v>
      </c>
      <c r="CK366" s="100">
        <v>0</v>
      </c>
      <c r="CL366" s="100">
        <v>0</v>
      </c>
      <c r="CM366" s="100">
        <v>0</v>
      </c>
      <c r="CN366" s="100">
        <v>0</v>
      </c>
      <c r="CO366" s="100">
        <v>0</v>
      </c>
    </row>
    <row r="367" spans="1:93" x14ac:dyDescent="0.2">
      <c r="A367" s="101" t="s">
        <v>1961</v>
      </c>
      <c r="B367" s="100">
        <v>0</v>
      </c>
      <c r="C367" s="100">
        <v>0</v>
      </c>
      <c r="D367" s="100">
        <v>0</v>
      </c>
      <c r="E367" s="100">
        <v>0</v>
      </c>
      <c r="F367" s="100">
        <v>0</v>
      </c>
      <c r="G367" s="100">
        <v>0</v>
      </c>
      <c r="H367" s="100">
        <v>0</v>
      </c>
      <c r="I367" s="100">
        <v>0</v>
      </c>
      <c r="J367" s="100">
        <v>0</v>
      </c>
      <c r="K367" s="100">
        <v>0</v>
      </c>
      <c r="L367" s="100">
        <v>0</v>
      </c>
      <c r="M367" s="100">
        <v>0</v>
      </c>
      <c r="N367" s="100">
        <v>0</v>
      </c>
      <c r="O367" s="100">
        <v>0</v>
      </c>
      <c r="P367" s="100">
        <v>0</v>
      </c>
      <c r="Q367" s="100">
        <v>0</v>
      </c>
      <c r="R367" s="100">
        <v>0</v>
      </c>
      <c r="S367" s="100">
        <v>0</v>
      </c>
      <c r="T367" s="100">
        <v>0</v>
      </c>
      <c r="U367" s="100">
        <v>0</v>
      </c>
      <c r="V367" s="100">
        <v>0</v>
      </c>
      <c r="W367" s="100">
        <v>0</v>
      </c>
      <c r="X367" s="100">
        <v>0</v>
      </c>
      <c r="Y367" s="100">
        <v>0</v>
      </c>
      <c r="Z367" s="100">
        <v>0</v>
      </c>
      <c r="AB367" s="100">
        <v>0</v>
      </c>
      <c r="AC367" s="100">
        <v>0</v>
      </c>
      <c r="AD367" s="100">
        <v>0</v>
      </c>
      <c r="AE367" s="100">
        <v>0</v>
      </c>
      <c r="AF367" s="100">
        <v>0</v>
      </c>
      <c r="AG367" s="100">
        <v>0</v>
      </c>
      <c r="AH367" s="100">
        <v>0</v>
      </c>
      <c r="AI367" s="100">
        <v>0</v>
      </c>
      <c r="AJ367" s="100">
        <v>0</v>
      </c>
      <c r="AK367" s="100">
        <v>0</v>
      </c>
      <c r="AL367" s="100">
        <v>0</v>
      </c>
      <c r="AM367" s="100">
        <v>0</v>
      </c>
      <c r="AN367" s="100">
        <v>0</v>
      </c>
      <c r="AO367" s="100">
        <v>0</v>
      </c>
      <c r="AP367" s="100">
        <v>0</v>
      </c>
      <c r="AQ367" s="100">
        <v>0</v>
      </c>
      <c r="AR367" s="100">
        <v>0</v>
      </c>
      <c r="AS367" s="100">
        <v>0</v>
      </c>
      <c r="AT367" s="100">
        <v>0</v>
      </c>
      <c r="AU367" s="100">
        <v>0</v>
      </c>
      <c r="AV367" s="100">
        <v>0</v>
      </c>
      <c r="AW367" s="100">
        <v>0</v>
      </c>
      <c r="AX367" s="100">
        <v>0</v>
      </c>
      <c r="AY367" s="100">
        <v>0</v>
      </c>
      <c r="AZ367" s="100">
        <v>0</v>
      </c>
      <c r="BA367" s="100">
        <v>0</v>
      </c>
      <c r="BB367" s="100">
        <v>0</v>
      </c>
      <c r="BC367" s="100">
        <v>0</v>
      </c>
      <c r="BD367" s="100">
        <v>0</v>
      </c>
      <c r="BE367" s="100">
        <v>0</v>
      </c>
      <c r="BF367" s="100">
        <v>0</v>
      </c>
      <c r="BG367" s="100">
        <v>0</v>
      </c>
      <c r="BH367" s="100">
        <v>0</v>
      </c>
      <c r="BI367" s="100">
        <v>0</v>
      </c>
      <c r="BJ367" s="100">
        <v>0</v>
      </c>
      <c r="BK367" s="100">
        <v>0</v>
      </c>
      <c r="BL367" s="100">
        <v>0</v>
      </c>
      <c r="BM367" s="100">
        <v>0</v>
      </c>
      <c r="BN367" s="100">
        <v>0</v>
      </c>
      <c r="BO367" s="100">
        <v>0</v>
      </c>
      <c r="BP367" s="100">
        <v>0</v>
      </c>
      <c r="BQ367" s="100">
        <v>0</v>
      </c>
      <c r="BR367" s="100">
        <v>0</v>
      </c>
      <c r="BS367" s="100">
        <v>0</v>
      </c>
      <c r="BT367" s="100">
        <v>0</v>
      </c>
      <c r="BU367" s="100">
        <v>0</v>
      </c>
      <c r="BV367" s="100">
        <v>0</v>
      </c>
      <c r="BW367" s="100">
        <v>0</v>
      </c>
      <c r="BX367" s="100">
        <v>0</v>
      </c>
      <c r="BY367" s="100">
        <v>0</v>
      </c>
      <c r="BZ367" s="100">
        <v>0</v>
      </c>
      <c r="CA367" s="100">
        <v>0</v>
      </c>
      <c r="CB367" s="100">
        <v>0</v>
      </c>
      <c r="CC367" s="100">
        <v>0</v>
      </c>
      <c r="CD367" s="100">
        <v>0</v>
      </c>
      <c r="CE367" s="100">
        <v>0</v>
      </c>
      <c r="CF367" s="100">
        <v>0</v>
      </c>
      <c r="CG367" s="100">
        <v>0</v>
      </c>
      <c r="CH367" s="100">
        <v>0</v>
      </c>
      <c r="CI367" s="100">
        <v>0</v>
      </c>
      <c r="CJ367" s="100">
        <v>0</v>
      </c>
      <c r="CK367" s="100">
        <v>0</v>
      </c>
      <c r="CL367" s="100">
        <v>0</v>
      </c>
      <c r="CM367" s="100">
        <v>0</v>
      </c>
      <c r="CN367" s="100">
        <v>0</v>
      </c>
      <c r="CO367" s="100">
        <v>0</v>
      </c>
    </row>
    <row r="368" spans="1:93" x14ac:dyDescent="0.2">
      <c r="A368" s="101" t="s">
        <v>1962</v>
      </c>
      <c r="B368" s="100">
        <v>0</v>
      </c>
      <c r="C368" s="100">
        <v>0</v>
      </c>
      <c r="D368" s="100">
        <v>0</v>
      </c>
      <c r="E368" s="100">
        <v>0</v>
      </c>
      <c r="F368" s="100">
        <v>0</v>
      </c>
      <c r="G368" s="100">
        <v>0</v>
      </c>
      <c r="H368" s="100">
        <v>0</v>
      </c>
      <c r="I368" s="100">
        <v>0</v>
      </c>
      <c r="J368" s="100">
        <v>0</v>
      </c>
      <c r="K368" s="100">
        <v>0</v>
      </c>
      <c r="L368" s="100">
        <v>0</v>
      </c>
      <c r="M368" s="100">
        <v>0</v>
      </c>
      <c r="N368" s="100">
        <v>0</v>
      </c>
      <c r="O368" s="100">
        <v>0</v>
      </c>
      <c r="P368" s="100">
        <v>0</v>
      </c>
      <c r="Q368" s="100">
        <v>0</v>
      </c>
      <c r="R368" s="100">
        <v>0</v>
      </c>
      <c r="S368" s="100">
        <v>0</v>
      </c>
      <c r="T368" s="100">
        <v>0</v>
      </c>
      <c r="U368" s="100">
        <v>0</v>
      </c>
      <c r="V368" s="100">
        <v>0</v>
      </c>
      <c r="W368" s="100">
        <v>0</v>
      </c>
      <c r="X368" s="100">
        <v>0</v>
      </c>
      <c r="Y368" s="100">
        <v>0</v>
      </c>
      <c r="Z368" s="100">
        <v>-184.76</v>
      </c>
      <c r="AB368" s="100">
        <v>-184.76</v>
      </c>
      <c r="AC368" s="100">
        <v>-184.76</v>
      </c>
      <c r="AD368" s="100">
        <v>-184.76</v>
      </c>
      <c r="AE368" s="100">
        <v>-184.76</v>
      </c>
      <c r="AF368" s="100">
        <v>-184.76</v>
      </c>
      <c r="AG368" s="100">
        <v>-184.76</v>
      </c>
      <c r="AH368" s="100">
        <v>-184.76</v>
      </c>
      <c r="AI368" s="100">
        <v>-184.76</v>
      </c>
      <c r="AJ368" s="100">
        <v>-184.76</v>
      </c>
      <c r="AK368" s="100">
        <v>-184.76</v>
      </c>
      <c r="AL368" s="100">
        <v>-184.76</v>
      </c>
      <c r="AM368" s="100">
        <v>-184.76</v>
      </c>
      <c r="AN368" s="100">
        <v>-184.76</v>
      </c>
      <c r="AO368" s="100">
        <v>-184.76</v>
      </c>
      <c r="AP368" s="100">
        <v>-184.76</v>
      </c>
      <c r="AQ368" s="100">
        <v>-184.76</v>
      </c>
      <c r="AR368" s="100">
        <v>-184.76</v>
      </c>
      <c r="AS368" s="100">
        <v>-184.76</v>
      </c>
      <c r="AT368" s="100">
        <v>-184.76</v>
      </c>
      <c r="AU368" s="100">
        <v>-184.76</v>
      </c>
      <c r="AV368" s="100">
        <v>-184.76</v>
      </c>
      <c r="AW368" s="100">
        <v>-184.76</v>
      </c>
      <c r="AX368" s="100">
        <v>-184.76</v>
      </c>
      <c r="AY368" s="100">
        <v>-184.76</v>
      </c>
      <c r="AZ368" s="100">
        <v>-184.76</v>
      </c>
      <c r="BA368" s="100">
        <v>-184.76</v>
      </c>
      <c r="BB368" s="100">
        <v>-184.76</v>
      </c>
      <c r="BC368" s="100">
        <v>-184.76</v>
      </c>
      <c r="BD368" s="100">
        <v>-184.76</v>
      </c>
      <c r="BE368" s="100">
        <v>-184.76</v>
      </c>
      <c r="BF368" s="100">
        <v>-184.76</v>
      </c>
      <c r="BG368" s="100">
        <v>-184.76</v>
      </c>
      <c r="BH368" s="100">
        <v>-184.76</v>
      </c>
      <c r="BI368" s="100">
        <v>-184.76</v>
      </c>
      <c r="BJ368" s="100">
        <v>-184.76</v>
      </c>
      <c r="BK368" s="100">
        <v>-184.76</v>
      </c>
      <c r="BL368" s="100">
        <v>-184.76</v>
      </c>
      <c r="BM368" s="100">
        <v>-184.76</v>
      </c>
      <c r="BN368" s="100">
        <v>-184.76</v>
      </c>
      <c r="BO368" s="100">
        <v>-184.76</v>
      </c>
      <c r="BP368" s="100">
        <v>-184.76</v>
      </c>
      <c r="BQ368" s="100">
        <v>-184.76</v>
      </c>
      <c r="BR368" s="100">
        <v>-184.76</v>
      </c>
      <c r="BS368" s="100">
        <v>-184.76</v>
      </c>
      <c r="BT368" s="100">
        <v>-184.76</v>
      </c>
      <c r="BU368" s="100">
        <v>-184.76</v>
      </c>
      <c r="BV368" s="100">
        <v>-184.76</v>
      </c>
      <c r="BW368" s="100">
        <v>-184.76</v>
      </c>
      <c r="BX368" s="100">
        <v>-184.76</v>
      </c>
      <c r="BY368" s="100">
        <v>-184.76</v>
      </c>
      <c r="BZ368" s="100">
        <v>-184.76</v>
      </c>
      <c r="CA368" s="100">
        <v>-184.76</v>
      </c>
      <c r="CB368" s="100">
        <v>-184.76</v>
      </c>
      <c r="CC368" s="100">
        <v>-184.76</v>
      </c>
      <c r="CD368" s="100">
        <v>-184.76</v>
      </c>
      <c r="CE368" s="100">
        <v>-184.76</v>
      </c>
      <c r="CF368" s="100">
        <v>-184.76</v>
      </c>
      <c r="CG368" s="100">
        <v>-184.76</v>
      </c>
      <c r="CH368" s="100">
        <v>-184.76</v>
      </c>
      <c r="CI368" s="100">
        <v>-184.76</v>
      </c>
      <c r="CJ368" s="100">
        <v>-184.76</v>
      </c>
      <c r="CK368" s="100">
        <v>-184.76</v>
      </c>
      <c r="CL368" s="100">
        <v>-184.76</v>
      </c>
      <c r="CM368" s="100">
        <v>-184.76</v>
      </c>
      <c r="CN368" s="100">
        <v>-184.76</v>
      </c>
      <c r="CO368" s="100">
        <v>-184.76</v>
      </c>
    </row>
    <row r="369" spans="1:93" x14ac:dyDescent="0.2">
      <c r="A369" s="101" t="s">
        <v>1963</v>
      </c>
      <c r="B369" s="100">
        <v>0</v>
      </c>
      <c r="C369" s="100">
        <v>0</v>
      </c>
      <c r="D369" s="100">
        <v>0</v>
      </c>
      <c r="E369" s="100">
        <v>0</v>
      </c>
      <c r="F369" s="100">
        <v>0</v>
      </c>
      <c r="G369" s="100">
        <v>0</v>
      </c>
      <c r="H369" s="100">
        <v>0</v>
      </c>
      <c r="I369" s="100">
        <v>0</v>
      </c>
      <c r="J369" s="100">
        <v>0</v>
      </c>
      <c r="K369" s="100">
        <v>0</v>
      </c>
      <c r="L369" s="100">
        <v>0</v>
      </c>
      <c r="M369" s="100">
        <v>0</v>
      </c>
      <c r="N369" s="100">
        <v>0</v>
      </c>
      <c r="O369" s="100">
        <v>0</v>
      </c>
      <c r="P369" s="100">
        <v>0</v>
      </c>
      <c r="Q369" s="100">
        <v>0</v>
      </c>
      <c r="R369" s="100">
        <v>0</v>
      </c>
      <c r="S369" s="100">
        <v>0</v>
      </c>
      <c r="T369" s="100">
        <v>0</v>
      </c>
      <c r="U369" s="100">
        <v>0</v>
      </c>
      <c r="V369" s="100">
        <v>0</v>
      </c>
      <c r="W369" s="100">
        <v>0</v>
      </c>
      <c r="X369" s="100">
        <v>0</v>
      </c>
      <c r="Y369" s="100">
        <v>0</v>
      </c>
      <c r="Z369" s="100">
        <v>0</v>
      </c>
      <c r="AB369" s="100">
        <v>0</v>
      </c>
      <c r="AC369" s="100">
        <v>0</v>
      </c>
      <c r="AD369" s="100">
        <v>0</v>
      </c>
      <c r="AE369" s="100">
        <v>0</v>
      </c>
      <c r="AF369" s="100">
        <v>0</v>
      </c>
      <c r="AG369" s="100">
        <v>0</v>
      </c>
      <c r="AH369" s="100">
        <v>0</v>
      </c>
      <c r="AI369" s="100">
        <v>0</v>
      </c>
      <c r="AJ369" s="100">
        <v>0</v>
      </c>
      <c r="AK369" s="100">
        <v>0</v>
      </c>
      <c r="AL369" s="100">
        <v>0</v>
      </c>
      <c r="AM369" s="100">
        <v>0</v>
      </c>
      <c r="AN369" s="100">
        <v>0</v>
      </c>
      <c r="AO369" s="100">
        <v>0</v>
      </c>
      <c r="AP369" s="100">
        <v>0</v>
      </c>
      <c r="AQ369" s="100">
        <v>0</v>
      </c>
      <c r="AR369" s="100">
        <v>0</v>
      </c>
      <c r="AS369" s="100">
        <v>0</v>
      </c>
      <c r="AT369" s="100">
        <v>0</v>
      </c>
      <c r="AU369" s="100">
        <v>0</v>
      </c>
      <c r="AV369" s="100">
        <v>0</v>
      </c>
      <c r="AW369" s="100">
        <v>0</v>
      </c>
      <c r="AX369" s="100">
        <v>0</v>
      </c>
      <c r="AY369" s="100">
        <v>0</v>
      </c>
      <c r="AZ369" s="100">
        <v>0</v>
      </c>
      <c r="BA369" s="100">
        <v>0</v>
      </c>
      <c r="BB369" s="100">
        <v>0</v>
      </c>
      <c r="BC369" s="100">
        <v>0</v>
      </c>
      <c r="BD369" s="100">
        <v>0</v>
      </c>
      <c r="BE369" s="100">
        <v>0</v>
      </c>
      <c r="BF369" s="100">
        <v>0</v>
      </c>
      <c r="BG369" s="100">
        <v>0</v>
      </c>
      <c r="BH369" s="100">
        <v>0</v>
      </c>
      <c r="BI369" s="100">
        <v>0</v>
      </c>
      <c r="BJ369" s="100">
        <v>0</v>
      </c>
      <c r="BK369" s="100">
        <v>0</v>
      </c>
      <c r="BL369" s="100">
        <v>0</v>
      </c>
      <c r="BM369" s="100">
        <v>0</v>
      </c>
      <c r="BN369" s="100">
        <v>0</v>
      </c>
      <c r="BO369" s="100">
        <v>0</v>
      </c>
      <c r="BP369" s="100">
        <v>0</v>
      </c>
      <c r="BQ369" s="100">
        <v>0</v>
      </c>
      <c r="BR369" s="100">
        <v>0</v>
      </c>
      <c r="BS369" s="100">
        <v>0</v>
      </c>
      <c r="BT369" s="100">
        <v>0</v>
      </c>
      <c r="BU369" s="100">
        <v>0</v>
      </c>
      <c r="BV369" s="100">
        <v>0</v>
      </c>
      <c r="BW369" s="100">
        <v>0</v>
      </c>
      <c r="BX369" s="100">
        <v>0</v>
      </c>
      <c r="BY369" s="100">
        <v>0</v>
      </c>
      <c r="BZ369" s="100">
        <v>0</v>
      </c>
      <c r="CA369" s="100">
        <v>0</v>
      </c>
      <c r="CB369" s="100">
        <v>0</v>
      </c>
      <c r="CC369" s="100">
        <v>0</v>
      </c>
      <c r="CD369" s="100">
        <v>0</v>
      </c>
      <c r="CE369" s="100">
        <v>0</v>
      </c>
      <c r="CF369" s="100">
        <v>0</v>
      </c>
      <c r="CG369" s="100">
        <v>0</v>
      </c>
      <c r="CH369" s="100">
        <v>0</v>
      </c>
      <c r="CI369" s="100">
        <v>0</v>
      </c>
      <c r="CJ369" s="100">
        <v>0</v>
      </c>
      <c r="CK369" s="100">
        <v>0</v>
      </c>
      <c r="CL369" s="100">
        <v>0</v>
      </c>
      <c r="CM369" s="100">
        <v>0</v>
      </c>
      <c r="CN369" s="100">
        <v>0</v>
      </c>
      <c r="CO369" s="100">
        <v>0</v>
      </c>
    </row>
    <row r="370" spans="1:93" x14ac:dyDescent="0.2">
      <c r="A370" s="101" t="s">
        <v>1964</v>
      </c>
      <c r="B370" s="100">
        <v>0</v>
      </c>
      <c r="C370" s="100">
        <v>0</v>
      </c>
      <c r="D370" s="100">
        <v>0</v>
      </c>
      <c r="E370" s="100">
        <v>0</v>
      </c>
      <c r="F370" s="100">
        <v>0</v>
      </c>
      <c r="G370" s="100">
        <v>0</v>
      </c>
      <c r="H370" s="100">
        <v>0</v>
      </c>
      <c r="I370" s="100">
        <v>0</v>
      </c>
      <c r="J370" s="100">
        <v>0</v>
      </c>
      <c r="K370" s="100">
        <v>0</v>
      </c>
      <c r="L370" s="100">
        <v>0</v>
      </c>
      <c r="M370" s="100">
        <v>0</v>
      </c>
      <c r="N370" s="100">
        <v>0</v>
      </c>
      <c r="O370" s="100">
        <v>0</v>
      </c>
      <c r="P370" s="100">
        <v>0</v>
      </c>
      <c r="Q370" s="100">
        <v>0</v>
      </c>
      <c r="R370" s="100">
        <v>0</v>
      </c>
      <c r="S370" s="100">
        <v>0</v>
      </c>
      <c r="T370" s="100">
        <v>0</v>
      </c>
      <c r="U370" s="100">
        <v>0</v>
      </c>
      <c r="V370" s="100">
        <v>0</v>
      </c>
      <c r="W370" s="100">
        <v>0</v>
      </c>
      <c r="X370" s="100">
        <v>0</v>
      </c>
      <c r="Y370" s="100">
        <v>0</v>
      </c>
      <c r="Z370" s="100">
        <v>0</v>
      </c>
      <c r="AB370" s="100">
        <v>0</v>
      </c>
      <c r="AC370" s="100">
        <v>0</v>
      </c>
      <c r="AD370" s="100">
        <v>0</v>
      </c>
      <c r="AE370" s="100">
        <v>0</v>
      </c>
      <c r="AF370" s="100">
        <v>0</v>
      </c>
      <c r="AG370" s="100">
        <v>0</v>
      </c>
      <c r="AH370" s="100">
        <v>0</v>
      </c>
      <c r="AI370" s="100">
        <v>0</v>
      </c>
      <c r="AJ370" s="100">
        <v>0</v>
      </c>
      <c r="AK370" s="100">
        <v>0</v>
      </c>
      <c r="AL370" s="100">
        <v>0</v>
      </c>
      <c r="AM370" s="100">
        <v>0</v>
      </c>
      <c r="AN370" s="100">
        <v>0</v>
      </c>
      <c r="AO370" s="100">
        <v>0</v>
      </c>
      <c r="AP370" s="100">
        <v>0</v>
      </c>
      <c r="AQ370" s="100">
        <v>0</v>
      </c>
      <c r="AR370" s="100">
        <v>0</v>
      </c>
      <c r="AS370" s="100">
        <v>0</v>
      </c>
      <c r="AT370" s="100">
        <v>0</v>
      </c>
      <c r="AU370" s="100">
        <v>0</v>
      </c>
      <c r="AV370" s="100">
        <v>0</v>
      </c>
      <c r="AW370" s="100">
        <v>0</v>
      </c>
      <c r="AX370" s="100">
        <v>0</v>
      </c>
      <c r="AY370" s="100">
        <v>0</v>
      </c>
      <c r="AZ370" s="100">
        <v>0</v>
      </c>
      <c r="BA370" s="100">
        <v>0</v>
      </c>
      <c r="BB370" s="100">
        <v>0</v>
      </c>
      <c r="BC370" s="100">
        <v>0</v>
      </c>
      <c r="BD370" s="100">
        <v>0</v>
      </c>
      <c r="BE370" s="100">
        <v>0</v>
      </c>
      <c r="BF370" s="100">
        <v>0</v>
      </c>
      <c r="BG370" s="100">
        <v>0</v>
      </c>
      <c r="BH370" s="100">
        <v>0</v>
      </c>
      <c r="BI370" s="100">
        <v>0</v>
      </c>
      <c r="BJ370" s="100">
        <v>0</v>
      </c>
      <c r="BK370" s="100">
        <v>0</v>
      </c>
      <c r="BL370" s="100">
        <v>0</v>
      </c>
      <c r="BM370" s="100">
        <v>0</v>
      </c>
      <c r="BN370" s="100">
        <v>0</v>
      </c>
      <c r="BO370" s="100">
        <v>0</v>
      </c>
      <c r="BP370" s="100">
        <v>0</v>
      </c>
      <c r="BQ370" s="100">
        <v>0</v>
      </c>
      <c r="BR370" s="100">
        <v>0</v>
      </c>
      <c r="BS370" s="100">
        <v>0</v>
      </c>
      <c r="BT370" s="100">
        <v>0</v>
      </c>
      <c r="BU370" s="100">
        <v>0</v>
      </c>
      <c r="BV370" s="100">
        <v>0</v>
      </c>
      <c r="BW370" s="100">
        <v>0</v>
      </c>
      <c r="BX370" s="100">
        <v>0</v>
      </c>
      <c r="BY370" s="100">
        <v>0</v>
      </c>
      <c r="BZ370" s="100">
        <v>0</v>
      </c>
      <c r="CA370" s="100">
        <v>0</v>
      </c>
      <c r="CB370" s="100">
        <v>0</v>
      </c>
      <c r="CC370" s="100">
        <v>0</v>
      </c>
      <c r="CD370" s="100">
        <v>0</v>
      </c>
      <c r="CE370" s="100">
        <v>0</v>
      </c>
      <c r="CF370" s="100">
        <v>0</v>
      </c>
      <c r="CG370" s="100">
        <v>0</v>
      </c>
      <c r="CH370" s="100">
        <v>0</v>
      </c>
      <c r="CI370" s="100">
        <v>0</v>
      </c>
      <c r="CJ370" s="100">
        <v>0</v>
      </c>
      <c r="CK370" s="100">
        <v>0</v>
      </c>
      <c r="CL370" s="100">
        <v>0</v>
      </c>
      <c r="CM370" s="100">
        <v>0</v>
      </c>
      <c r="CN370" s="100">
        <v>0</v>
      </c>
      <c r="CO370" s="100">
        <v>0</v>
      </c>
    </row>
    <row r="371" spans="1:93" x14ac:dyDescent="0.2">
      <c r="A371" s="102" t="s">
        <v>1965</v>
      </c>
      <c r="B371" s="103">
        <v>82922967.590000004</v>
      </c>
      <c r="C371" s="103">
        <v>81559824.299999997</v>
      </c>
      <c r="D371" s="103">
        <v>88256646.540000007</v>
      </c>
      <c r="E371" s="103">
        <v>82918745.310000002</v>
      </c>
      <c r="F371" s="103">
        <v>71000838.739999995</v>
      </c>
      <c r="G371" s="103">
        <v>79483806.739999995</v>
      </c>
      <c r="H371" s="103">
        <v>74329576.75</v>
      </c>
      <c r="I371" s="103">
        <v>72235840.179999903</v>
      </c>
      <c r="J371" s="103">
        <v>79641734.219999999</v>
      </c>
      <c r="K371" s="103">
        <v>60352647.329999998</v>
      </c>
      <c r="L371" s="103">
        <v>58924374.849999897</v>
      </c>
      <c r="M371" s="103">
        <v>67179829.939999998</v>
      </c>
      <c r="N371" s="103">
        <v>67179829.939999998</v>
      </c>
      <c r="O371" s="103">
        <v>66102512.789999999</v>
      </c>
      <c r="P371" s="103">
        <v>89336102.049999997</v>
      </c>
      <c r="Q371" s="103">
        <v>95176087.890000001</v>
      </c>
      <c r="R371" s="103">
        <v>93247069.049999997</v>
      </c>
      <c r="S371" s="103">
        <v>91342315.239999995</v>
      </c>
      <c r="T371" s="103">
        <v>98842731.249999896</v>
      </c>
      <c r="U371" s="103">
        <v>96650513.459999993</v>
      </c>
      <c r="V371" s="103">
        <v>95213762.420000002</v>
      </c>
      <c r="W371" s="103">
        <v>103774738</v>
      </c>
      <c r="X371" s="103">
        <v>101355748.84999999</v>
      </c>
      <c r="Y371" s="103">
        <v>99747381.529999897</v>
      </c>
      <c r="Z371" s="103">
        <v>91102847.319999993</v>
      </c>
      <c r="AA371" s="103"/>
      <c r="AB371" s="103">
        <v>91102847.319999993</v>
      </c>
      <c r="AC371" s="103">
        <v>88462931.3497421</v>
      </c>
      <c r="AD371" s="103">
        <v>117502007.022578</v>
      </c>
      <c r="AE371" s="103">
        <v>114862091.05232</v>
      </c>
      <c r="AF371" s="103">
        <v>112222175.08206201</v>
      </c>
      <c r="AG371" s="103">
        <v>109582259.11180399</v>
      </c>
      <c r="AH371" s="103">
        <v>106942343.14154699</v>
      </c>
      <c r="AI371" s="103">
        <v>104302427.171289</v>
      </c>
      <c r="AJ371" s="103">
        <v>101662511.201031</v>
      </c>
      <c r="AK371" s="103">
        <v>99022595.230773494</v>
      </c>
      <c r="AL371" s="103">
        <v>96382679.260515705</v>
      </c>
      <c r="AM371" s="103">
        <v>93742763.290257797</v>
      </c>
      <c r="AN371" s="103">
        <v>91102847.319999993</v>
      </c>
      <c r="AO371" s="103">
        <v>91102847.319999993</v>
      </c>
      <c r="AP371" s="103">
        <v>88318159.742058396</v>
      </c>
      <c r="AQ371" s="103">
        <v>118949723.099416</v>
      </c>
      <c r="AR371" s="103">
        <v>116165035.521474</v>
      </c>
      <c r="AS371" s="103">
        <v>113380347.943532</v>
      </c>
      <c r="AT371" s="103">
        <v>110595660.365591</v>
      </c>
      <c r="AU371" s="103">
        <v>107810972.78764901</v>
      </c>
      <c r="AV371" s="103">
        <v>105026285.20970801</v>
      </c>
      <c r="AW371" s="103">
        <v>102241597.63176601</v>
      </c>
      <c r="AX371" s="103">
        <v>99456910.053824797</v>
      </c>
      <c r="AY371" s="103">
        <v>96672222.475883201</v>
      </c>
      <c r="AZ371" s="103">
        <v>93887534.897941604</v>
      </c>
      <c r="BA371" s="103">
        <v>91102847.319999993</v>
      </c>
      <c r="BB371" s="103">
        <v>91102847.319999993</v>
      </c>
      <c r="BC371" s="103">
        <v>88220275.4789</v>
      </c>
      <c r="BD371" s="103">
        <v>119928565.73099899</v>
      </c>
      <c r="BE371" s="103">
        <v>117045993.889899</v>
      </c>
      <c r="BF371" s="103">
        <v>114163422.04879899</v>
      </c>
      <c r="BG371" s="103">
        <v>111280850.207699</v>
      </c>
      <c r="BH371" s="103">
        <v>108398278.36659899</v>
      </c>
      <c r="BI371" s="103">
        <v>105515706.525499</v>
      </c>
      <c r="BJ371" s="103">
        <v>102633134.68439899</v>
      </c>
      <c r="BK371" s="103">
        <v>99750562.8433</v>
      </c>
      <c r="BL371" s="103">
        <v>96867991.002199903</v>
      </c>
      <c r="BM371" s="103">
        <v>93985419.1611</v>
      </c>
      <c r="BN371" s="103">
        <v>91102847.319999993</v>
      </c>
      <c r="BO371" s="103">
        <v>91102847.319999993</v>
      </c>
      <c r="BP371" s="103">
        <v>88118215.167821795</v>
      </c>
      <c r="BQ371" s="103">
        <v>120949168.84178101</v>
      </c>
      <c r="BR371" s="103">
        <v>117964536.689603</v>
      </c>
      <c r="BS371" s="103">
        <v>114979904.537425</v>
      </c>
      <c r="BT371" s="103">
        <v>111995272.38524701</v>
      </c>
      <c r="BU371" s="103">
        <v>109010640.233069</v>
      </c>
      <c r="BV371" s="103">
        <v>106026008.08089</v>
      </c>
      <c r="BW371" s="103">
        <v>103041375.928712</v>
      </c>
      <c r="BX371" s="103">
        <v>100056743.77653401</v>
      </c>
      <c r="BY371" s="103">
        <v>97072111.6243563</v>
      </c>
      <c r="BZ371" s="103">
        <v>94087479.472178102</v>
      </c>
      <c r="CA371" s="103">
        <v>91102847.319999993</v>
      </c>
      <c r="CB371" s="103">
        <v>91102847.319999993</v>
      </c>
      <c r="CC371" s="103">
        <v>88011783.571147501</v>
      </c>
      <c r="CD371" s="103">
        <v>122013484.808524</v>
      </c>
      <c r="CE371" s="103">
        <v>118922421.059672</v>
      </c>
      <c r="CF371" s="103">
        <v>115831357.310819</v>
      </c>
      <c r="CG371" s="103">
        <v>112740293.561967</v>
      </c>
      <c r="CH371" s="103">
        <v>109649229.813114</v>
      </c>
      <c r="CI371" s="103">
        <v>106558166.064262</v>
      </c>
      <c r="CJ371" s="103">
        <v>103467102.315409</v>
      </c>
      <c r="CK371" s="103">
        <v>100376038.56655701</v>
      </c>
      <c r="CL371" s="103">
        <v>97284974.817704901</v>
      </c>
      <c r="CM371" s="103">
        <v>94193911.068852395</v>
      </c>
      <c r="CN371" s="103">
        <v>91102847.319999993</v>
      </c>
      <c r="CO371" s="103">
        <v>91102847.319999993</v>
      </c>
    </row>
    <row r="372" spans="1:93" x14ac:dyDescent="0.2">
      <c r="A372" s="101" t="s">
        <v>1966</v>
      </c>
    </row>
    <row r="373" spans="1:93" x14ac:dyDescent="0.2">
      <c r="A373" s="99" t="s">
        <v>1967</v>
      </c>
    </row>
    <row r="374" spans="1:93" x14ac:dyDescent="0.2">
      <c r="A374" s="101" t="s">
        <v>1968</v>
      </c>
      <c r="B374" s="100">
        <v>0</v>
      </c>
      <c r="C374" s="100">
        <v>0</v>
      </c>
      <c r="D374" s="100">
        <v>0</v>
      </c>
      <c r="E374" s="100">
        <v>0</v>
      </c>
      <c r="F374" s="100">
        <v>0</v>
      </c>
      <c r="G374" s="100">
        <v>0</v>
      </c>
      <c r="H374" s="100">
        <v>0</v>
      </c>
      <c r="I374" s="100">
        <v>0</v>
      </c>
      <c r="J374" s="100">
        <v>0</v>
      </c>
      <c r="K374" s="100">
        <v>0</v>
      </c>
      <c r="L374" s="100">
        <v>0</v>
      </c>
      <c r="M374" s="100">
        <v>0</v>
      </c>
      <c r="N374" s="100">
        <v>0</v>
      </c>
      <c r="O374" s="100">
        <v>0</v>
      </c>
      <c r="P374" s="100">
        <v>0</v>
      </c>
      <c r="Q374" s="100">
        <v>0</v>
      </c>
      <c r="R374" s="100">
        <v>0</v>
      </c>
      <c r="S374" s="100">
        <v>0</v>
      </c>
      <c r="T374" s="100">
        <v>0</v>
      </c>
      <c r="U374" s="100">
        <v>0</v>
      </c>
      <c r="V374" s="100">
        <v>0</v>
      </c>
      <c r="W374" s="100">
        <v>0</v>
      </c>
      <c r="X374" s="100">
        <v>0</v>
      </c>
      <c r="Y374" s="100">
        <v>0</v>
      </c>
      <c r="Z374" s="100">
        <v>0</v>
      </c>
      <c r="AB374" s="100">
        <v>0</v>
      </c>
      <c r="AC374" s="100">
        <v>0</v>
      </c>
      <c r="AD374" s="100">
        <v>0</v>
      </c>
      <c r="AE374" s="100">
        <v>0</v>
      </c>
      <c r="AF374" s="100">
        <v>0</v>
      </c>
      <c r="AG374" s="100">
        <v>0</v>
      </c>
      <c r="AH374" s="100">
        <v>0</v>
      </c>
      <c r="AI374" s="100">
        <v>0</v>
      </c>
      <c r="AJ374" s="100">
        <v>0</v>
      </c>
      <c r="AK374" s="100">
        <v>0</v>
      </c>
      <c r="AL374" s="100">
        <v>0</v>
      </c>
      <c r="AM374" s="100">
        <v>0</v>
      </c>
      <c r="AN374" s="100">
        <v>0</v>
      </c>
      <c r="AO374" s="100">
        <v>0</v>
      </c>
      <c r="AP374" s="100">
        <v>0</v>
      </c>
      <c r="AQ374" s="100">
        <v>0</v>
      </c>
      <c r="AR374" s="100">
        <v>0</v>
      </c>
      <c r="AS374" s="100">
        <v>0</v>
      </c>
      <c r="AT374" s="100">
        <v>0</v>
      </c>
      <c r="AU374" s="100">
        <v>0</v>
      </c>
      <c r="AV374" s="100">
        <v>0</v>
      </c>
      <c r="AW374" s="100">
        <v>0</v>
      </c>
      <c r="AX374" s="100">
        <v>0</v>
      </c>
      <c r="AY374" s="100">
        <v>0</v>
      </c>
      <c r="AZ374" s="100">
        <v>0</v>
      </c>
      <c r="BA374" s="100">
        <v>0</v>
      </c>
      <c r="BB374" s="100">
        <v>0</v>
      </c>
      <c r="BC374" s="100">
        <v>0</v>
      </c>
      <c r="BD374" s="100">
        <v>0</v>
      </c>
      <c r="BE374" s="100">
        <v>0</v>
      </c>
      <c r="BF374" s="100">
        <v>0</v>
      </c>
      <c r="BG374" s="100">
        <v>0</v>
      </c>
      <c r="BH374" s="100">
        <v>0</v>
      </c>
      <c r="BI374" s="100">
        <v>0</v>
      </c>
      <c r="BJ374" s="100">
        <v>0</v>
      </c>
      <c r="BK374" s="100">
        <v>0</v>
      </c>
      <c r="BL374" s="100">
        <v>0</v>
      </c>
      <c r="BM374" s="100">
        <v>0</v>
      </c>
      <c r="BN374" s="100">
        <v>0</v>
      </c>
      <c r="BO374" s="100">
        <v>0</v>
      </c>
      <c r="BP374" s="100">
        <v>0</v>
      </c>
      <c r="BQ374" s="100">
        <v>0</v>
      </c>
      <c r="BR374" s="100">
        <v>0</v>
      </c>
      <c r="BS374" s="100">
        <v>0</v>
      </c>
      <c r="BT374" s="100">
        <v>0</v>
      </c>
      <c r="BU374" s="100">
        <v>0</v>
      </c>
      <c r="BV374" s="100">
        <v>0</v>
      </c>
      <c r="BW374" s="100">
        <v>0</v>
      </c>
      <c r="BX374" s="100">
        <v>0</v>
      </c>
      <c r="BY374" s="100">
        <v>0</v>
      </c>
      <c r="BZ374" s="100">
        <v>0</v>
      </c>
      <c r="CA374" s="100">
        <v>0</v>
      </c>
      <c r="CB374" s="100">
        <v>0</v>
      </c>
      <c r="CC374" s="100">
        <v>0</v>
      </c>
      <c r="CD374" s="100">
        <v>0</v>
      </c>
      <c r="CE374" s="100">
        <v>0</v>
      </c>
      <c r="CF374" s="100">
        <v>0</v>
      </c>
      <c r="CG374" s="100">
        <v>0</v>
      </c>
      <c r="CH374" s="100">
        <v>0</v>
      </c>
      <c r="CI374" s="100">
        <v>0</v>
      </c>
      <c r="CJ374" s="100">
        <v>0</v>
      </c>
      <c r="CK374" s="100">
        <v>0</v>
      </c>
      <c r="CL374" s="100">
        <v>0</v>
      </c>
      <c r="CM374" s="100">
        <v>0</v>
      </c>
      <c r="CN374" s="100">
        <v>0</v>
      </c>
      <c r="CO374" s="100">
        <v>0</v>
      </c>
    </row>
    <row r="375" spans="1:93" x14ac:dyDescent="0.2">
      <c r="A375" s="101" t="s">
        <v>1969</v>
      </c>
      <c r="B375" s="100">
        <v>0</v>
      </c>
      <c r="C375" s="100">
        <v>0</v>
      </c>
      <c r="D375" s="100">
        <v>0</v>
      </c>
      <c r="E375" s="100">
        <v>0</v>
      </c>
      <c r="F375" s="100">
        <v>0</v>
      </c>
      <c r="G375" s="100">
        <v>0</v>
      </c>
      <c r="H375" s="100">
        <v>0</v>
      </c>
      <c r="I375" s="100">
        <v>0</v>
      </c>
      <c r="J375" s="100">
        <v>0</v>
      </c>
      <c r="K375" s="100">
        <v>0</v>
      </c>
      <c r="L375" s="100">
        <v>0</v>
      </c>
      <c r="M375" s="100">
        <v>0</v>
      </c>
      <c r="N375" s="100">
        <v>0</v>
      </c>
      <c r="O375" s="100">
        <v>0</v>
      </c>
      <c r="P375" s="100">
        <v>0</v>
      </c>
      <c r="Q375" s="100">
        <v>0</v>
      </c>
      <c r="R375" s="100">
        <v>0</v>
      </c>
      <c r="S375" s="100">
        <v>0</v>
      </c>
      <c r="T375" s="100">
        <v>0</v>
      </c>
      <c r="U375" s="100">
        <v>0</v>
      </c>
      <c r="V375" s="100">
        <v>0</v>
      </c>
      <c r="W375" s="100">
        <v>0</v>
      </c>
      <c r="X375" s="100">
        <v>0</v>
      </c>
      <c r="Y375" s="100">
        <v>0</v>
      </c>
      <c r="Z375" s="100">
        <v>0</v>
      </c>
      <c r="AB375" s="100">
        <v>0</v>
      </c>
      <c r="AC375" s="100">
        <v>0</v>
      </c>
      <c r="AD375" s="100">
        <v>0</v>
      </c>
      <c r="AE375" s="100">
        <v>0</v>
      </c>
      <c r="AF375" s="100">
        <v>0</v>
      </c>
      <c r="AG375" s="100">
        <v>0</v>
      </c>
      <c r="AH375" s="100">
        <v>0</v>
      </c>
      <c r="AI375" s="100">
        <v>0</v>
      </c>
      <c r="AJ375" s="100">
        <v>0</v>
      </c>
      <c r="AK375" s="100">
        <v>0</v>
      </c>
      <c r="AL375" s="100">
        <v>0</v>
      </c>
      <c r="AM375" s="100">
        <v>0</v>
      </c>
      <c r="AN375" s="100">
        <v>0</v>
      </c>
      <c r="AO375" s="100">
        <v>0</v>
      </c>
      <c r="AP375" s="100">
        <v>0</v>
      </c>
      <c r="AQ375" s="100">
        <v>0</v>
      </c>
      <c r="AR375" s="100">
        <v>0</v>
      </c>
      <c r="AS375" s="100">
        <v>0</v>
      </c>
      <c r="AT375" s="100">
        <v>0</v>
      </c>
      <c r="AU375" s="100">
        <v>0</v>
      </c>
      <c r="AV375" s="100">
        <v>0</v>
      </c>
      <c r="AW375" s="100">
        <v>0</v>
      </c>
      <c r="AX375" s="100">
        <v>0</v>
      </c>
      <c r="AY375" s="100">
        <v>0</v>
      </c>
      <c r="AZ375" s="100">
        <v>0</v>
      </c>
      <c r="BA375" s="100">
        <v>0</v>
      </c>
      <c r="BB375" s="100">
        <v>0</v>
      </c>
      <c r="BC375" s="100">
        <v>0</v>
      </c>
      <c r="BD375" s="100">
        <v>0</v>
      </c>
      <c r="BE375" s="100">
        <v>0</v>
      </c>
      <c r="BF375" s="100">
        <v>0</v>
      </c>
      <c r="BG375" s="100">
        <v>0</v>
      </c>
      <c r="BH375" s="100">
        <v>0</v>
      </c>
      <c r="BI375" s="100">
        <v>0</v>
      </c>
      <c r="BJ375" s="100">
        <v>0</v>
      </c>
      <c r="BK375" s="100">
        <v>0</v>
      </c>
      <c r="BL375" s="100">
        <v>0</v>
      </c>
      <c r="BM375" s="100">
        <v>0</v>
      </c>
      <c r="BN375" s="100">
        <v>0</v>
      </c>
      <c r="BO375" s="100">
        <v>0</v>
      </c>
      <c r="BP375" s="100">
        <v>0</v>
      </c>
      <c r="BQ375" s="100">
        <v>0</v>
      </c>
      <c r="BR375" s="100">
        <v>0</v>
      </c>
      <c r="BS375" s="100">
        <v>0</v>
      </c>
      <c r="BT375" s="100">
        <v>0</v>
      </c>
      <c r="BU375" s="100">
        <v>0</v>
      </c>
      <c r="BV375" s="100">
        <v>0</v>
      </c>
      <c r="BW375" s="100">
        <v>0</v>
      </c>
      <c r="BX375" s="100">
        <v>0</v>
      </c>
      <c r="BY375" s="100">
        <v>0</v>
      </c>
      <c r="BZ375" s="100">
        <v>0</v>
      </c>
      <c r="CA375" s="100">
        <v>0</v>
      </c>
      <c r="CB375" s="100">
        <v>0</v>
      </c>
      <c r="CC375" s="100">
        <v>0</v>
      </c>
      <c r="CD375" s="100">
        <v>0</v>
      </c>
      <c r="CE375" s="100">
        <v>0</v>
      </c>
      <c r="CF375" s="100">
        <v>0</v>
      </c>
      <c r="CG375" s="100">
        <v>0</v>
      </c>
      <c r="CH375" s="100">
        <v>0</v>
      </c>
      <c r="CI375" s="100">
        <v>0</v>
      </c>
      <c r="CJ375" s="100">
        <v>0</v>
      </c>
      <c r="CK375" s="100">
        <v>0</v>
      </c>
      <c r="CL375" s="100">
        <v>0</v>
      </c>
      <c r="CM375" s="100">
        <v>0</v>
      </c>
      <c r="CN375" s="100">
        <v>0</v>
      </c>
      <c r="CO375" s="100">
        <v>0</v>
      </c>
    </row>
    <row r="376" spans="1:93" x14ac:dyDescent="0.2">
      <c r="A376" s="102" t="s">
        <v>1970</v>
      </c>
      <c r="B376" s="103">
        <v>0</v>
      </c>
      <c r="C376" s="103">
        <v>0</v>
      </c>
      <c r="D376" s="103">
        <v>0</v>
      </c>
      <c r="E376" s="103">
        <v>0</v>
      </c>
      <c r="F376" s="103">
        <v>0</v>
      </c>
      <c r="G376" s="103">
        <v>0</v>
      </c>
      <c r="H376" s="103">
        <v>0</v>
      </c>
      <c r="I376" s="103">
        <v>0</v>
      </c>
      <c r="J376" s="103">
        <v>0</v>
      </c>
      <c r="K376" s="103">
        <v>0</v>
      </c>
      <c r="L376" s="103">
        <v>0</v>
      </c>
      <c r="M376" s="103">
        <v>0</v>
      </c>
      <c r="N376" s="103">
        <v>0</v>
      </c>
      <c r="O376" s="103">
        <v>0</v>
      </c>
      <c r="P376" s="103">
        <v>0</v>
      </c>
      <c r="Q376" s="103">
        <v>0</v>
      </c>
      <c r="R376" s="103">
        <v>0</v>
      </c>
      <c r="S376" s="103">
        <v>0</v>
      </c>
      <c r="T376" s="103">
        <v>0</v>
      </c>
      <c r="U376" s="103">
        <v>0</v>
      </c>
      <c r="V376" s="103">
        <v>0</v>
      </c>
      <c r="W376" s="103">
        <v>0</v>
      </c>
      <c r="X376" s="103">
        <v>0</v>
      </c>
      <c r="Y376" s="103">
        <v>0</v>
      </c>
      <c r="Z376" s="103">
        <v>0</v>
      </c>
      <c r="AA376" s="103"/>
      <c r="AB376" s="103">
        <v>0</v>
      </c>
      <c r="AC376" s="103">
        <v>0</v>
      </c>
      <c r="AD376" s="103">
        <v>0</v>
      </c>
      <c r="AE376" s="103">
        <v>0</v>
      </c>
      <c r="AF376" s="103">
        <v>0</v>
      </c>
      <c r="AG376" s="103">
        <v>0</v>
      </c>
      <c r="AH376" s="103">
        <v>0</v>
      </c>
      <c r="AI376" s="103">
        <v>0</v>
      </c>
      <c r="AJ376" s="103">
        <v>0</v>
      </c>
      <c r="AK376" s="103">
        <v>0</v>
      </c>
      <c r="AL376" s="103">
        <v>0</v>
      </c>
      <c r="AM376" s="103">
        <v>0</v>
      </c>
      <c r="AN376" s="103">
        <v>0</v>
      </c>
      <c r="AO376" s="103">
        <v>0</v>
      </c>
      <c r="AP376" s="103">
        <v>0</v>
      </c>
      <c r="AQ376" s="103">
        <v>0</v>
      </c>
      <c r="AR376" s="103">
        <v>0</v>
      </c>
      <c r="AS376" s="103">
        <v>0</v>
      </c>
      <c r="AT376" s="103">
        <v>0</v>
      </c>
      <c r="AU376" s="103">
        <v>0</v>
      </c>
      <c r="AV376" s="103">
        <v>0</v>
      </c>
      <c r="AW376" s="103">
        <v>0</v>
      </c>
      <c r="AX376" s="103">
        <v>0</v>
      </c>
      <c r="AY376" s="103">
        <v>0</v>
      </c>
      <c r="AZ376" s="103">
        <v>0</v>
      </c>
      <c r="BA376" s="103">
        <v>0</v>
      </c>
      <c r="BB376" s="103">
        <v>0</v>
      </c>
      <c r="BC376" s="103">
        <v>0</v>
      </c>
      <c r="BD376" s="103">
        <v>0</v>
      </c>
      <c r="BE376" s="103">
        <v>0</v>
      </c>
      <c r="BF376" s="103">
        <v>0</v>
      </c>
      <c r="BG376" s="103">
        <v>0</v>
      </c>
      <c r="BH376" s="103">
        <v>0</v>
      </c>
      <c r="BI376" s="103">
        <v>0</v>
      </c>
      <c r="BJ376" s="103">
        <v>0</v>
      </c>
      <c r="BK376" s="103">
        <v>0</v>
      </c>
      <c r="BL376" s="103">
        <v>0</v>
      </c>
      <c r="BM376" s="103">
        <v>0</v>
      </c>
      <c r="BN376" s="103">
        <v>0</v>
      </c>
      <c r="BO376" s="103">
        <v>0</v>
      </c>
      <c r="BP376" s="103">
        <v>0</v>
      </c>
      <c r="BQ376" s="103">
        <v>0</v>
      </c>
      <c r="BR376" s="103">
        <v>0</v>
      </c>
      <c r="BS376" s="103">
        <v>0</v>
      </c>
      <c r="BT376" s="103">
        <v>0</v>
      </c>
      <c r="BU376" s="103">
        <v>0</v>
      </c>
      <c r="BV376" s="103">
        <v>0</v>
      </c>
      <c r="BW376" s="103">
        <v>0</v>
      </c>
      <c r="BX376" s="103">
        <v>0</v>
      </c>
      <c r="BY376" s="103">
        <v>0</v>
      </c>
      <c r="BZ376" s="103">
        <v>0</v>
      </c>
      <c r="CA376" s="103">
        <v>0</v>
      </c>
      <c r="CB376" s="103">
        <v>0</v>
      </c>
      <c r="CC376" s="103">
        <v>0</v>
      </c>
      <c r="CD376" s="103">
        <v>0</v>
      </c>
      <c r="CE376" s="103">
        <v>0</v>
      </c>
      <c r="CF376" s="103">
        <v>0</v>
      </c>
      <c r="CG376" s="103">
        <v>0</v>
      </c>
      <c r="CH376" s="103">
        <v>0</v>
      </c>
      <c r="CI376" s="103">
        <v>0</v>
      </c>
      <c r="CJ376" s="103">
        <v>0</v>
      </c>
      <c r="CK376" s="103">
        <v>0</v>
      </c>
      <c r="CL376" s="103">
        <v>0</v>
      </c>
      <c r="CM376" s="103">
        <v>0</v>
      </c>
      <c r="CN376" s="103">
        <v>0</v>
      </c>
      <c r="CO376" s="103">
        <v>0</v>
      </c>
    </row>
    <row r="377" spans="1:93" x14ac:dyDescent="0.2">
      <c r="A377" s="101" t="s">
        <v>1971</v>
      </c>
    </row>
    <row r="378" spans="1:93" x14ac:dyDescent="0.2">
      <c r="A378" s="99" t="s">
        <v>1972</v>
      </c>
    </row>
    <row r="379" spans="1:93" x14ac:dyDescent="0.2">
      <c r="A379" s="101" t="s">
        <v>1973</v>
      </c>
      <c r="B379" s="100">
        <v>0</v>
      </c>
      <c r="C379" s="100">
        <v>0</v>
      </c>
      <c r="D379" s="100">
        <v>0</v>
      </c>
      <c r="E379" s="100">
        <v>0</v>
      </c>
      <c r="F379" s="100">
        <v>0</v>
      </c>
      <c r="G379" s="100">
        <v>0</v>
      </c>
      <c r="H379" s="100">
        <v>0</v>
      </c>
      <c r="I379" s="100">
        <v>0</v>
      </c>
      <c r="J379" s="100">
        <v>0</v>
      </c>
      <c r="K379" s="100">
        <v>0</v>
      </c>
      <c r="L379" s="100">
        <v>0</v>
      </c>
      <c r="M379" s="100">
        <v>0</v>
      </c>
      <c r="N379" s="100">
        <v>0</v>
      </c>
      <c r="O379" s="100">
        <v>0</v>
      </c>
      <c r="P379" s="100">
        <v>0</v>
      </c>
      <c r="Q379" s="100">
        <v>0</v>
      </c>
      <c r="R379" s="100">
        <v>0</v>
      </c>
      <c r="S379" s="100">
        <v>0</v>
      </c>
      <c r="T379" s="100">
        <v>0</v>
      </c>
      <c r="U379" s="100">
        <v>0</v>
      </c>
      <c r="V379" s="100">
        <v>0</v>
      </c>
      <c r="W379" s="100">
        <v>0</v>
      </c>
      <c r="X379" s="100">
        <v>0</v>
      </c>
      <c r="Y379" s="100">
        <v>0</v>
      </c>
      <c r="Z379" s="100">
        <v>0</v>
      </c>
      <c r="AB379" s="100">
        <v>0</v>
      </c>
      <c r="AC379" s="100">
        <v>0</v>
      </c>
      <c r="AD379" s="100">
        <v>0</v>
      </c>
      <c r="AE379" s="100">
        <v>0</v>
      </c>
      <c r="AF379" s="100">
        <v>0</v>
      </c>
      <c r="AG379" s="100">
        <v>0</v>
      </c>
      <c r="AH379" s="100">
        <v>0</v>
      </c>
      <c r="AI379" s="100">
        <v>0</v>
      </c>
      <c r="AJ379" s="100">
        <v>0</v>
      </c>
      <c r="AK379" s="100">
        <v>0</v>
      </c>
      <c r="AL379" s="100">
        <v>0</v>
      </c>
      <c r="AM379" s="100">
        <v>0</v>
      </c>
      <c r="AN379" s="100">
        <v>0</v>
      </c>
      <c r="AO379" s="100">
        <v>0</v>
      </c>
      <c r="AP379" s="100">
        <v>0</v>
      </c>
      <c r="AQ379" s="100">
        <v>0</v>
      </c>
      <c r="AR379" s="100">
        <v>0</v>
      </c>
      <c r="AS379" s="100">
        <v>0</v>
      </c>
      <c r="AT379" s="100">
        <v>0</v>
      </c>
      <c r="AU379" s="100">
        <v>0</v>
      </c>
      <c r="AV379" s="100">
        <v>0</v>
      </c>
      <c r="AW379" s="100">
        <v>0</v>
      </c>
      <c r="AX379" s="100">
        <v>0</v>
      </c>
      <c r="AY379" s="100">
        <v>0</v>
      </c>
      <c r="AZ379" s="100">
        <v>0</v>
      </c>
      <c r="BA379" s="100">
        <v>0</v>
      </c>
      <c r="BB379" s="100">
        <v>0</v>
      </c>
      <c r="BC379" s="100">
        <v>0</v>
      </c>
      <c r="BD379" s="100">
        <v>0</v>
      </c>
      <c r="BE379" s="100">
        <v>0</v>
      </c>
      <c r="BF379" s="100">
        <v>0</v>
      </c>
      <c r="BG379" s="100">
        <v>0</v>
      </c>
      <c r="BH379" s="100">
        <v>0</v>
      </c>
      <c r="BI379" s="100">
        <v>0</v>
      </c>
      <c r="BJ379" s="100">
        <v>0</v>
      </c>
      <c r="BK379" s="100">
        <v>0</v>
      </c>
      <c r="BL379" s="100">
        <v>0</v>
      </c>
      <c r="BM379" s="100">
        <v>0</v>
      </c>
      <c r="BN379" s="100">
        <v>0</v>
      </c>
      <c r="BO379" s="100">
        <v>0</v>
      </c>
      <c r="BP379" s="100">
        <v>0</v>
      </c>
      <c r="BQ379" s="100">
        <v>0</v>
      </c>
      <c r="BR379" s="100">
        <v>0</v>
      </c>
      <c r="BS379" s="100">
        <v>0</v>
      </c>
      <c r="BT379" s="100">
        <v>0</v>
      </c>
      <c r="BU379" s="100">
        <v>0</v>
      </c>
      <c r="BV379" s="100">
        <v>0</v>
      </c>
      <c r="BW379" s="100">
        <v>0</v>
      </c>
      <c r="BX379" s="100">
        <v>0</v>
      </c>
      <c r="BY379" s="100">
        <v>0</v>
      </c>
      <c r="BZ379" s="100">
        <v>0</v>
      </c>
      <c r="CA379" s="100">
        <v>0</v>
      </c>
      <c r="CB379" s="100">
        <v>0</v>
      </c>
      <c r="CC379" s="100">
        <v>0</v>
      </c>
      <c r="CD379" s="100">
        <v>0</v>
      </c>
      <c r="CE379" s="100">
        <v>0</v>
      </c>
      <c r="CF379" s="100">
        <v>0</v>
      </c>
      <c r="CG379" s="100">
        <v>0</v>
      </c>
      <c r="CH379" s="100">
        <v>0</v>
      </c>
      <c r="CI379" s="100">
        <v>0</v>
      </c>
      <c r="CJ379" s="100">
        <v>0</v>
      </c>
      <c r="CK379" s="100">
        <v>0</v>
      </c>
      <c r="CL379" s="100">
        <v>0</v>
      </c>
      <c r="CM379" s="100">
        <v>0</v>
      </c>
      <c r="CN379" s="100">
        <v>0</v>
      </c>
      <c r="CO379" s="100">
        <v>0</v>
      </c>
    </row>
    <row r="380" spans="1:93" x14ac:dyDescent="0.2">
      <c r="A380" s="101" t="s">
        <v>1974</v>
      </c>
      <c r="B380" s="100">
        <v>134034.84</v>
      </c>
      <c r="C380" s="100">
        <v>106437.9</v>
      </c>
      <c r="D380" s="100">
        <v>112080.55</v>
      </c>
      <c r="E380" s="100">
        <v>114708.91</v>
      </c>
      <c r="F380" s="100">
        <v>112432.32000000001</v>
      </c>
      <c r="G380" s="100">
        <v>86820.64</v>
      </c>
      <c r="H380" s="100">
        <v>65186.12</v>
      </c>
      <c r="I380" s="100">
        <v>101575.52</v>
      </c>
      <c r="J380" s="100">
        <v>167433.54</v>
      </c>
      <c r="K380" s="100">
        <v>109510.31</v>
      </c>
      <c r="L380" s="100">
        <v>56903.54</v>
      </c>
      <c r="M380" s="100">
        <v>73536.759999999995</v>
      </c>
      <c r="N380" s="100">
        <v>73536.759999999995</v>
      </c>
      <c r="O380" s="100">
        <v>105135.16</v>
      </c>
      <c r="P380" s="100">
        <v>116251.36</v>
      </c>
      <c r="Q380" s="100">
        <v>53137.53</v>
      </c>
      <c r="R380" s="100">
        <v>61792.729999999901</v>
      </c>
      <c r="S380" s="100">
        <v>88281.02</v>
      </c>
      <c r="T380" s="100">
        <v>116138.61</v>
      </c>
      <c r="U380" s="100">
        <v>112058.79</v>
      </c>
      <c r="V380" s="100">
        <v>74505.289999999994</v>
      </c>
      <c r="W380" s="100">
        <v>174193.74</v>
      </c>
      <c r="X380" s="100">
        <v>171323.83</v>
      </c>
      <c r="Y380" s="100">
        <v>215042.46</v>
      </c>
      <c r="Z380" s="100">
        <v>187865.429999999</v>
      </c>
      <c r="AB380" s="100">
        <v>187865.429999999</v>
      </c>
      <c r="AC380" s="100">
        <v>187865.429999999</v>
      </c>
      <c r="AD380" s="100">
        <v>187865.429999999</v>
      </c>
      <c r="AE380" s="100">
        <v>187865.429999999</v>
      </c>
      <c r="AF380" s="100">
        <v>187865.429999999</v>
      </c>
      <c r="AG380" s="100">
        <v>187865.429999999</v>
      </c>
      <c r="AH380" s="100">
        <v>187865.429999999</v>
      </c>
      <c r="AI380" s="100">
        <v>187865.429999999</v>
      </c>
      <c r="AJ380" s="100">
        <v>187865.429999999</v>
      </c>
      <c r="AK380" s="100">
        <v>187865.429999999</v>
      </c>
      <c r="AL380" s="100">
        <v>187865.429999999</v>
      </c>
      <c r="AM380" s="100">
        <v>187865.429999999</v>
      </c>
      <c r="AN380" s="100">
        <v>187865.429999999</v>
      </c>
      <c r="AO380" s="100">
        <v>187865.429999999</v>
      </c>
      <c r="AP380" s="100">
        <v>187865.429999999</v>
      </c>
      <c r="AQ380" s="100">
        <v>187865.429999999</v>
      </c>
      <c r="AR380" s="100">
        <v>187865.429999999</v>
      </c>
      <c r="AS380" s="100">
        <v>187865.429999999</v>
      </c>
      <c r="AT380" s="100">
        <v>187865.429999999</v>
      </c>
      <c r="AU380" s="100">
        <v>187865.429999999</v>
      </c>
      <c r="AV380" s="100">
        <v>187865.429999999</v>
      </c>
      <c r="AW380" s="100">
        <v>187865.429999999</v>
      </c>
      <c r="AX380" s="100">
        <v>187865.429999999</v>
      </c>
      <c r="AY380" s="100">
        <v>187865.429999999</v>
      </c>
      <c r="AZ380" s="100">
        <v>187865.429999999</v>
      </c>
      <c r="BA380" s="100">
        <v>187865.429999999</v>
      </c>
      <c r="BB380" s="100">
        <v>187865.429999999</v>
      </c>
      <c r="BC380" s="100">
        <v>187865.429999999</v>
      </c>
      <c r="BD380" s="100">
        <v>187865.429999999</v>
      </c>
      <c r="BE380" s="100">
        <v>187865.429999999</v>
      </c>
      <c r="BF380" s="100">
        <v>187865.429999999</v>
      </c>
      <c r="BG380" s="100">
        <v>187865.429999999</v>
      </c>
      <c r="BH380" s="100">
        <v>187865.429999999</v>
      </c>
      <c r="BI380" s="100">
        <v>187865.429999999</v>
      </c>
      <c r="BJ380" s="100">
        <v>187865.429999999</v>
      </c>
      <c r="BK380" s="100">
        <v>187865.429999999</v>
      </c>
      <c r="BL380" s="100">
        <v>187865.429999999</v>
      </c>
      <c r="BM380" s="100">
        <v>187865.429999999</v>
      </c>
      <c r="BN380" s="100">
        <v>187865.429999999</v>
      </c>
      <c r="BO380" s="100">
        <v>187865.429999999</v>
      </c>
      <c r="BP380" s="100">
        <v>187865.429999999</v>
      </c>
      <c r="BQ380" s="100">
        <v>187865.429999999</v>
      </c>
      <c r="BR380" s="100">
        <v>187865.429999999</v>
      </c>
      <c r="BS380" s="100">
        <v>187865.429999999</v>
      </c>
      <c r="BT380" s="100">
        <v>187865.429999999</v>
      </c>
      <c r="BU380" s="100">
        <v>187865.429999999</v>
      </c>
      <c r="BV380" s="100">
        <v>187865.429999999</v>
      </c>
      <c r="BW380" s="100">
        <v>187865.429999999</v>
      </c>
      <c r="BX380" s="100">
        <v>187865.429999999</v>
      </c>
      <c r="BY380" s="100">
        <v>187865.429999999</v>
      </c>
      <c r="BZ380" s="100">
        <v>187865.429999999</v>
      </c>
      <c r="CA380" s="100">
        <v>187865.429999999</v>
      </c>
      <c r="CB380" s="100">
        <v>187865.429999999</v>
      </c>
      <c r="CC380" s="100">
        <v>187865.429999999</v>
      </c>
      <c r="CD380" s="100">
        <v>187865.429999999</v>
      </c>
      <c r="CE380" s="100">
        <v>187865.429999999</v>
      </c>
      <c r="CF380" s="100">
        <v>187865.429999999</v>
      </c>
      <c r="CG380" s="100">
        <v>187865.429999999</v>
      </c>
      <c r="CH380" s="100">
        <v>187865.429999999</v>
      </c>
      <c r="CI380" s="100">
        <v>187865.429999999</v>
      </c>
      <c r="CJ380" s="100">
        <v>187865.429999999</v>
      </c>
      <c r="CK380" s="100">
        <v>187865.429999999</v>
      </c>
      <c r="CL380" s="100">
        <v>187865.429999999</v>
      </c>
      <c r="CM380" s="100">
        <v>187865.429999999</v>
      </c>
      <c r="CN380" s="100">
        <v>187865.429999999</v>
      </c>
      <c r="CO380" s="100">
        <v>187865.429999999</v>
      </c>
    </row>
    <row r="381" spans="1:93" x14ac:dyDescent="0.2">
      <c r="A381" s="102" t="s">
        <v>1975</v>
      </c>
      <c r="B381" s="103">
        <v>134034.84</v>
      </c>
      <c r="C381" s="103">
        <v>106437.9</v>
      </c>
      <c r="D381" s="103">
        <v>112080.55</v>
      </c>
      <c r="E381" s="103">
        <v>114708.91</v>
      </c>
      <c r="F381" s="103">
        <v>112432.32000000001</v>
      </c>
      <c r="G381" s="103">
        <v>86820.64</v>
      </c>
      <c r="H381" s="103">
        <v>65186.12</v>
      </c>
      <c r="I381" s="103">
        <v>101575.52</v>
      </c>
      <c r="J381" s="103">
        <v>167433.54</v>
      </c>
      <c r="K381" s="103">
        <v>109510.31</v>
      </c>
      <c r="L381" s="103">
        <v>56903.54</v>
      </c>
      <c r="M381" s="103">
        <v>73536.759999999995</v>
      </c>
      <c r="N381" s="103">
        <v>73536.759999999995</v>
      </c>
      <c r="O381" s="103">
        <v>105135.16</v>
      </c>
      <c r="P381" s="103">
        <v>116251.36</v>
      </c>
      <c r="Q381" s="103">
        <v>53137.53</v>
      </c>
      <c r="R381" s="103">
        <v>61792.729999999901</v>
      </c>
      <c r="S381" s="103">
        <v>88281.02</v>
      </c>
      <c r="T381" s="103">
        <v>116138.61</v>
      </c>
      <c r="U381" s="103">
        <v>112058.79</v>
      </c>
      <c r="V381" s="103">
        <v>74505.289999999994</v>
      </c>
      <c r="W381" s="103">
        <v>174193.74</v>
      </c>
      <c r="X381" s="103">
        <v>171323.83</v>
      </c>
      <c r="Y381" s="103">
        <v>215042.46</v>
      </c>
      <c r="Z381" s="103">
        <v>187865.429999999</v>
      </c>
      <c r="AA381" s="103"/>
      <c r="AB381" s="103">
        <v>187865.429999999</v>
      </c>
      <c r="AC381" s="103">
        <v>187865.429999999</v>
      </c>
      <c r="AD381" s="103">
        <v>187865.429999999</v>
      </c>
      <c r="AE381" s="103">
        <v>187865.429999999</v>
      </c>
      <c r="AF381" s="103">
        <v>187865.429999999</v>
      </c>
      <c r="AG381" s="103">
        <v>187865.429999999</v>
      </c>
      <c r="AH381" s="103">
        <v>187865.429999999</v>
      </c>
      <c r="AI381" s="103">
        <v>187865.429999999</v>
      </c>
      <c r="AJ381" s="103">
        <v>187865.429999999</v>
      </c>
      <c r="AK381" s="103">
        <v>187865.429999999</v>
      </c>
      <c r="AL381" s="103">
        <v>187865.429999999</v>
      </c>
      <c r="AM381" s="103">
        <v>187865.429999999</v>
      </c>
      <c r="AN381" s="103">
        <v>187865.429999999</v>
      </c>
      <c r="AO381" s="103">
        <v>187865.429999999</v>
      </c>
      <c r="AP381" s="103">
        <v>187865.429999999</v>
      </c>
      <c r="AQ381" s="103">
        <v>187865.429999999</v>
      </c>
      <c r="AR381" s="103">
        <v>187865.429999999</v>
      </c>
      <c r="AS381" s="103">
        <v>187865.429999999</v>
      </c>
      <c r="AT381" s="103">
        <v>187865.429999999</v>
      </c>
      <c r="AU381" s="103">
        <v>187865.429999999</v>
      </c>
      <c r="AV381" s="103">
        <v>187865.429999999</v>
      </c>
      <c r="AW381" s="103">
        <v>187865.429999999</v>
      </c>
      <c r="AX381" s="103">
        <v>187865.429999999</v>
      </c>
      <c r="AY381" s="103">
        <v>187865.429999999</v>
      </c>
      <c r="AZ381" s="103">
        <v>187865.429999999</v>
      </c>
      <c r="BA381" s="103">
        <v>187865.429999999</v>
      </c>
      <c r="BB381" s="103">
        <v>187865.429999999</v>
      </c>
      <c r="BC381" s="103">
        <v>187865.429999999</v>
      </c>
      <c r="BD381" s="103">
        <v>187865.429999999</v>
      </c>
      <c r="BE381" s="103">
        <v>187865.429999999</v>
      </c>
      <c r="BF381" s="103">
        <v>187865.429999999</v>
      </c>
      <c r="BG381" s="103">
        <v>187865.429999999</v>
      </c>
      <c r="BH381" s="103">
        <v>187865.429999999</v>
      </c>
      <c r="BI381" s="103">
        <v>187865.429999999</v>
      </c>
      <c r="BJ381" s="103">
        <v>187865.429999999</v>
      </c>
      <c r="BK381" s="103">
        <v>187865.429999999</v>
      </c>
      <c r="BL381" s="103">
        <v>187865.429999999</v>
      </c>
      <c r="BM381" s="103">
        <v>187865.429999999</v>
      </c>
      <c r="BN381" s="103">
        <v>187865.429999999</v>
      </c>
      <c r="BO381" s="103">
        <v>187865.429999999</v>
      </c>
      <c r="BP381" s="103">
        <v>187865.429999999</v>
      </c>
      <c r="BQ381" s="103">
        <v>187865.429999999</v>
      </c>
      <c r="BR381" s="103">
        <v>187865.429999999</v>
      </c>
      <c r="BS381" s="103">
        <v>187865.429999999</v>
      </c>
      <c r="BT381" s="103">
        <v>187865.429999999</v>
      </c>
      <c r="BU381" s="103">
        <v>187865.429999999</v>
      </c>
      <c r="BV381" s="103">
        <v>187865.429999999</v>
      </c>
      <c r="BW381" s="103">
        <v>187865.429999999</v>
      </c>
      <c r="BX381" s="103">
        <v>187865.429999999</v>
      </c>
      <c r="BY381" s="103">
        <v>187865.429999999</v>
      </c>
      <c r="BZ381" s="103">
        <v>187865.429999999</v>
      </c>
      <c r="CA381" s="103">
        <v>187865.429999999</v>
      </c>
      <c r="CB381" s="103">
        <v>187865.429999999</v>
      </c>
      <c r="CC381" s="103">
        <v>187865.429999999</v>
      </c>
      <c r="CD381" s="103">
        <v>187865.429999999</v>
      </c>
      <c r="CE381" s="103">
        <v>187865.429999999</v>
      </c>
      <c r="CF381" s="103">
        <v>187865.429999999</v>
      </c>
      <c r="CG381" s="103">
        <v>187865.429999999</v>
      </c>
      <c r="CH381" s="103">
        <v>187865.429999999</v>
      </c>
      <c r="CI381" s="103">
        <v>187865.429999999</v>
      </c>
      <c r="CJ381" s="103">
        <v>187865.429999999</v>
      </c>
      <c r="CK381" s="103">
        <v>187865.429999999</v>
      </c>
      <c r="CL381" s="103">
        <v>187865.429999999</v>
      </c>
      <c r="CM381" s="103">
        <v>187865.429999999</v>
      </c>
      <c r="CN381" s="103">
        <v>187865.429999999</v>
      </c>
      <c r="CO381" s="103">
        <v>187865.429999999</v>
      </c>
    </row>
    <row r="382" spans="1:93" x14ac:dyDescent="0.2">
      <c r="A382" s="101" t="s">
        <v>1976</v>
      </c>
    </row>
    <row r="383" spans="1:93" x14ac:dyDescent="0.2">
      <c r="A383" s="99" t="s">
        <v>1977</v>
      </c>
    </row>
    <row r="384" spans="1:93" x14ac:dyDescent="0.2">
      <c r="A384" s="101" t="s">
        <v>1978</v>
      </c>
      <c r="B384" s="100">
        <v>123227339</v>
      </c>
      <c r="C384" s="100">
        <v>106555216</v>
      </c>
      <c r="D384" s="100">
        <v>109280084.999999</v>
      </c>
      <c r="E384" s="100">
        <v>113704300</v>
      </c>
      <c r="F384" s="100">
        <v>145285219</v>
      </c>
      <c r="G384" s="100">
        <v>153960840</v>
      </c>
      <c r="H384" s="100">
        <v>147715206</v>
      </c>
      <c r="I384" s="100">
        <v>143858595.41999999</v>
      </c>
      <c r="J384" s="100">
        <v>94925484</v>
      </c>
      <c r="K384" s="100">
        <v>106472683.2</v>
      </c>
      <c r="L384" s="100">
        <v>109675732.43000001</v>
      </c>
      <c r="M384" s="100">
        <v>122821339.26000001</v>
      </c>
      <c r="N384" s="100">
        <v>122821339.26000001</v>
      </c>
      <c r="O384" s="100">
        <v>109744925.54000001</v>
      </c>
      <c r="P384" s="100">
        <v>107777022</v>
      </c>
      <c r="Q384" s="100">
        <v>106256891</v>
      </c>
      <c r="R384" s="100">
        <v>113410913.999999</v>
      </c>
      <c r="S384" s="100">
        <v>132240904</v>
      </c>
      <c r="T384" s="100">
        <v>139053529</v>
      </c>
      <c r="U384" s="100">
        <v>152011944</v>
      </c>
      <c r="V384" s="100">
        <v>167190610</v>
      </c>
      <c r="W384" s="100">
        <v>126682316</v>
      </c>
      <c r="X384" s="100">
        <v>107059277</v>
      </c>
      <c r="Y384" s="100">
        <v>102862161</v>
      </c>
      <c r="Z384" s="100">
        <v>120553322</v>
      </c>
      <c r="AB384" s="100">
        <v>120553322</v>
      </c>
      <c r="AC384" s="100">
        <v>120553322</v>
      </c>
      <c r="AD384" s="100">
        <v>120553322</v>
      </c>
      <c r="AE384" s="100">
        <v>120553322</v>
      </c>
      <c r="AF384" s="100">
        <v>120553322</v>
      </c>
      <c r="AG384" s="100">
        <v>120553322</v>
      </c>
      <c r="AH384" s="100">
        <v>120553322</v>
      </c>
      <c r="AI384" s="100">
        <v>120553322</v>
      </c>
      <c r="AJ384" s="100">
        <v>120553322</v>
      </c>
      <c r="AK384" s="100">
        <v>120553322</v>
      </c>
      <c r="AL384" s="100">
        <v>120553322</v>
      </c>
      <c r="AM384" s="100">
        <v>120553322</v>
      </c>
      <c r="AN384" s="100">
        <v>120553322</v>
      </c>
      <c r="AO384" s="100">
        <v>120553322</v>
      </c>
      <c r="AP384" s="100">
        <v>120553322</v>
      </c>
      <c r="AQ384" s="100">
        <v>120553322</v>
      </c>
      <c r="AR384" s="100">
        <v>120553322</v>
      </c>
      <c r="AS384" s="100">
        <v>120553322</v>
      </c>
      <c r="AT384" s="100">
        <v>120553322</v>
      </c>
      <c r="AU384" s="100">
        <v>120553322</v>
      </c>
      <c r="AV384" s="100">
        <v>120553322</v>
      </c>
      <c r="AW384" s="100">
        <v>120553322</v>
      </c>
      <c r="AX384" s="100">
        <v>120553322</v>
      </c>
      <c r="AY384" s="100">
        <v>120553322</v>
      </c>
      <c r="AZ384" s="100">
        <v>120553322</v>
      </c>
      <c r="BA384" s="100">
        <v>120553322</v>
      </c>
      <c r="BB384" s="100">
        <v>120553322</v>
      </c>
      <c r="BC384" s="100">
        <v>120553322</v>
      </c>
      <c r="BD384" s="100">
        <v>120553322</v>
      </c>
      <c r="BE384" s="100">
        <v>120553322</v>
      </c>
      <c r="BF384" s="100">
        <v>120553322</v>
      </c>
      <c r="BG384" s="100">
        <v>120553322</v>
      </c>
      <c r="BH384" s="100">
        <v>120553322</v>
      </c>
      <c r="BI384" s="100">
        <v>120553322</v>
      </c>
      <c r="BJ384" s="100">
        <v>120553322</v>
      </c>
      <c r="BK384" s="100">
        <v>120553322</v>
      </c>
      <c r="BL384" s="100">
        <v>120553322</v>
      </c>
      <c r="BM384" s="100">
        <v>120553322</v>
      </c>
      <c r="BN384" s="100">
        <v>120553322</v>
      </c>
      <c r="BO384" s="100">
        <v>120553322</v>
      </c>
      <c r="BP384" s="100">
        <v>120553322</v>
      </c>
      <c r="BQ384" s="100">
        <v>120553322</v>
      </c>
      <c r="BR384" s="100">
        <v>120553322</v>
      </c>
      <c r="BS384" s="100">
        <v>120553322</v>
      </c>
      <c r="BT384" s="100">
        <v>120553322</v>
      </c>
      <c r="BU384" s="100">
        <v>120553322</v>
      </c>
      <c r="BV384" s="100">
        <v>120553322</v>
      </c>
      <c r="BW384" s="100">
        <v>120553322</v>
      </c>
      <c r="BX384" s="100">
        <v>120553322</v>
      </c>
      <c r="BY384" s="100">
        <v>120553322</v>
      </c>
      <c r="BZ384" s="100">
        <v>120553322</v>
      </c>
      <c r="CA384" s="100">
        <v>120553322</v>
      </c>
      <c r="CB384" s="100">
        <v>120553322</v>
      </c>
      <c r="CC384" s="100">
        <v>120553322</v>
      </c>
      <c r="CD384" s="100">
        <v>120553322</v>
      </c>
      <c r="CE384" s="100">
        <v>120553322</v>
      </c>
      <c r="CF384" s="100">
        <v>120553322</v>
      </c>
      <c r="CG384" s="100">
        <v>120553322</v>
      </c>
      <c r="CH384" s="100">
        <v>120553322</v>
      </c>
      <c r="CI384" s="100">
        <v>120553322</v>
      </c>
      <c r="CJ384" s="100">
        <v>120553322</v>
      </c>
      <c r="CK384" s="100">
        <v>120553322</v>
      </c>
      <c r="CL384" s="100">
        <v>120553322</v>
      </c>
      <c r="CM384" s="100">
        <v>120553322</v>
      </c>
      <c r="CN384" s="100">
        <v>120553322</v>
      </c>
      <c r="CO384" s="100">
        <v>120553322</v>
      </c>
    </row>
    <row r="385" spans="1:93" x14ac:dyDescent="0.2">
      <c r="A385" s="101" t="s">
        <v>1979</v>
      </c>
      <c r="B385" s="100">
        <v>0</v>
      </c>
      <c r="C385" s="100">
        <v>0</v>
      </c>
      <c r="D385" s="100">
        <v>0</v>
      </c>
      <c r="E385" s="100">
        <v>0</v>
      </c>
      <c r="F385" s="100">
        <v>0</v>
      </c>
      <c r="G385" s="100">
        <v>0</v>
      </c>
      <c r="H385" s="100">
        <v>0</v>
      </c>
      <c r="I385" s="100">
        <v>0</v>
      </c>
      <c r="J385" s="100">
        <v>0</v>
      </c>
      <c r="K385" s="100">
        <v>0</v>
      </c>
      <c r="L385" s="100">
        <v>0</v>
      </c>
      <c r="M385" s="100">
        <v>0</v>
      </c>
      <c r="N385" s="100">
        <v>0</v>
      </c>
      <c r="O385" s="100">
        <v>0</v>
      </c>
      <c r="P385" s="100">
        <v>0</v>
      </c>
      <c r="Q385" s="100">
        <v>0</v>
      </c>
      <c r="R385" s="100">
        <v>0</v>
      </c>
      <c r="S385" s="100">
        <v>0</v>
      </c>
      <c r="T385" s="100">
        <v>0</v>
      </c>
      <c r="U385" s="100">
        <v>0</v>
      </c>
      <c r="V385" s="100">
        <v>0</v>
      </c>
      <c r="W385" s="100">
        <v>0</v>
      </c>
      <c r="X385" s="100">
        <v>0</v>
      </c>
      <c r="Y385" s="100">
        <v>0</v>
      </c>
      <c r="Z385" s="100">
        <v>0</v>
      </c>
      <c r="AB385" s="100">
        <v>0</v>
      </c>
      <c r="AC385" s="100">
        <v>0</v>
      </c>
      <c r="AD385" s="100">
        <v>0</v>
      </c>
      <c r="AE385" s="100">
        <v>0</v>
      </c>
      <c r="AF385" s="100">
        <v>0</v>
      </c>
      <c r="AG385" s="100">
        <v>0</v>
      </c>
      <c r="AH385" s="100">
        <v>0</v>
      </c>
      <c r="AI385" s="100">
        <v>0</v>
      </c>
      <c r="AJ385" s="100">
        <v>0</v>
      </c>
      <c r="AK385" s="100">
        <v>0</v>
      </c>
      <c r="AL385" s="100">
        <v>0</v>
      </c>
      <c r="AM385" s="100">
        <v>0</v>
      </c>
      <c r="AN385" s="100">
        <v>0</v>
      </c>
      <c r="AO385" s="100">
        <v>0</v>
      </c>
      <c r="AP385" s="100">
        <v>0</v>
      </c>
      <c r="AQ385" s="100">
        <v>0</v>
      </c>
      <c r="AR385" s="100">
        <v>0</v>
      </c>
      <c r="AS385" s="100">
        <v>0</v>
      </c>
      <c r="AT385" s="100">
        <v>0</v>
      </c>
      <c r="AU385" s="100">
        <v>0</v>
      </c>
      <c r="AV385" s="100">
        <v>0</v>
      </c>
      <c r="AW385" s="100">
        <v>0</v>
      </c>
      <c r="AX385" s="100">
        <v>0</v>
      </c>
      <c r="AY385" s="100">
        <v>0</v>
      </c>
      <c r="AZ385" s="100">
        <v>0</v>
      </c>
      <c r="BA385" s="100">
        <v>0</v>
      </c>
      <c r="BB385" s="100">
        <v>0</v>
      </c>
      <c r="BC385" s="100">
        <v>0</v>
      </c>
      <c r="BD385" s="100">
        <v>0</v>
      </c>
      <c r="BE385" s="100">
        <v>0</v>
      </c>
      <c r="BF385" s="100">
        <v>0</v>
      </c>
      <c r="BG385" s="100">
        <v>0</v>
      </c>
      <c r="BH385" s="100">
        <v>0</v>
      </c>
      <c r="BI385" s="100">
        <v>0</v>
      </c>
      <c r="BJ385" s="100">
        <v>0</v>
      </c>
      <c r="BK385" s="100">
        <v>0</v>
      </c>
      <c r="BL385" s="100">
        <v>0</v>
      </c>
      <c r="BM385" s="100">
        <v>0</v>
      </c>
      <c r="BN385" s="100">
        <v>0</v>
      </c>
      <c r="BO385" s="100">
        <v>0</v>
      </c>
      <c r="BP385" s="100">
        <v>0</v>
      </c>
      <c r="BQ385" s="100">
        <v>0</v>
      </c>
      <c r="BR385" s="100">
        <v>0</v>
      </c>
      <c r="BS385" s="100">
        <v>0</v>
      </c>
      <c r="BT385" s="100">
        <v>0</v>
      </c>
      <c r="BU385" s="100">
        <v>0</v>
      </c>
      <c r="BV385" s="100">
        <v>0</v>
      </c>
      <c r="BW385" s="100">
        <v>0</v>
      </c>
      <c r="BX385" s="100">
        <v>0</v>
      </c>
      <c r="BY385" s="100">
        <v>0</v>
      </c>
      <c r="BZ385" s="100">
        <v>0</v>
      </c>
      <c r="CA385" s="100">
        <v>0</v>
      </c>
      <c r="CB385" s="100">
        <v>0</v>
      </c>
      <c r="CC385" s="100">
        <v>0</v>
      </c>
      <c r="CD385" s="100">
        <v>0</v>
      </c>
      <c r="CE385" s="100">
        <v>0</v>
      </c>
      <c r="CF385" s="100">
        <v>0</v>
      </c>
      <c r="CG385" s="100">
        <v>0</v>
      </c>
      <c r="CH385" s="100">
        <v>0</v>
      </c>
      <c r="CI385" s="100">
        <v>0</v>
      </c>
      <c r="CJ385" s="100">
        <v>0</v>
      </c>
      <c r="CK385" s="100">
        <v>0</v>
      </c>
      <c r="CL385" s="100">
        <v>0</v>
      </c>
      <c r="CM385" s="100">
        <v>0</v>
      </c>
      <c r="CN385" s="100">
        <v>0</v>
      </c>
      <c r="CO385" s="100">
        <v>0</v>
      </c>
    </row>
    <row r="386" spans="1:93" x14ac:dyDescent="0.2">
      <c r="A386" s="102" t="s">
        <v>1980</v>
      </c>
      <c r="B386" s="103">
        <v>123227339</v>
      </c>
      <c r="C386" s="103">
        <v>106555216</v>
      </c>
      <c r="D386" s="103">
        <v>109280084.999999</v>
      </c>
      <c r="E386" s="103">
        <v>113704300</v>
      </c>
      <c r="F386" s="103">
        <v>145285219</v>
      </c>
      <c r="G386" s="103">
        <v>153960840</v>
      </c>
      <c r="H386" s="103">
        <v>147715206</v>
      </c>
      <c r="I386" s="103">
        <v>143858595.41999999</v>
      </c>
      <c r="J386" s="103">
        <v>94925484</v>
      </c>
      <c r="K386" s="103">
        <v>106472683.2</v>
      </c>
      <c r="L386" s="103">
        <v>109675732.43000001</v>
      </c>
      <c r="M386" s="103">
        <v>122821339.26000001</v>
      </c>
      <c r="N386" s="103">
        <v>122821339.26000001</v>
      </c>
      <c r="O386" s="103">
        <v>109744925.54000001</v>
      </c>
      <c r="P386" s="103">
        <v>107777022</v>
      </c>
      <c r="Q386" s="103">
        <v>106256891</v>
      </c>
      <c r="R386" s="103">
        <v>113410913.999999</v>
      </c>
      <c r="S386" s="103">
        <v>132240904</v>
      </c>
      <c r="T386" s="103">
        <v>139053529</v>
      </c>
      <c r="U386" s="103">
        <v>152011944</v>
      </c>
      <c r="V386" s="103">
        <v>167190610</v>
      </c>
      <c r="W386" s="103">
        <v>126682316</v>
      </c>
      <c r="X386" s="103">
        <v>107059277</v>
      </c>
      <c r="Y386" s="103">
        <v>102862161</v>
      </c>
      <c r="Z386" s="103">
        <v>120553322</v>
      </c>
      <c r="AA386" s="103"/>
      <c r="AB386" s="103">
        <v>120553322</v>
      </c>
      <c r="AC386" s="103">
        <v>120553322</v>
      </c>
      <c r="AD386" s="103">
        <v>120553322</v>
      </c>
      <c r="AE386" s="103">
        <v>120553322</v>
      </c>
      <c r="AF386" s="103">
        <v>120553322</v>
      </c>
      <c r="AG386" s="103">
        <v>120553322</v>
      </c>
      <c r="AH386" s="103">
        <v>120553322</v>
      </c>
      <c r="AI386" s="103">
        <v>120553322</v>
      </c>
      <c r="AJ386" s="103">
        <v>120553322</v>
      </c>
      <c r="AK386" s="103">
        <v>120553322</v>
      </c>
      <c r="AL386" s="103">
        <v>120553322</v>
      </c>
      <c r="AM386" s="103">
        <v>120553322</v>
      </c>
      <c r="AN386" s="103">
        <v>120553322</v>
      </c>
      <c r="AO386" s="103">
        <v>120553322</v>
      </c>
      <c r="AP386" s="103">
        <v>120553322</v>
      </c>
      <c r="AQ386" s="103">
        <v>120553322</v>
      </c>
      <c r="AR386" s="103">
        <v>120553322</v>
      </c>
      <c r="AS386" s="103">
        <v>120553322</v>
      </c>
      <c r="AT386" s="103">
        <v>120553322</v>
      </c>
      <c r="AU386" s="103">
        <v>120553322</v>
      </c>
      <c r="AV386" s="103">
        <v>120553322</v>
      </c>
      <c r="AW386" s="103">
        <v>120553322</v>
      </c>
      <c r="AX386" s="103">
        <v>120553322</v>
      </c>
      <c r="AY386" s="103">
        <v>120553322</v>
      </c>
      <c r="AZ386" s="103">
        <v>120553322</v>
      </c>
      <c r="BA386" s="103">
        <v>120553322</v>
      </c>
      <c r="BB386" s="103">
        <v>120553322</v>
      </c>
      <c r="BC386" s="103">
        <v>120553322</v>
      </c>
      <c r="BD386" s="103">
        <v>120553322</v>
      </c>
      <c r="BE386" s="103">
        <v>120553322</v>
      </c>
      <c r="BF386" s="103">
        <v>120553322</v>
      </c>
      <c r="BG386" s="103">
        <v>120553322</v>
      </c>
      <c r="BH386" s="103">
        <v>120553322</v>
      </c>
      <c r="BI386" s="103">
        <v>120553322</v>
      </c>
      <c r="BJ386" s="103">
        <v>120553322</v>
      </c>
      <c r="BK386" s="103">
        <v>120553322</v>
      </c>
      <c r="BL386" s="103">
        <v>120553322</v>
      </c>
      <c r="BM386" s="103">
        <v>120553322</v>
      </c>
      <c r="BN386" s="103">
        <v>120553322</v>
      </c>
      <c r="BO386" s="103">
        <v>120553322</v>
      </c>
      <c r="BP386" s="103">
        <v>120553322</v>
      </c>
      <c r="BQ386" s="103">
        <v>120553322</v>
      </c>
      <c r="BR386" s="103">
        <v>120553322</v>
      </c>
      <c r="BS386" s="103">
        <v>120553322</v>
      </c>
      <c r="BT386" s="103">
        <v>120553322</v>
      </c>
      <c r="BU386" s="103">
        <v>120553322</v>
      </c>
      <c r="BV386" s="103">
        <v>120553322</v>
      </c>
      <c r="BW386" s="103">
        <v>120553322</v>
      </c>
      <c r="BX386" s="103">
        <v>120553322</v>
      </c>
      <c r="BY386" s="103">
        <v>120553322</v>
      </c>
      <c r="BZ386" s="103">
        <v>120553322</v>
      </c>
      <c r="CA386" s="103">
        <v>120553322</v>
      </c>
      <c r="CB386" s="103">
        <v>120553322</v>
      </c>
      <c r="CC386" s="103">
        <v>120553322</v>
      </c>
      <c r="CD386" s="103">
        <v>120553322</v>
      </c>
      <c r="CE386" s="103">
        <v>120553322</v>
      </c>
      <c r="CF386" s="103">
        <v>120553322</v>
      </c>
      <c r="CG386" s="103">
        <v>120553322</v>
      </c>
      <c r="CH386" s="103">
        <v>120553322</v>
      </c>
      <c r="CI386" s="103">
        <v>120553322</v>
      </c>
      <c r="CJ386" s="103">
        <v>120553322</v>
      </c>
      <c r="CK386" s="103">
        <v>120553322</v>
      </c>
      <c r="CL386" s="103">
        <v>120553322</v>
      </c>
      <c r="CM386" s="103">
        <v>120553322</v>
      </c>
      <c r="CN386" s="103">
        <v>120553322</v>
      </c>
      <c r="CO386" s="103">
        <v>120553322</v>
      </c>
    </row>
    <row r="387" spans="1:93" x14ac:dyDescent="0.2">
      <c r="A387" s="101" t="s">
        <v>1981</v>
      </c>
    </row>
    <row r="388" spans="1:93" x14ac:dyDescent="0.2">
      <c r="A388" s="99" t="s">
        <v>1982</v>
      </c>
    </row>
    <row r="389" spans="1:93" x14ac:dyDescent="0.2">
      <c r="A389" s="101" t="s">
        <v>1983</v>
      </c>
      <c r="B389" s="100">
        <v>0</v>
      </c>
      <c r="C389" s="100">
        <v>0</v>
      </c>
      <c r="D389" s="100">
        <v>0</v>
      </c>
      <c r="E389" s="100">
        <v>0</v>
      </c>
      <c r="F389" s="100">
        <v>2500000</v>
      </c>
      <c r="G389" s="100">
        <v>0</v>
      </c>
      <c r="H389" s="100">
        <v>3400000</v>
      </c>
      <c r="I389" s="100">
        <v>0</v>
      </c>
      <c r="J389" s="100">
        <v>0</v>
      </c>
      <c r="K389" s="100">
        <v>0</v>
      </c>
      <c r="L389" s="100">
        <v>0</v>
      </c>
      <c r="M389" s="100">
        <v>0</v>
      </c>
      <c r="N389" s="100">
        <v>0</v>
      </c>
      <c r="O389" s="100">
        <v>0</v>
      </c>
      <c r="P389" s="100">
        <v>0</v>
      </c>
      <c r="Q389" s="100">
        <v>0</v>
      </c>
      <c r="R389" s="100">
        <v>0</v>
      </c>
      <c r="S389" s="100">
        <v>0</v>
      </c>
      <c r="T389" s="100">
        <v>0</v>
      </c>
      <c r="U389" s="100">
        <v>0</v>
      </c>
      <c r="V389" s="100">
        <v>6400000</v>
      </c>
      <c r="W389" s="100">
        <v>0</v>
      </c>
      <c r="X389" s="100">
        <v>0</v>
      </c>
      <c r="Y389" s="100">
        <v>0</v>
      </c>
      <c r="Z389" s="100">
        <v>0</v>
      </c>
      <c r="AB389" s="100">
        <v>0</v>
      </c>
      <c r="AC389" s="100">
        <v>0</v>
      </c>
      <c r="AD389" s="100">
        <v>0</v>
      </c>
      <c r="AE389" s="100">
        <v>0</v>
      </c>
      <c r="AF389" s="100">
        <v>0</v>
      </c>
      <c r="AG389" s="100">
        <v>0</v>
      </c>
      <c r="AH389" s="100">
        <v>0</v>
      </c>
      <c r="AI389" s="100">
        <v>0</v>
      </c>
      <c r="AJ389" s="100">
        <v>0</v>
      </c>
      <c r="AK389" s="100">
        <v>0</v>
      </c>
      <c r="AL389" s="100">
        <v>0</v>
      </c>
      <c r="AM389" s="100">
        <v>0</v>
      </c>
      <c r="AN389" s="100">
        <v>0</v>
      </c>
      <c r="AO389" s="100">
        <v>0</v>
      </c>
      <c r="AP389" s="100">
        <v>0</v>
      </c>
      <c r="AQ389" s="100">
        <v>0</v>
      </c>
      <c r="AR389" s="100">
        <v>0</v>
      </c>
      <c r="AS389" s="100">
        <v>0</v>
      </c>
      <c r="AT389" s="100">
        <v>0</v>
      </c>
      <c r="AU389" s="100">
        <v>0</v>
      </c>
      <c r="AV389" s="100">
        <v>0</v>
      </c>
      <c r="AW389" s="100">
        <v>0</v>
      </c>
      <c r="AX389" s="100">
        <v>0</v>
      </c>
      <c r="AY389" s="100">
        <v>0</v>
      </c>
      <c r="AZ389" s="100">
        <v>0</v>
      </c>
      <c r="BA389" s="100">
        <v>0</v>
      </c>
      <c r="BB389" s="100">
        <v>0</v>
      </c>
      <c r="BC389" s="100">
        <v>0</v>
      </c>
      <c r="BD389" s="100">
        <v>0</v>
      </c>
      <c r="BE389" s="100">
        <v>0</v>
      </c>
      <c r="BF389" s="100">
        <v>0</v>
      </c>
      <c r="BG389" s="100">
        <v>0</v>
      </c>
      <c r="BH389" s="100">
        <v>0</v>
      </c>
      <c r="BI389" s="100">
        <v>0</v>
      </c>
      <c r="BJ389" s="100">
        <v>0</v>
      </c>
      <c r="BK389" s="100">
        <v>0</v>
      </c>
      <c r="BL389" s="100">
        <v>0</v>
      </c>
      <c r="BM389" s="100">
        <v>0</v>
      </c>
      <c r="BN389" s="100">
        <v>0</v>
      </c>
      <c r="BO389" s="100">
        <v>0</v>
      </c>
      <c r="BP389" s="100">
        <v>0</v>
      </c>
      <c r="BQ389" s="100">
        <v>0</v>
      </c>
      <c r="BR389" s="100">
        <v>0</v>
      </c>
      <c r="BS389" s="100">
        <v>0</v>
      </c>
      <c r="BT389" s="100">
        <v>0</v>
      </c>
      <c r="BU389" s="100">
        <v>0</v>
      </c>
      <c r="BV389" s="100">
        <v>0</v>
      </c>
      <c r="BW389" s="100">
        <v>0</v>
      </c>
      <c r="BX389" s="100">
        <v>0</v>
      </c>
      <c r="BY389" s="100">
        <v>0</v>
      </c>
      <c r="BZ389" s="100">
        <v>0</v>
      </c>
      <c r="CA389" s="100">
        <v>0</v>
      </c>
      <c r="CB389" s="100">
        <v>0</v>
      </c>
      <c r="CC389" s="100">
        <v>0</v>
      </c>
      <c r="CD389" s="100">
        <v>0</v>
      </c>
      <c r="CE389" s="100">
        <v>0</v>
      </c>
      <c r="CF389" s="100">
        <v>0</v>
      </c>
      <c r="CG389" s="100">
        <v>0</v>
      </c>
      <c r="CH389" s="100">
        <v>0</v>
      </c>
      <c r="CI389" s="100">
        <v>0</v>
      </c>
      <c r="CJ389" s="100">
        <v>0</v>
      </c>
      <c r="CK389" s="100">
        <v>0</v>
      </c>
      <c r="CL389" s="100">
        <v>0</v>
      </c>
      <c r="CM389" s="100">
        <v>0</v>
      </c>
      <c r="CN389" s="100">
        <v>0</v>
      </c>
      <c r="CO389" s="100">
        <v>0</v>
      </c>
    </row>
    <row r="390" spans="1:93" x14ac:dyDescent="0.2">
      <c r="A390" s="101" t="s">
        <v>1984</v>
      </c>
      <c r="B390" s="100">
        <v>0</v>
      </c>
      <c r="C390" s="100">
        <v>0</v>
      </c>
      <c r="D390" s="100">
        <v>0</v>
      </c>
      <c r="E390" s="100">
        <v>0</v>
      </c>
      <c r="F390" s="100">
        <v>0</v>
      </c>
      <c r="G390" s="100">
        <v>0</v>
      </c>
      <c r="H390" s="100">
        <v>0</v>
      </c>
      <c r="I390" s="100">
        <v>0</v>
      </c>
      <c r="J390" s="100">
        <v>0</v>
      </c>
      <c r="K390" s="100">
        <v>0</v>
      </c>
      <c r="L390" s="100">
        <v>0</v>
      </c>
      <c r="M390" s="100">
        <v>0</v>
      </c>
      <c r="N390" s="100">
        <v>0</v>
      </c>
      <c r="O390" s="100">
        <v>0</v>
      </c>
      <c r="P390" s="100">
        <v>0</v>
      </c>
      <c r="Q390" s="100">
        <v>0</v>
      </c>
      <c r="R390" s="100">
        <v>0</v>
      </c>
      <c r="S390" s="100">
        <v>0</v>
      </c>
      <c r="T390" s="100">
        <v>0</v>
      </c>
      <c r="U390" s="100">
        <v>0</v>
      </c>
      <c r="V390" s="100">
        <v>0</v>
      </c>
      <c r="W390" s="100">
        <v>0</v>
      </c>
      <c r="X390" s="100">
        <v>0</v>
      </c>
      <c r="Y390" s="100">
        <v>0</v>
      </c>
      <c r="Z390" s="100">
        <v>0</v>
      </c>
      <c r="AB390" s="100">
        <v>0</v>
      </c>
      <c r="AC390" s="100">
        <v>0</v>
      </c>
      <c r="AD390" s="100">
        <v>0</v>
      </c>
      <c r="AE390" s="100">
        <v>0</v>
      </c>
      <c r="AF390" s="100">
        <v>0</v>
      </c>
      <c r="AG390" s="100">
        <v>0</v>
      </c>
      <c r="AH390" s="100">
        <v>0</v>
      </c>
      <c r="AI390" s="100">
        <v>0</v>
      </c>
      <c r="AJ390" s="100">
        <v>0</v>
      </c>
      <c r="AK390" s="100">
        <v>0</v>
      </c>
      <c r="AL390" s="100">
        <v>0</v>
      </c>
      <c r="AM390" s="100">
        <v>0</v>
      </c>
      <c r="AN390" s="100">
        <v>0</v>
      </c>
      <c r="AO390" s="100">
        <v>0</v>
      </c>
      <c r="AP390" s="100">
        <v>0</v>
      </c>
      <c r="AQ390" s="100">
        <v>0</v>
      </c>
      <c r="AR390" s="100">
        <v>0</v>
      </c>
      <c r="AS390" s="100">
        <v>0</v>
      </c>
      <c r="AT390" s="100">
        <v>0</v>
      </c>
      <c r="AU390" s="100">
        <v>0</v>
      </c>
      <c r="AV390" s="100">
        <v>0</v>
      </c>
      <c r="AW390" s="100">
        <v>0</v>
      </c>
      <c r="AX390" s="100">
        <v>0</v>
      </c>
      <c r="AY390" s="100">
        <v>0</v>
      </c>
      <c r="AZ390" s="100">
        <v>0</v>
      </c>
      <c r="BA390" s="100">
        <v>0</v>
      </c>
      <c r="BB390" s="100">
        <v>0</v>
      </c>
      <c r="BC390" s="100">
        <v>0</v>
      </c>
      <c r="BD390" s="100">
        <v>0</v>
      </c>
      <c r="BE390" s="100">
        <v>0</v>
      </c>
      <c r="BF390" s="100">
        <v>0</v>
      </c>
      <c r="BG390" s="100">
        <v>0</v>
      </c>
      <c r="BH390" s="100">
        <v>0</v>
      </c>
      <c r="BI390" s="100">
        <v>0</v>
      </c>
      <c r="BJ390" s="100">
        <v>0</v>
      </c>
      <c r="BK390" s="100">
        <v>0</v>
      </c>
      <c r="BL390" s="100">
        <v>0</v>
      </c>
      <c r="BM390" s="100">
        <v>0</v>
      </c>
      <c r="BN390" s="100">
        <v>0</v>
      </c>
      <c r="BO390" s="100">
        <v>0</v>
      </c>
      <c r="BP390" s="100">
        <v>0</v>
      </c>
      <c r="BQ390" s="100">
        <v>0</v>
      </c>
      <c r="BR390" s="100">
        <v>0</v>
      </c>
      <c r="BS390" s="100">
        <v>0</v>
      </c>
      <c r="BT390" s="100">
        <v>0</v>
      </c>
      <c r="BU390" s="100">
        <v>0</v>
      </c>
      <c r="BV390" s="100">
        <v>0</v>
      </c>
      <c r="BW390" s="100">
        <v>0</v>
      </c>
      <c r="BX390" s="100">
        <v>0</v>
      </c>
      <c r="BY390" s="100">
        <v>0</v>
      </c>
      <c r="BZ390" s="100">
        <v>0</v>
      </c>
      <c r="CA390" s="100">
        <v>0</v>
      </c>
      <c r="CB390" s="100">
        <v>0</v>
      </c>
      <c r="CC390" s="100">
        <v>0</v>
      </c>
      <c r="CD390" s="100">
        <v>0</v>
      </c>
      <c r="CE390" s="100">
        <v>0</v>
      </c>
      <c r="CF390" s="100">
        <v>0</v>
      </c>
      <c r="CG390" s="100">
        <v>0</v>
      </c>
      <c r="CH390" s="100">
        <v>0</v>
      </c>
      <c r="CI390" s="100">
        <v>0</v>
      </c>
      <c r="CJ390" s="100">
        <v>0</v>
      </c>
      <c r="CK390" s="100">
        <v>0</v>
      </c>
      <c r="CL390" s="100">
        <v>0</v>
      </c>
      <c r="CM390" s="100">
        <v>0</v>
      </c>
      <c r="CN390" s="100">
        <v>0</v>
      </c>
      <c r="CO390" s="100">
        <v>0</v>
      </c>
    </row>
    <row r="391" spans="1:93" x14ac:dyDescent="0.2">
      <c r="A391" s="101" t="s">
        <v>1985</v>
      </c>
      <c r="B391" s="100">
        <v>0</v>
      </c>
      <c r="C391" s="100">
        <v>0</v>
      </c>
      <c r="D391" s="100">
        <v>0</v>
      </c>
      <c r="E391" s="100">
        <v>0</v>
      </c>
      <c r="F391" s="100">
        <v>0</v>
      </c>
      <c r="G391" s="100">
        <v>0</v>
      </c>
      <c r="H391" s="100">
        <v>0</v>
      </c>
      <c r="I391" s="100">
        <v>0</v>
      </c>
      <c r="J391" s="100">
        <v>0</v>
      </c>
      <c r="K391" s="100">
        <v>0</v>
      </c>
      <c r="L391" s="100">
        <v>0</v>
      </c>
      <c r="M391" s="100">
        <v>0</v>
      </c>
      <c r="N391" s="100">
        <v>0</v>
      </c>
      <c r="O391" s="100">
        <v>0</v>
      </c>
      <c r="P391" s="100">
        <v>0</v>
      </c>
      <c r="Q391" s="100">
        <v>0</v>
      </c>
      <c r="R391" s="100">
        <v>0</v>
      </c>
      <c r="S391" s="100">
        <v>0</v>
      </c>
      <c r="T391" s="100">
        <v>0</v>
      </c>
      <c r="U391" s="100">
        <v>0</v>
      </c>
      <c r="V391" s="100">
        <v>0</v>
      </c>
      <c r="W391" s="100">
        <v>0</v>
      </c>
      <c r="X391" s="100">
        <v>0</v>
      </c>
      <c r="Y391" s="100">
        <v>0</v>
      </c>
      <c r="Z391" s="100">
        <v>-865984.97</v>
      </c>
      <c r="AB391" s="100">
        <v>-865984.97</v>
      </c>
      <c r="AC391" s="100">
        <v>-865984.97</v>
      </c>
      <c r="AD391" s="100">
        <v>-865984.96999999206</v>
      </c>
      <c r="AE391" s="100">
        <v>-865984.97</v>
      </c>
      <c r="AF391" s="100">
        <v>-865984.97000000696</v>
      </c>
      <c r="AG391" s="100">
        <v>-865984.97000001394</v>
      </c>
      <c r="AH391" s="100">
        <v>-865984.97000001394</v>
      </c>
      <c r="AI391" s="100">
        <v>-865984.96999998495</v>
      </c>
      <c r="AJ391" s="100">
        <v>-865984.96999998495</v>
      </c>
      <c r="AK391" s="100">
        <v>-865984.96999997797</v>
      </c>
      <c r="AL391" s="100">
        <v>-865984.96999995597</v>
      </c>
      <c r="AM391" s="100">
        <v>-865984.96999994898</v>
      </c>
      <c r="AN391" s="100">
        <v>-865984.96999993396</v>
      </c>
      <c r="AO391" s="100">
        <v>-865984.96999993396</v>
      </c>
      <c r="AP391" s="100">
        <v>-865984.96999993105</v>
      </c>
      <c r="AQ391" s="100">
        <v>-865984.96999995795</v>
      </c>
      <c r="AR391" s="100">
        <v>-865984.96999994002</v>
      </c>
      <c r="AS391" s="100">
        <v>-865984.96999993804</v>
      </c>
      <c r="AT391" s="100">
        <v>-865984.96999989101</v>
      </c>
      <c r="AU391" s="100">
        <v>-865984.96999987401</v>
      </c>
      <c r="AV391" s="100">
        <v>-865984.96999982803</v>
      </c>
      <c r="AW391" s="100">
        <v>-865984.96999978099</v>
      </c>
      <c r="AX391" s="100">
        <v>-865984.969999764</v>
      </c>
      <c r="AY391" s="100">
        <v>-865984.96999971801</v>
      </c>
      <c r="AZ391" s="100">
        <v>-865984.96999972896</v>
      </c>
      <c r="BA391" s="100">
        <v>-865984.96999974002</v>
      </c>
      <c r="BB391" s="100">
        <v>-865984.96999974002</v>
      </c>
      <c r="BC391" s="100">
        <v>-865984.96999968996</v>
      </c>
      <c r="BD391" s="100">
        <v>-865984.969999669</v>
      </c>
      <c r="BE391" s="100">
        <v>-865984.96999969205</v>
      </c>
      <c r="BF391" s="100">
        <v>-865984.96999971406</v>
      </c>
      <c r="BG391" s="100">
        <v>-865984.96999975096</v>
      </c>
      <c r="BH391" s="100">
        <v>-865984.96999976097</v>
      </c>
      <c r="BI391" s="100">
        <v>-865984.96999979799</v>
      </c>
      <c r="BJ391" s="100">
        <v>-865984.969999747</v>
      </c>
      <c r="BK391" s="100">
        <v>-865984.96999975503</v>
      </c>
      <c r="BL391" s="100">
        <v>-865984.969999764</v>
      </c>
      <c r="BM391" s="100">
        <v>-865984.96999971406</v>
      </c>
      <c r="BN391" s="100">
        <v>-865984.96999967902</v>
      </c>
      <c r="BO391" s="100">
        <v>-865984.96999967902</v>
      </c>
      <c r="BP391" s="100">
        <v>-865984.96999964397</v>
      </c>
      <c r="BQ391" s="100">
        <v>-865984.96999964002</v>
      </c>
      <c r="BR391" s="100">
        <v>-865984.96999960497</v>
      </c>
      <c r="BS391" s="100">
        <v>-865984.96999965701</v>
      </c>
      <c r="BT391" s="100">
        <v>-865984.96999968099</v>
      </c>
      <c r="BU391" s="100">
        <v>-865984.96999964595</v>
      </c>
      <c r="BV391" s="100">
        <v>-865984.96999964002</v>
      </c>
      <c r="BW391" s="100">
        <v>-865984.96999960497</v>
      </c>
      <c r="BX391" s="100">
        <v>-865984.96999965794</v>
      </c>
      <c r="BY391" s="100">
        <v>-865984.96999971103</v>
      </c>
      <c r="BZ391" s="100">
        <v>-865984.96999983594</v>
      </c>
      <c r="CA391" s="100">
        <v>-865984.96999972803</v>
      </c>
      <c r="CB391" s="100">
        <v>-865984.96999972803</v>
      </c>
      <c r="CC391" s="100">
        <v>-865984.96999976796</v>
      </c>
      <c r="CD391" s="100">
        <v>-865984.969999764</v>
      </c>
      <c r="CE391" s="100">
        <v>-865984.96999977401</v>
      </c>
      <c r="CF391" s="100">
        <v>-865984.96999972698</v>
      </c>
      <c r="CG391" s="100">
        <v>-865984.96999967995</v>
      </c>
      <c r="CH391" s="100">
        <v>-865984.96999966097</v>
      </c>
      <c r="CI391" s="100">
        <v>-865984.96999961301</v>
      </c>
      <c r="CJ391" s="100">
        <v>-865984.96999962395</v>
      </c>
      <c r="CK391" s="100">
        <v>-865984.96999960497</v>
      </c>
      <c r="CL391" s="100">
        <v>-865984.969999586</v>
      </c>
      <c r="CM391" s="100">
        <v>-865984.96999953804</v>
      </c>
      <c r="CN391" s="100">
        <v>-865984.96999959205</v>
      </c>
      <c r="CO391" s="100">
        <v>-865984.96999959205</v>
      </c>
    </row>
    <row r="392" spans="1:93" x14ac:dyDescent="0.2">
      <c r="A392" s="101" t="s">
        <v>1986</v>
      </c>
      <c r="B392" s="100">
        <v>0</v>
      </c>
      <c r="C392" s="100">
        <v>0</v>
      </c>
      <c r="D392" s="100">
        <v>0</v>
      </c>
      <c r="E392" s="100">
        <v>0</v>
      </c>
      <c r="F392" s="100">
        <v>0</v>
      </c>
      <c r="G392" s="100">
        <v>0</v>
      </c>
      <c r="H392" s="100">
        <v>0</v>
      </c>
      <c r="I392" s="100">
        <v>0</v>
      </c>
      <c r="J392" s="100">
        <v>0</v>
      </c>
      <c r="K392" s="100">
        <v>0</v>
      </c>
      <c r="L392" s="100">
        <v>0</v>
      </c>
      <c r="M392" s="100">
        <v>0</v>
      </c>
      <c r="N392" s="100">
        <v>0</v>
      </c>
      <c r="O392" s="100">
        <v>0</v>
      </c>
      <c r="P392" s="100">
        <v>0</v>
      </c>
      <c r="Q392" s="100">
        <v>0</v>
      </c>
      <c r="R392" s="100">
        <v>0</v>
      </c>
      <c r="S392" s="100">
        <v>0</v>
      </c>
      <c r="T392" s="100">
        <v>0</v>
      </c>
      <c r="U392" s="100">
        <v>0</v>
      </c>
      <c r="V392" s="100">
        <v>0</v>
      </c>
      <c r="W392" s="100">
        <v>0</v>
      </c>
      <c r="X392" s="100">
        <v>0</v>
      </c>
      <c r="Y392" s="100">
        <v>0</v>
      </c>
      <c r="Z392" s="100">
        <v>0</v>
      </c>
      <c r="AB392" s="100">
        <v>0</v>
      </c>
      <c r="AC392" s="100">
        <v>0</v>
      </c>
      <c r="AD392" s="100">
        <v>0</v>
      </c>
      <c r="AE392" s="100">
        <v>0</v>
      </c>
      <c r="AF392" s="100">
        <v>0</v>
      </c>
      <c r="AG392" s="100">
        <v>0</v>
      </c>
      <c r="AH392" s="100">
        <v>0</v>
      </c>
      <c r="AI392" s="100">
        <v>0</v>
      </c>
      <c r="AJ392" s="100">
        <v>0</v>
      </c>
      <c r="AK392" s="100">
        <v>0</v>
      </c>
      <c r="AL392" s="100">
        <v>0</v>
      </c>
      <c r="AM392" s="100">
        <v>0</v>
      </c>
      <c r="AN392" s="100">
        <v>0</v>
      </c>
      <c r="AO392" s="100">
        <v>0</v>
      </c>
      <c r="AP392" s="100">
        <v>0</v>
      </c>
      <c r="AQ392" s="100">
        <v>0</v>
      </c>
      <c r="AR392" s="100">
        <v>0</v>
      </c>
      <c r="AS392" s="100">
        <v>0</v>
      </c>
      <c r="AT392" s="100">
        <v>0</v>
      </c>
      <c r="AU392" s="100">
        <v>0</v>
      </c>
      <c r="AV392" s="100">
        <v>0</v>
      </c>
      <c r="AW392" s="100">
        <v>0</v>
      </c>
      <c r="AX392" s="100">
        <v>0</v>
      </c>
      <c r="AY392" s="100">
        <v>0</v>
      </c>
      <c r="AZ392" s="100">
        <v>0</v>
      </c>
      <c r="BA392" s="100">
        <v>0</v>
      </c>
      <c r="BB392" s="100">
        <v>0</v>
      </c>
      <c r="BC392" s="100">
        <v>0</v>
      </c>
      <c r="BD392" s="100">
        <v>0</v>
      </c>
      <c r="BE392" s="100">
        <v>0</v>
      </c>
      <c r="BF392" s="100">
        <v>0</v>
      </c>
      <c r="BG392" s="100">
        <v>0</v>
      </c>
      <c r="BH392" s="100">
        <v>0</v>
      </c>
      <c r="BI392" s="100">
        <v>0</v>
      </c>
      <c r="BJ392" s="100">
        <v>0</v>
      </c>
      <c r="BK392" s="100">
        <v>0</v>
      </c>
      <c r="BL392" s="100">
        <v>0</v>
      </c>
      <c r="BM392" s="100">
        <v>0</v>
      </c>
      <c r="BN392" s="100">
        <v>0</v>
      </c>
      <c r="BO392" s="100">
        <v>0</v>
      </c>
      <c r="BP392" s="100">
        <v>0</v>
      </c>
      <c r="BQ392" s="100">
        <v>0</v>
      </c>
      <c r="BR392" s="100">
        <v>0</v>
      </c>
      <c r="BS392" s="100">
        <v>0</v>
      </c>
      <c r="BT392" s="100">
        <v>0</v>
      </c>
      <c r="BU392" s="100">
        <v>0</v>
      </c>
      <c r="BV392" s="100">
        <v>0</v>
      </c>
      <c r="BW392" s="100">
        <v>0</v>
      </c>
      <c r="BX392" s="100">
        <v>0</v>
      </c>
      <c r="BY392" s="100">
        <v>0</v>
      </c>
      <c r="BZ392" s="100">
        <v>0</v>
      </c>
      <c r="CA392" s="100">
        <v>0</v>
      </c>
      <c r="CB392" s="100">
        <v>0</v>
      </c>
      <c r="CC392" s="100">
        <v>0</v>
      </c>
      <c r="CD392" s="100">
        <v>0</v>
      </c>
      <c r="CE392" s="100">
        <v>0</v>
      </c>
      <c r="CF392" s="100">
        <v>0</v>
      </c>
      <c r="CG392" s="100">
        <v>0</v>
      </c>
      <c r="CH392" s="100">
        <v>0</v>
      </c>
      <c r="CI392" s="100">
        <v>0</v>
      </c>
      <c r="CJ392" s="100">
        <v>0</v>
      </c>
      <c r="CK392" s="100">
        <v>0</v>
      </c>
      <c r="CL392" s="100">
        <v>0</v>
      </c>
      <c r="CM392" s="100">
        <v>0</v>
      </c>
      <c r="CN392" s="100">
        <v>0</v>
      </c>
      <c r="CO392" s="100">
        <v>0</v>
      </c>
    </row>
    <row r="393" spans="1:93" x14ac:dyDescent="0.2">
      <c r="A393" s="102" t="s">
        <v>1987</v>
      </c>
      <c r="B393" s="103">
        <v>0</v>
      </c>
      <c r="C393" s="103">
        <v>0</v>
      </c>
      <c r="D393" s="103">
        <v>0</v>
      </c>
      <c r="E393" s="103">
        <v>0</v>
      </c>
      <c r="F393" s="103">
        <v>2500000</v>
      </c>
      <c r="G393" s="103">
        <v>0</v>
      </c>
      <c r="H393" s="103">
        <v>3400000</v>
      </c>
      <c r="I393" s="103">
        <v>0</v>
      </c>
      <c r="J393" s="103">
        <v>0</v>
      </c>
      <c r="K393" s="103">
        <v>0</v>
      </c>
      <c r="L393" s="103">
        <v>0</v>
      </c>
      <c r="M393" s="103">
        <v>0</v>
      </c>
      <c r="N393" s="103">
        <v>0</v>
      </c>
      <c r="O393" s="103">
        <v>0</v>
      </c>
      <c r="P393" s="103">
        <v>0</v>
      </c>
      <c r="Q393" s="103">
        <v>0</v>
      </c>
      <c r="R393" s="103">
        <v>0</v>
      </c>
      <c r="S393" s="103">
        <v>0</v>
      </c>
      <c r="T393" s="103">
        <v>0</v>
      </c>
      <c r="U393" s="103">
        <v>0</v>
      </c>
      <c r="V393" s="103">
        <v>6400000</v>
      </c>
      <c r="W393" s="103">
        <v>0</v>
      </c>
      <c r="X393" s="103">
        <v>0</v>
      </c>
      <c r="Y393" s="103">
        <v>0</v>
      </c>
      <c r="Z393" s="103">
        <v>-865984.97</v>
      </c>
      <c r="AA393" s="103"/>
      <c r="AB393" s="103">
        <v>-865984.97</v>
      </c>
      <c r="AC393" s="103">
        <v>-865984.97</v>
      </c>
      <c r="AD393" s="103">
        <v>-865984.96999999206</v>
      </c>
      <c r="AE393" s="103">
        <v>-865984.97</v>
      </c>
      <c r="AF393" s="103">
        <v>-865984.97000000696</v>
      </c>
      <c r="AG393" s="103">
        <v>-865984.97000001394</v>
      </c>
      <c r="AH393" s="103">
        <v>-865984.97000001394</v>
      </c>
      <c r="AI393" s="103">
        <v>-865984.96999998495</v>
      </c>
      <c r="AJ393" s="103">
        <v>-865984.96999998495</v>
      </c>
      <c r="AK393" s="103">
        <v>-865984.96999997797</v>
      </c>
      <c r="AL393" s="103">
        <v>-865984.96999995597</v>
      </c>
      <c r="AM393" s="103">
        <v>-865984.96999994898</v>
      </c>
      <c r="AN393" s="103">
        <v>-865984.96999993396</v>
      </c>
      <c r="AO393" s="103">
        <v>-865984.96999993396</v>
      </c>
      <c r="AP393" s="103">
        <v>-865984.96999993105</v>
      </c>
      <c r="AQ393" s="103">
        <v>-865984.96999995795</v>
      </c>
      <c r="AR393" s="103">
        <v>-865984.96999994002</v>
      </c>
      <c r="AS393" s="103">
        <v>-865984.96999993804</v>
      </c>
      <c r="AT393" s="103">
        <v>-865984.96999989101</v>
      </c>
      <c r="AU393" s="103">
        <v>-865984.96999987401</v>
      </c>
      <c r="AV393" s="103">
        <v>-865984.96999982803</v>
      </c>
      <c r="AW393" s="103">
        <v>-865984.96999978099</v>
      </c>
      <c r="AX393" s="103">
        <v>-865984.969999764</v>
      </c>
      <c r="AY393" s="103">
        <v>-865984.96999971801</v>
      </c>
      <c r="AZ393" s="103">
        <v>-865984.96999972896</v>
      </c>
      <c r="BA393" s="103">
        <v>-865984.96999974002</v>
      </c>
      <c r="BB393" s="103">
        <v>-865984.96999974002</v>
      </c>
      <c r="BC393" s="103">
        <v>-865984.96999968996</v>
      </c>
      <c r="BD393" s="103">
        <v>-865984.969999669</v>
      </c>
      <c r="BE393" s="103">
        <v>-865984.96999969205</v>
      </c>
      <c r="BF393" s="103">
        <v>-865984.96999971406</v>
      </c>
      <c r="BG393" s="103">
        <v>-865984.96999975096</v>
      </c>
      <c r="BH393" s="103">
        <v>-865984.96999976097</v>
      </c>
      <c r="BI393" s="103">
        <v>-865984.96999979799</v>
      </c>
      <c r="BJ393" s="103">
        <v>-865984.969999747</v>
      </c>
      <c r="BK393" s="103">
        <v>-865984.96999975503</v>
      </c>
      <c r="BL393" s="103">
        <v>-865984.969999764</v>
      </c>
      <c r="BM393" s="103">
        <v>-865984.96999971406</v>
      </c>
      <c r="BN393" s="103">
        <v>-865984.96999967902</v>
      </c>
      <c r="BO393" s="103">
        <v>-865984.96999967902</v>
      </c>
      <c r="BP393" s="103">
        <v>-865984.96999964397</v>
      </c>
      <c r="BQ393" s="103">
        <v>-865984.96999964002</v>
      </c>
      <c r="BR393" s="103">
        <v>-865984.96999960497</v>
      </c>
      <c r="BS393" s="103">
        <v>-865984.96999965701</v>
      </c>
      <c r="BT393" s="103">
        <v>-865984.96999968099</v>
      </c>
      <c r="BU393" s="103">
        <v>-865984.96999964595</v>
      </c>
      <c r="BV393" s="103">
        <v>-865984.96999964002</v>
      </c>
      <c r="BW393" s="103">
        <v>-865984.96999960497</v>
      </c>
      <c r="BX393" s="103">
        <v>-865984.96999965794</v>
      </c>
      <c r="BY393" s="103">
        <v>-865984.96999971103</v>
      </c>
      <c r="BZ393" s="103">
        <v>-865984.96999983594</v>
      </c>
      <c r="CA393" s="103">
        <v>-865984.96999972803</v>
      </c>
      <c r="CB393" s="103">
        <v>-865984.96999972803</v>
      </c>
      <c r="CC393" s="103">
        <v>-865984.96999976796</v>
      </c>
      <c r="CD393" s="103">
        <v>-865984.969999764</v>
      </c>
      <c r="CE393" s="103">
        <v>-865984.96999977401</v>
      </c>
      <c r="CF393" s="103">
        <v>-865984.96999972698</v>
      </c>
      <c r="CG393" s="103">
        <v>-865984.96999967995</v>
      </c>
      <c r="CH393" s="103">
        <v>-865984.96999966097</v>
      </c>
      <c r="CI393" s="103">
        <v>-865984.96999961301</v>
      </c>
      <c r="CJ393" s="103">
        <v>-865984.96999962395</v>
      </c>
      <c r="CK393" s="103">
        <v>-865984.96999960497</v>
      </c>
      <c r="CL393" s="103">
        <v>-865984.969999586</v>
      </c>
      <c r="CM393" s="103">
        <v>-865984.96999953804</v>
      </c>
      <c r="CN393" s="103">
        <v>-865984.96999959205</v>
      </c>
      <c r="CO393" s="103">
        <v>-865984.96999959205</v>
      </c>
    </row>
    <row r="394" spans="1:93" x14ac:dyDescent="0.2">
      <c r="A394" s="101" t="s">
        <v>1988</v>
      </c>
    </row>
    <row r="395" spans="1:93" x14ac:dyDescent="0.2">
      <c r="A395" s="99" t="s">
        <v>1989</v>
      </c>
    </row>
    <row r="396" spans="1:93" x14ac:dyDescent="0.2">
      <c r="A396" s="101" t="s">
        <v>1990</v>
      </c>
      <c r="B396" s="100">
        <v>0</v>
      </c>
      <c r="C396" s="100">
        <v>0</v>
      </c>
      <c r="D396" s="100">
        <v>0</v>
      </c>
      <c r="E396" s="100">
        <v>0</v>
      </c>
      <c r="F396" s="100">
        <v>0</v>
      </c>
      <c r="G396" s="100">
        <v>0</v>
      </c>
      <c r="H396" s="100">
        <v>0</v>
      </c>
      <c r="I396" s="100">
        <v>0</v>
      </c>
      <c r="J396" s="100">
        <v>0</v>
      </c>
      <c r="K396" s="100">
        <v>0</v>
      </c>
      <c r="L396" s="100">
        <v>0</v>
      </c>
      <c r="M396" s="100">
        <v>17162290.379999999</v>
      </c>
      <c r="N396" s="100">
        <v>17162290.379999999</v>
      </c>
      <c r="O396" s="100">
        <v>17162290.379999999</v>
      </c>
      <c r="P396" s="100">
        <v>17162290.379999999</v>
      </c>
      <c r="Q396" s="100">
        <v>5857656.4699999997</v>
      </c>
      <c r="R396" s="100">
        <v>5857656.4699999997</v>
      </c>
      <c r="S396" s="100">
        <v>5857656.4699999997</v>
      </c>
      <c r="T396" s="100">
        <v>22501413</v>
      </c>
      <c r="U396" s="100">
        <v>22501413</v>
      </c>
      <c r="V396" s="100">
        <v>22501413</v>
      </c>
      <c r="W396" s="100">
        <v>77734432</v>
      </c>
      <c r="X396" s="100">
        <v>77734432</v>
      </c>
      <c r="Y396" s="100">
        <v>77734432</v>
      </c>
      <c r="Z396" s="100">
        <v>0</v>
      </c>
      <c r="AB396" s="100">
        <v>0</v>
      </c>
      <c r="AC396" s="100">
        <v>0</v>
      </c>
      <c r="AD396" s="100">
        <v>0</v>
      </c>
      <c r="AE396" s="100">
        <v>0</v>
      </c>
      <c r="AF396" s="100">
        <v>0</v>
      </c>
      <c r="AG396" s="100">
        <v>0</v>
      </c>
      <c r="AH396" s="100">
        <v>0</v>
      </c>
      <c r="AI396" s="100">
        <v>0</v>
      </c>
      <c r="AJ396" s="100">
        <v>0</v>
      </c>
      <c r="AK396" s="100">
        <v>0</v>
      </c>
      <c r="AL396" s="100">
        <v>0</v>
      </c>
      <c r="AM396" s="100">
        <v>0</v>
      </c>
      <c r="AN396" s="100">
        <v>0</v>
      </c>
      <c r="AO396" s="100">
        <v>0</v>
      </c>
      <c r="AP396" s="100">
        <v>0</v>
      </c>
      <c r="AQ396" s="100">
        <v>0</v>
      </c>
      <c r="AR396" s="100">
        <v>0</v>
      </c>
      <c r="AS396" s="100">
        <v>0</v>
      </c>
      <c r="AT396" s="100">
        <v>0</v>
      </c>
      <c r="AU396" s="100">
        <v>0</v>
      </c>
      <c r="AV396" s="100">
        <v>0</v>
      </c>
      <c r="AW396" s="100">
        <v>0</v>
      </c>
      <c r="AX396" s="100">
        <v>0</v>
      </c>
      <c r="AY396" s="100">
        <v>0</v>
      </c>
      <c r="AZ396" s="100">
        <v>0</v>
      </c>
      <c r="BA396" s="100">
        <v>0</v>
      </c>
      <c r="BB396" s="100">
        <v>0</v>
      </c>
      <c r="BC396" s="100">
        <v>0</v>
      </c>
      <c r="BD396" s="100">
        <v>0</v>
      </c>
      <c r="BE396" s="100">
        <v>0</v>
      </c>
      <c r="BF396" s="100">
        <v>0</v>
      </c>
      <c r="BG396" s="100">
        <v>0</v>
      </c>
      <c r="BH396" s="100">
        <v>0</v>
      </c>
      <c r="BI396" s="100">
        <v>0</v>
      </c>
      <c r="BJ396" s="100">
        <v>0</v>
      </c>
      <c r="BK396" s="100">
        <v>0</v>
      </c>
      <c r="BL396" s="100">
        <v>0</v>
      </c>
      <c r="BM396" s="100">
        <v>0</v>
      </c>
      <c r="BN396" s="100">
        <v>0</v>
      </c>
      <c r="BO396" s="100">
        <v>0</v>
      </c>
      <c r="BP396" s="100">
        <v>0</v>
      </c>
      <c r="BQ396" s="100">
        <v>0</v>
      </c>
      <c r="BR396" s="100">
        <v>0</v>
      </c>
      <c r="BS396" s="100">
        <v>0</v>
      </c>
      <c r="BT396" s="100">
        <v>0</v>
      </c>
      <c r="BU396" s="100">
        <v>0</v>
      </c>
      <c r="BV396" s="100">
        <v>0</v>
      </c>
      <c r="BW396" s="100">
        <v>0</v>
      </c>
      <c r="BX396" s="100">
        <v>0</v>
      </c>
      <c r="BY396" s="100">
        <v>0</v>
      </c>
      <c r="BZ396" s="100">
        <v>0</v>
      </c>
      <c r="CA396" s="100">
        <v>0</v>
      </c>
      <c r="CB396" s="100">
        <v>0</v>
      </c>
      <c r="CC396" s="100">
        <v>0</v>
      </c>
      <c r="CD396" s="100">
        <v>0</v>
      </c>
      <c r="CE396" s="100">
        <v>0</v>
      </c>
      <c r="CF396" s="100">
        <v>0</v>
      </c>
      <c r="CG396" s="100">
        <v>0</v>
      </c>
      <c r="CH396" s="100">
        <v>0</v>
      </c>
      <c r="CI396" s="100">
        <v>0</v>
      </c>
      <c r="CJ396" s="100">
        <v>0</v>
      </c>
      <c r="CK396" s="100">
        <v>0</v>
      </c>
      <c r="CL396" s="100">
        <v>0</v>
      </c>
      <c r="CM396" s="100">
        <v>0</v>
      </c>
      <c r="CN396" s="100">
        <v>0</v>
      </c>
      <c r="CO396" s="100">
        <v>0</v>
      </c>
    </row>
    <row r="397" spans="1:93" x14ac:dyDescent="0.2">
      <c r="A397" s="101" t="s">
        <v>1991</v>
      </c>
      <c r="B397" s="100">
        <v>0</v>
      </c>
      <c r="C397" s="100">
        <v>0</v>
      </c>
      <c r="D397" s="100">
        <v>0</v>
      </c>
      <c r="E397" s="100">
        <v>0</v>
      </c>
      <c r="F397" s="100">
        <v>0</v>
      </c>
      <c r="G397" s="100">
        <v>0</v>
      </c>
      <c r="H397" s="100">
        <v>0</v>
      </c>
      <c r="I397" s="100">
        <v>0</v>
      </c>
      <c r="J397" s="100">
        <v>0</v>
      </c>
      <c r="K397" s="100">
        <v>0</v>
      </c>
      <c r="L397" s="100">
        <v>0</v>
      </c>
      <c r="M397" s="100">
        <v>0</v>
      </c>
      <c r="N397" s="100">
        <v>0</v>
      </c>
      <c r="O397" s="100">
        <v>0</v>
      </c>
      <c r="P397" s="100">
        <v>0</v>
      </c>
      <c r="Q397" s="100">
        <v>0</v>
      </c>
      <c r="R397" s="100">
        <v>0</v>
      </c>
      <c r="S397" s="100">
        <v>0</v>
      </c>
      <c r="T397" s="100">
        <v>1295642.5</v>
      </c>
      <c r="U397" s="100">
        <v>1295642.5</v>
      </c>
      <c r="V397" s="100">
        <v>1295642.5</v>
      </c>
      <c r="W397" s="100">
        <v>34297634.450000003</v>
      </c>
      <c r="X397" s="100">
        <v>34297634.450000003</v>
      </c>
      <c r="Y397" s="100">
        <v>34297634.450000003</v>
      </c>
      <c r="Z397" s="100">
        <v>0</v>
      </c>
      <c r="AB397" s="100">
        <v>0</v>
      </c>
      <c r="AC397" s="100">
        <v>0</v>
      </c>
      <c r="AD397" s="100">
        <v>0</v>
      </c>
      <c r="AE397" s="100">
        <v>0</v>
      </c>
      <c r="AF397" s="100">
        <v>0</v>
      </c>
      <c r="AG397" s="100">
        <v>0</v>
      </c>
      <c r="AH397" s="100">
        <v>0</v>
      </c>
      <c r="AI397" s="100">
        <v>0</v>
      </c>
      <c r="AJ397" s="100">
        <v>0</v>
      </c>
      <c r="AK397" s="100">
        <v>0</v>
      </c>
      <c r="AL397" s="100">
        <v>0</v>
      </c>
      <c r="AM397" s="100">
        <v>0</v>
      </c>
      <c r="AN397" s="100">
        <v>0</v>
      </c>
      <c r="AO397" s="100">
        <v>0</v>
      </c>
      <c r="AP397" s="100">
        <v>0</v>
      </c>
      <c r="AQ397" s="100">
        <v>0</v>
      </c>
      <c r="AR397" s="100">
        <v>0</v>
      </c>
      <c r="AS397" s="100">
        <v>0</v>
      </c>
      <c r="AT397" s="100">
        <v>0</v>
      </c>
      <c r="AU397" s="100">
        <v>0</v>
      </c>
      <c r="AV397" s="100">
        <v>0</v>
      </c>
      <c r="AW397" s="100">
        <v>0</v>
      </c>
      <c r="AX397" s="100">
        <v>0</v>
      </c>
      <c r="AY397" s="100">
        <v>0</v>
      </c>
      <c r="AZ397" s="100">
        <v>0</v>
      </c>
      <c r="BA397" s="100">
        <v>0</v>
      </c>
      <c r="BB397" s="100">
        <v>0</v>
      </c>
      <c r="BC397" s="100">
        <v>0</v>
      </c>
      <c r="BD397" s="100">
        <v>0</v>
      </c>
      <c r="BE397" s="100">
        <v>0</v>
      </c>
      <c r="BF397" s="100">
        <v>0</v>
      </c>
      <c r="BG397" s="100">
        <v>0</v>
      </c>
      <c r="BH397" s="100">
        <v>0</v>
      </c>
      <c r="BI397" s="100">
        <v>0</v>
      </c>
      <c r="BJ397" s="100">
        <v>0</v>
      </c>
      <c r="BK397" s="100">
        <v>0</v>
      </c>
      <c r="BL397" s="100">
        <v>0</v>
      </c>
      <c r="BM397" s="100">
        <v>0</v>
      </c>
      <c r="BN397" s="100">
        <v>0</v>
      </c>
      <c r="BO397" s="100">
        <v>0</v>
      </c>
      <c r="BP397" s="100">
        <v>0</v>
      </c>
      <c r="BQ397" s="100">
        <v>0</v>
      </c>
      <c r="BR397" s="100">
        <v>0</v>
      </c>
      <c r="BS397" s="100">
        <v>0</v>
      </c>
      <c r="BT397" s="100">
        <v>0</v>
      </c>
      <c r="BU397" s="100">
        <v>0</v>
      </c>
      <c r="BV397" s="100">
        <v>0</v>
      </c>
      <c r="BW397" s="100">
        <v>0</v>
      </c>
      <c r="BX397" s="100">
        <v>0</v>
      </c>
      <c r="BY397" s="100">
        <v>0</v>
      </c>
      <c r="BZ397" s="100">
        <v>0</v>
      </c>
      <c r="CA397" s="100">
        <v>0</v>
      </c>
      <c r="CB397" s="100">
        <v>0</v>
      </c>
      <c r="CC397" s="100">
        <v>0</v>
      </c>
      <c r="CD397" s="100">
        <v>0</v>
      </c>
      <c r="CE397" s="100">
        <v>0</v>
      </c>
      <c r="CF397" s="100">
        <v>0</v>
      </c>
      <c r="CG397" s="100">
        <v>0</v>
      </c>
      <c r="CH397" s="100">
        <v>0</v>
      </c>
      <c r="CI397" s="100">
        <v>0</v>
      </c>
      <c r="CJ397" s="100">
        <v>0</v>
      </c>
      <c r="CK397" s="100">
        <v>0</v>
      </c>
      <c r="CL397" s="100">
        <v>0</v>
      </c>
      <c r="CM397" s="100">
        <v>0</v>
      </c>
      <c r="CN397" s="100">
        <v>0</v>
      </c>
      <c r="CO397" s="100">
        <v>0</v>
      </c>
    </row>
    <row r="398" spans="1:93" x14ac:dyDescent="0.2">
      <c r="A398" s="101" t="s">
        <v>1992</v>
      </c>
    </row>
    <row r="399" spans="1:93" x14ac:dyDescent="0.2">
      <c r="A399" s="99" t="s">
        <v>1993</v>
      </c>
    </row>
    <row r="400" spans="1:93" x14ac:dyDescent="0.2">
      <c r="A400" s="101" t="s">
        <v>1994</v>
      </c>
      <c r="B400" s="100">
        <v>0</v>
      </c>
      <c r="C400" s="100">
        <v>0</v>
      </c>
      <c r="D400" s="100">
        <v>39727222</v>
      </c>
      <c r="E400" s="100">
        <v>39727222</v>
      </c>
      <c r="F400" s="100">
        <v>39727222</v>
      </c>
      <c r="G400" s="100">
        <v>0</v>
      </c>
      <c r="H400" s="100">
        <v>0</v>
      </c>
      <c r="I400" s="100">
        <v>0</v>
      </c>
      <c r="J400" s="100">
        <v>22226865.469999999</v>
      </c>
      <c r="K400" s="100">
        <v>22226865.469999999</v>
      </c>
      <c r="L400" s="100">
        <v>22226865.469999999</v>
      </c>
      <c r="M400" s="100">
        <v>0</v>
      </c>
      <c r="N400" s="100">
        <v>0</v>
      </c>
      <c r="O400" s="100">
        <v>0</v>
      </c>
      <c r="P400" s="100">
        <v>0</v>
      </c>
      <c r="Q400" s="100">
        <v>0</v>
      </c>
      <c r="R400" s="100">
        <v>0</v>
      </c>
      <c r="S400" s="100">
        <v>0</v>
      </c>
      <c r="T400" s="100">
        <v>5829019.6200000001</v>
      </c>
      <c r="U400" s="100">
        <v>5829019.6200000001</v>
      </c>
      <c r="V400" s="100">
        <v>5829019.6200000001</v>
      </c>
      <c r="W400" s="100">
        <v>5036813.91</v>
      </c>
      <c r="X400" s="100">
        <v>5036813.91</v>
      </c>
      <c r="Y400" s="100">
        <v>5036813.91</v>
      </c>
      <c r="Z400" s="100">
        <v>1777918.26</v>
      </c>
      <c r="AB400" s="100">
        <v>1777918.26</v>
      </c>
      <c r="AC400" s="100">
        <v>1777918.26</v>
      </c>
      <c r="AD400" s="100">
        <v>1777918.26</v>
      </c>
      <c r="AE400" s="100">
        <v>1777918.26</v>
      </c>
      <c r="AF400" s="100">
        <v>1777918.26</v>
      </c>
      <c r="AG400" s="100">
        <v>1777918.26</v>
      </c>
      <c r="AH400" s="100">
        <v>1777918.26</v>
      </c>
      <c r="AI400" s="100">
        <v>1777918.26</v>
      </c>
      <c r="AJ400" s="100">
        <v>1777918.26</v>
      </c>
      <c r="AK400" s="100">
        <v>1777918.26</v>
      </c>
      <c r="AL400" s="100">
        <v>1777918.26</v>
      </c>
      <c r="AM400" s="100">
        <v>1777918.26</v>
      </c>
      <c r="AN400" s="100">
        <v>1777918.26</v>
      </c>
      <c r="AO400" s="100">
        <v>1777918.26</v>
      </c>
      <c r="AP400" s="100">
        <v>1777918.26</v>
      </c>
      <c r="AQ400" s="100">
        <v>1777918.26</v>
      </c>
      <c r="AR400" s="100">
        <v>1777918.26</v>
      </c>
      <c r="AS400" s="100">
        <v>1777918.26</v>
      </c>
      <c r="AT400" s="100">
        <v>1777918.26</v>
      </c>
      <c r="AU400" s="100">
        <v>1777918.26</v>
      </c>
      <c r="AV400" s="100">
        <v>1777918.26</v>
      </c>
      <c r="AW400" s="100">
        <v>1777918.26</v>
      </c>
      <c r="AX400" s="100">
        <v>1777918.26</v>
      </c>
      <c r="AY400" s="100">
        <v>1777918.26</v>
      </c>
      <c r="AZ400" s="100">
        <v>1777918.26</v>
      </c>
      <c r="BA400" s="100">
        <v>1777918.26</v>
      </c>
      <c r="BB400" s="100">
        <v>1777918.26</v>
      </c>
      <c r="BC400" s="100">
        <v>1777918.26</v>
      </c>
      <c r="BD400" s="100">
        <v>1777918.26</v>
      </c>
      <c r="BE400" s="100">
        <v>1777918.26</v>
      </c>
      <c r="BF400" s="100">
        <v>1777918.26</v>
      </c>
      <c r="BG400" s="100">
        <v>1777918.26</v>
      </c>
      <c r="BH400" s="100">
        <v>1777918.26</v>
      </c>
      <c r="BI400" s="100">
        <v>1777918.26</v>
      </c>
      <c r="BJ400" s="100">
        <v>1777918.26</v>
      </c>
      <c r="BK400" s="100">
        <v>1777918.26</v>
      </c>
      <c r="BL400" s="100">
        <v>1777918.26</v>
      </c>
      <c r="BM400" s="100">
        <v>1777918.26</v>
      </c>
      <c r="BN400" s="100">
        <v>1777918.26</v>
      </c>
      <c r="BO400" s="100">
        <v>1777918.26</v>
      </c>
      <c r="BP400" s="100">
        <v>1777918.26</v>
      </c>
      <c r="BQ400" s="100">
        <v>1777918.26</v>
      </c>
      <c r="BR400" s="100">
        <v>1777918.26</v>
      </c>
      <c r="BS400" s="100">
        <v>1777918.26</v>
      </c>
      <c r="BT400" s="100">
        <v>1777918.26</v>
      </c>
      <c r="BU400" s="100">
        <v>1777918.26</v>
      </c>
      <c r="BV400" s="100">
        <v>1777918.26</v>
      </c>
      <c r="BW400" s="100">
        <v>1777918.26</v>
      </c>
      <c r="BX400" s="100">
        <v>1777918.26</v>
      </c>
      <c r="BY400" s="100">
        <v>1777918.26</v>
      </c>
      <c r="BZ400" s="100">
        <v>1777918.26</v>
      </c>
      <c r="CA400" s="100">
        <v>1777918.26</v>
      </c>
      <c r="CB400" s="100">
        <v>1777918.26</v>
      </c>
      <c r="CC400" s="100">
        <v>1777918.26</v>
      </c>
      <c r="CD400" s="100">
        <v>1777918.26</v>
      </c>
      <c r="CE400" s="100">
        <v>1777918.26</v>
      </c>
      <c r="CF400" s="100">
        <v>1777918.26</v>
      </c>
      <c r="CG400" s="100">
        <v>1777918.26</v>
      </c>
      <c r="CH400" s="100">
        <v>1777918.26</v>
      </c>
      <c r="CI400" s="100">
        <v>1777918.26</v>
      </c>
      <c r="CJ400" s="100">
        <v>1777918.26</v>
      </c>
      <c r="CK400" s="100">
        <v>1777918.26</v>
      </c>
      <c r="CL400" s="100">
        <v>1777918.26</v>
      </c>
      <c r="CM400" s="100">
        <v>1777918.26</v>
      </c>
      <c r="CN400" s="100">
        <v>1777918.26</v>
      </c>
      <c r="CO400" s="100">
        <v>1777918.26</v>
      </c>
    </row>
    <row r="401" spans="1:93" x14ac:dyDescent="0.2">
      <c r="A401" s="101" t="s">
        <v>1995</v>
      </c>
      <c r="B401" s="100">
        <v>0</v>
      </c>
      <c r="C401" s="100">
        <v>0</v>
      </c>
      <c r="D401" s="100">
        <v>0</v>
      </c>
      <c r="E401" s="100">
        <v>0</v>
      </c>
      <c r="F401" s="100">
        <v>0</v>
      </c>
      <c r="G401" s="100">
        <v>0</v>
      </c>
      <c r="H401" s="100">
        <v>0</v>
      </c>
      <c r="I401" s="100">
        <v>0</v>
      </c>
      <c r="J401" s="100">
        <v>0</v>
      </c>
      <c r="K401" s="100">
        <v>0</v>
      </c>
      <c r="L401" s="100">
        <v>0</v>
      </c>
      <c r="M401" s="100">
        <v>0</v>
      </c>
      <c r="N401" s="100">
        <v>0</v>
      </c>
      <c r="O401" s="100">
        <v>0</v>
      </c>
      <c r="P401" s="100">
        <v>0</v>
      </c>
      <c r="Q401" s="100">
        <v>0</v>
      </c>
      <c r="R401" s="100">
        <v>0</v>
      </c>
      <c r="S401" s="100">
        <v>0</v>
      </c>
      <c r="T401" s="100">
        <v>0</v>
      </c>
      <c r="U401" s="100">
        <v>0</v>
      </c>
      <c r="V401" s="100">
        <v>0</v>
      </c>
      <c r="W401" s="100">
        <v>0</v>
      </c>
      <c r="X401" s="100">
        <v>0</v>
      </c>
      <c r="Y401" s="100">
        <v>0</v>
      </c>
      <c r="Z401" s="100">
        <v>0</v>
      </c>
      <c r="AB401" s="100">
        <v>0</v>
      </c>
      <c r="AC401" s="100">
        <v>0</v>
      </c>
      <c r="AD401" s="100">
        <v>0</v>
      </c>
      <c r="AE401" s="100">
        <v>0</v>
      </c>
      <c r="AF401" s="100">
        <v>0</v>
      </c>
      <c r="AG401" s="100">
        <v>0</v>
      </c>
      <c r="AH401" s="100">
        <v>0</v>
      </c>
      <c r="AI401" s="100">
        <v>0</v>
      </c>
      <c r="AJ401" s="100">
        <v>0</v>
      </c>
      <c r="AK401" s="100">
        <v>0</v>
      </c>
      <c r="AL401" s="100">
        <v>0</v>
      </c>
      <c r="AM401" s="100">
        <v>0</v>
      </c>
      <c r="AN401" s="100">
        <v>0</v>
      </c>
      <c r="AO401" s="100">
        <v>0</v>
      </c>
      <c r="AP401" s="100">
        <v>0</v>
      </c>
      <c r="AQ401" s="100">
        <v>0</v>
      </c>
      <c r="AR401" s="100">
        <v>0</v>
      </c>
      <c r="AS401" s="100">
        <v>0</v>
      </c>
      <c r="AT401" s="100">
        <v>0</v>
      </c>
      <c r="AU401" s="100">
        <v>0</v>
      </c>
      <c r="AV401" s="100">
        <v>0</v>
      </c>
      <c r="AW401" s="100">
        <v>0</v>
      </c>
      <c r="AX401" s="100">
        <v>0</v>
      </c>
      <c r="AY401" s="100">
        <v>0</v>
      </c>
      <c r="AZ401" s="100">
        <v>0</v>
      </c>
      <c r="BA401" s="100">
        <v>0</v>
      </c>
      <c r="BB401" s="100">
        <v>0</v>
      </c>
      <c r="BC401" s="100">
        <v>0</v>
      </c>
      <c r="BD401" s="100">
        <v>0</v>
      </c>
      <c r="BE401" s="100">
        <v>0</v>
      </c>
      <c r="BF401" s="100">
        <v>0</v>
      </c>
      <c r="BG401" s="100">
        <v>0</v>
      </c>
      <c r="BH401" s="100">
        <v>0</v>
      </c>
      <c r="BI401" s="100">
        <v>0</v>
      </c>
      <c r="BJ401" s="100">
        <v>0</v>
      </c>
      <c r="BK401" s="100">
        <v>0</v>
      </c>
      <c r="BL401" s="100">
        <v>0</v>
      </c>
      <c r="BM401" s="100">
        <v>0</v>
      </c>
      <c r="BN401" s="100">
        <v>0</v>
      </c>
      <c r="BO401" s="100">
        <v>0</v>
      </c>
      <c r="BP401" s="100">
        <v>0</v>
      </c>
      <c r="BQ401" s="100">
        <v>0</v>
      </c>
      <c r="BR401" s="100">
        <v>0</v>
      </c>
      <c r="BS401" s="100">
        <v>0</v>
      </c>
      <c r="BT401" s="100">
        <v>0</v>
      </c>
      <c r="BU401" s="100">
        <v>0</v>
      </c>
      <c r="BV401" s="100">
        <v>0</v>
      </c>
      <c r="BW401" s="100">
        <v>0</v>
      </c>
      <c r="BX401" s="100">
        <v>0</v>
      </c>
      <c r="BY401" s="100">
        <v>0</v>
      </c>
      <c r="BZ401" s="100">
        <v>0</v>
      </c>
      <c r="CA401" s="100">
        <v>0</v>
      </c>
      <c r="CB401" s="100">
        <v>0</v>
      </c>
      <c r="CC401" s="100">
        <v>0</v>
      </c>
      <c r="CD401" s="100">
        <v>0</v>
      </c>
      <c r="CE401" s="100">
        <v>0</v>
      </c>
      <c r="CF401" s="100">
        <v>0</v>
      </c>
      <c r="CG401" s="100">
        <v>0</v>
      </c>
      <c r="CH401" s="100">
        <v>0</v>
      </c>
      <c r="CI401" s="100">
        <v>0</v>
      </c>
      <c r="CJ401" s="100">
        <v>0</v>
      </c>
      <c r="CK401" s="100">
        <v>0</v>
      </c>
      <c r="CL401" s="100">
        <v>0</v>
      </c>
      <c r="CM401" s="100">
        <v>0</v>
      </c>
      <c r="CN401" s="100">
        <v>0</v>
      </c>
      <c r="CO401" s="100">
        <v>0</v>
      </c>
    </row>
    <row r="402" spans="1:93" x14ac:dyDescent="0.2">
      <c r="A402" s="101" t="s">
        <v>1996</v>
      </c>
      <c r="B402" s="100">
        <v>0</v>
      </c>
      <c r="C402" s="100">
        <v>0</v>
      </c>
      <c r="D402" s="100">
        <v>0</v>
      </c>
      <c r="E402" s="100">
        <v>0</v>
      </c>
      <c r="F402" s="100">
        <v>0</v>
      </c>
      <c r="G402" s="100">
        <v>0</v>
      </c>
      <c r="H402" s="100">
        <v>0</v>
      </c>
      <c r="I402" s="100">
        <v>0</v>
      </c>
      <c r="J402" s="100">
        <v>0</v>
      </c>
      <c r="K402" s="100">
        <v>0</v>
      </c>
      <c r="L402" s="100">
        <v>0</v>
      </c>
      <c r="M402" s="100">
        <v>0</v>
      </c>
      <c r="N402" s="100">
        <v>0</v>
      </c>
      <c r="O402" s="100">
        <v>0</v>
      </c>
      <c r="P402" s="100">
        <v>0</v>
      </c>
      <c r="Q402" s="100">
        <v>0</v>
      </c>
      <c r="R402" s="100">
        <v>0</v>
      </c>
      <c r="S402" s="100">
        <v>0</v>
      </c>
      <c r="T402" s="100">
        <v>0</v>
      </c>
      <c r="U402" s="100">
        <v>0</v>
      </c>
      <c r="V402" s="100">
        <v>0</v>
      </c>
      <c r="W402" s="100">
        <v>0</v>
      </c>
      <c r="X402" s="100">
        <v>0</v>
      </c>
      <c r="Y402" s="100">
        <v>0</v>
      </c>
      <c r="Z402" s="100">
        <v>0</v>
      </c>
      <c r="AB402" s="100">
        <v>0</v>
      </c>
      <c r="AC402" s="100">
        <v>0</v>
      </c>
      <c r="AD402" s="100">
        <v>0</v>
      </c>
      <c r="AE402" s="100">
        <v>0</v>
      </c>
      <c r="AF402" s="100">
        <v>0</v>
      </c>
      <c r="AG402" s="100">
        <v>0</v>
      </c>
      <c r="AH402" s="100">
        <v>0</v>
      </c>
      <c r="AI402" s="100">
        <v>0</v>
      </c>
      <c r="AJ402" s="100">
        <v>0</v>
      </c>
      <c r="AK402" s="100">
        <v>0</v>
      </c>
      <c r="AL402" s="100">
        <v>0</v>
      </c>
      <c r="AM402" s="100">
        <v>0</v>
      </c>
      <c r="AN402" s="100">
        <v>0</v>
      </c>
      <c r="AO402" s="100">
        <v>0</v>
      </c>
      <c r="AP402" s="100">
        <v>0</v>
      </c>
      <c r="AQ402" s="100">
        <v>0</v>
      </c>
      <c r="AR402" s="100">
        <v>0</v>
      </c>
      <c r="AS402" s="100">
        <v>0</v>
      </c>
      <c r="AT402" s="100">
        <v>0</v>
      </c>
      <c r="AU402" s="100">
        <v>0</v>
      </c>
      <c r="AV402" s="100">
        <v>0</v>
      </c>
      <c r="AW402" s="100">
        <v>0</v>
      </c>
      <c r="AX402" s="100">
        <v>0</v>
      </c>
      <c r="AY402" s="100">
        <v>0</v>
      </c>
      <c r="AZ402" s="100">
        <v>0</v>
      </c>
      <c r="BA402" s="100">
        <v>0</v>
      </c>
      <c r="BB402" s="100">
        <v>0</v>
      </c>
      <c r="BC402" s="100">
        <v>0</v>
      </c>
      <c r="BD402" s="100">
        <v>0</v>
      </c>
      <c r="BE402" s="100">
        <v>0</v>
      </c>
      <c r="BF402" s="100">
        <v>0</v>
      </c>
      <c r="BG402" s="100">
        <v>0</v>
      </c>
      <c r="BH402" s="100">
        <v>0</v>
      </c>
      <c r="BI402" s="100">
        <v>0</v>
      </c>
      <c r="BJ402" s="100">
        <v>0</v>
      </c>
      <c r="BK402" s="100">
        <v>0</v>
      </c>
      <c r="BL402" s="100">
        <v>0</v>
      </c>
      <c r="BM402" s="100">
        <v>0</v>
      </c>
      <c r="BN402" s="100">
        <v>0</v>
      </c>
      <c r="BO402" s="100">
        <v>0</v>
      </c>
      <c r="BP402" s="100">
        <v>0</v>
      </c>
      <c r="BQ402" s="100">
        <v>0</v>
      </c>
      <c r="BR402" s="100">
        <v>0</v>
      </c>
      <c r="BS402" s="100">
        <v>0</v>
      </c>
      <c r="BT402" s="100">
        <v>0</v>
      </c>
      <c r="BU402" s="100">
        <v>0</v>
      </c>
      <c r="BV402" s="100">
        <v>0</v>
      </c>
      <c r="BW402" s="100">
        <v>0</v>
      </c>
      <c r="BX402" s="100">
        <v>0</v>
      </c>
      <c r="BY402" s="100">
        <v>0</v>
      </c>
      <c r="BZ402" s="100">
        <v>0</v>
      </c>
      <c r="CA402" s="100">
        <v>0</v>
      </c>
      <c r="CB402" s="100">
        <v>0</v>
      </c>
      <c r="CC402" s="100">
        <v>0</v>
      </c>
      <c r="CD402" s="100">
        <v>0</v>
      </c>
      <c r="CE402" s="100">
        <v>0</v>
      </c>
      <c r="CF402" s="100">
        <v>0</v>
      </c>
      <c r="CG402" s="100">
        <v>0</v>
      </c>
      <c r="CH402" s="100">
        <v>0</v>
      </c>
      <c r="CI402" s="100">
        <v>0</v>
      </c>
      <c r="CJ402" s="100">
        <v>0</v>
      </c>
      <c r="CK402" s="100">
        <v>0</v>
      </c>
      <c r="CL402" s="100">
        <v>0</v>
      </c>
      <c r="CM402" s="100">
        <v>0</v>
      </c>
      <c r="CN402" s="100">
        <v>0</v>
      </c>
      <c r="CO402" s="100">
        <v>0</v>
      </c>
    </row>
    <row r="403" spans="1:93" x14ac:dyDescent="0.2">
      <c r="A403" s="102" t="s">
        <v>1997</v>
      </c>
      <c r="B403" s="103">
        <v>0</v>
      </c>
      <c r="C403" s="103">
        <v>0</v>
      </c>
      <c r="D403" s="103">
        <v>39727222</v>
      </c>
      <c r="E403" s="103">
        <v>39727222</v>
      </c>
      <c r="F403" s="103">
        <v>39727222</v>
      </c>
      <c r="G403" s="103">
        <v>0</v>
      </c>
      <c r="H403" s="103">
        <v>0</v>
      </c>
      <c r="I403" s="103">
        <v>0</v>
      </c>
      <c r="J403" s="103">
        <v>22226865.469999999</v>
      </c>
      <c r="K403" s="103">
        <v>22226865.469999999</v>
      </c>
      <c r="L403" s="103">
        <v>22226865.469999999</v>
      </c>
      <c r="M403" s="103">
        <v>0</v>
      </c>
      <c r="N403" s="103">
        <v>0</v>
      </c>
      <c r="O403" s="103">
        <v>0</v>
      </c>
      <c r="P403" s="103">
        <v>0</v>
      </c>
      <c r="Q403" s="103">
        <v>0</v>
      </c>
      <c r="R403" s="103">
        <v>0</v>
      </c>
      <c r="S403" s="103">
        <v>0</v>
      </c>
      <c r="T403" s="103">
        <v>5829019.6200000001</v>
      </c>
      <c r="U403" s="103">
        <v>5829019.6200000001</v>
      </c>
      <c r="V403" s="103">
        <v>5829019.6200000001</v>
      </c>
      <c r="W403" s="103">
        <v>5036813.91</v>
      </c>
      <c r="X403" s="103">
        <v>5036813.91</v>
      </c>
      <c r="Y403" s="103">
        <v>5036813.91</v>
      </c>
      <c r="Z403" s="103">
        <v>1777918.26</v>
      </c>
      <c r="AA403" s="103"/>
      <c r="AB403" s="103">
        <v>1777918.26</v>
      </c>
      <c r="AC403" s="103">
        <v>1777918.26</v>
      </c>
      <c r="AD403" s="103">
        <v>1777918.26</v>
      </c>
      <c r="AE403" s="103">
        <v>1777918.26</v>
      </c>
      <c r="AF403" s="103">
        <v>1777918.26</v>
      </c>
      <c r="AG403" s="103">
        <v>1777918.26</v>
      </c>
      <c r="AH403" s="103">
        <v>1777918.26</v>
      </c>
      <c r="AI403" s="103">
        <v>1777918.26</v>
      </c>
      <c r="AJ403" s="103">
        <v>1777918.26</v>
      </c>
      <c r="AK403" s="103">
        <v>1777918.26</v>
      </c>
      <c r="AL403" s="103">
        <v>1777918.26</v>
      </c>
      <c r="AM403" s="103">
        <v>1777918.26</v>
      </c>
      <c r="AN403" s="103">
        <v>1777918.26</v>
      </c>
      <c r="AO403" s="103">
        <v>1777918.26</v>
      </c>
      <c r="AP403" s="103">
        <v>1777918.26</v>
      </c>
      <c r="AQ403" s="103">
        <v>1777918.26</v>
      </c>
      <c r="AR403" s="103">
        <v>1777918.26</v>
      </c>
      <c r="AS403" s="103">
        <v>1777918.26</v>
      </c>
      <c r="AT403" s="103">
        <v>1777918.26</v>
      </c>
      <c r="AU403" s="103">
        <v>1777918.26</v>
      </c>
      <c r="AV403" s="103">
        <v>1777918.26</v>
      </c>
      <c r="AW403" s="103">
        <v>1777918.26</v>
      </c>
      <c r="AX403" s="103">
        <v>1777918.26</v>
      </c>
      <c r="AY403" s="103">
        <v>1777918.26</v>
      </c>
      <c r="AZ403" s="103">
        <v>1777918.26</v>
      </c>
      <c r="BA403" s="103">
        <v>1777918.26</v>
      </c>
      <c r="BB403" s="103">
        <v>1777918.26</v>
      </c>
      <c r="BC403" s="103">
        <v>1777918.26</v>
      </c>
      <c r="BD403" s="103">
        <v>1777918.26</v>
      </c>
      <c r="BE403" s="103">
        <v>1777918.26</v>
      </c>
      <c r="BF403" s="103">
        <v>1777918.26</v>
      </c>
      <c r="BG403" s="103">
        <v>1777918.26</v>
      </c>
      <c r="BH403" s="103">
        <v>1777918.26</v>
      </c>
      <c r="BI403" s="103">
        <v>1777918.26</v>
      </c>
      <c r="BJ403" s="103">
        <v>1777918.26</v>
      </c>
      <c r="BK403" s="103">
        <v>1777918.26</v>
      </c>
      <c r="BL403" s="103">
        <v>1777918.26</v>
      </c>
      <c r="BM403" s="103">
        <v>1777918.26</v>
      </c>
      <c r="BN403" s="103">
        <v>1777918.26</v>
      </c>
      <c r="BO403" s="103">
        <v>1777918.26</v>
      </c>
      <c r="BP403" s="103">
        <v>1777918.26</v>
      </c>
      <c r="BQ403" s="103">
        <v>1777918.26</v>
      </c>
      <c r="BR403" s="103">
        <v>1777918.26</v>
      </c>
      <c r="BS403" s="103">
        <v>1777918.26</v>
      </c>
      <c r="BT403" s="103">
        <v>1777918.26</v>
      </c>
      <c r="BU403" s="103">
        <v>1777918.26</v>
      </c>
      <c r="BV403" s="103">
        <v>1777918.26</v>
      </c>
      <c r="BW403" s="103">
        <v>1777918.26</v>
      </c>
      <c r="BX403" s="103">
        <v>1777918.26</v>
      </c>
      <c r="BY403" s="103">
        <v>1777918.26</v>
      </c>
      <c r="BZ403" s="103">
        <v>1777918.26</v>
      </c>
      <c r="CA403" s="103">
        <v>1777918.26</v>
      </c>
      <c r="CB403" s="103">
        <v>1777918.26</v>
      </c>
      <c r="CC403" s="103">
        <v>1777918.26</v>
      </c>
      <c r="CD403" s="103">
        <v>1777918.26</v>
      </c>
      <c r="CE403" s="103">
        <v>1777918.26</v>
      </c>
      <c r="CF403" s="103">
        <v>1777918.26</v>
      </c>
      <c r="CG403" s="103">
        <v>1777918.26</v>
      </c>
      <c r="CH403" s="103">
        <v>1777918.26</v>
      </c>
      <c r="CI403" s="103">
        <v>1777918.26</v>
      </c>
      <c r="CJ403" s="103">
        <v>1777918.26</v>
      </c>
      <c r="CK403" s="103">
        <v>1777918.26</v>
      </c>
      <c r="CL403" s="103">
        <v>1777918.26</v>
      </c>
      <c r="CM403" s="103">
        <v>1777918.26</v>
      </c>
      <c r="CN403" s="103">
        <v>1777918.26</v>
      </c>
      <c r="CO403" s="103">
        <v>1777918.26</v>
      </c>
    </row>
    <row r="404" spans="1:93" x14ac:dyDescent="0.2">
      <c r="A404" s="101" t="s">
        <v>1998</v>
      </c>
    </row>
    <row r="405" spans="1:93" x14ac:dyDescent="0.2">
      <c r="A405" s="99" t="s">
        <v>1999</v>
      </c>
    </row>
    <row r="406" spans="1:93" x14ac:dyDescent="0.2">
      <c r="A406" s="101" t="s">
        <v>2000</v>
      </c>
      <c r="B406" s="100">
        <v>5784352.1699999999</v>
      </c>
      <c r="C406" s="100">
        <v>5735525.3399999999</v>
      </c>
      <c r="D406" s="100">
        <v>5686698.5</v>
      </c>
      <c r="E406" s="100">
        <v>5637871.6699999999</v>
      </c>
      <c r="F406" s="100">
        <v>5589044.8300000001</v>
      </c>
      <c r="G406" s="100">
        <v>5540218</v>
      </c>
      <c r="H406" s="100">
        <v>5491391.1699999999</v>
      </c>
      <c r="I406" s="100">
        <v>5442564.3300000001</v>
      </c>
      <c r="J406" s="100">
        <v>5393737.5</v>
      </c>
      <c r="K406" s="100">
        <v>5344910.67</v>
      </c>
      <c r="L406" s="100">
        <v>5296083.84</v>
      </c>
      <c r="M406" s="100">
        <v>5247257</v>
      </c>
      <c r="N406" s="100">
        <v>5247257</v>
      </c>
      <c r="O406" s="100">
        <v>5198430.17</v>
      </c>
      <c r="P406" s="100">
        <v>5149603.34</v>
      </c>
      <c r="Q406" s="100">
        <v>5100776.5</v>
      </c>
      <c r="R406" s="100">
        <v>5051949.67</v>
      </c>
      <c r="S406" s="100">
        <v>5003122.84</v>
      </c>
      <c r="T406" s="100">
        <v>4954296</v>
      </c>
      <c r="U406" s="100">
        <v>4905469.17</v>
      </c>
      <c r="V406" s="100">
        <v>4856642.34</v>
      </c>
      <c r="W406" s="100">
        <v>4807815.5</v>
      </c>
      <c r="X406" s="100">
        <v>4758988.67</v>
      </c>
      <c r="Y406" s="100">
        <v>4710161.84</v>
      </c>
      <c r="Z406" s="100">
        <v>4661335</v>
      </c>
      <c r="AA406" s="334">
        <f>AVERAGE(N406:Z406)</f>
        <v>4954296.003076924</v>
      </c>
      <c r="AB406" s="100">
        <v>4661335</v>
      </c>
      <c r="AC406" s="100">
        <v>4661335</v>
      </c>
      <c r="AD406" s="100">
        <v>4661335</v>
      </c>
      <c r="AE406" s="100">
        <v>4661335</v>
      </c>
      <c r="AF406" s="100">
        <v>4661335</v>
      </c>
      <c r="AG406" s="100">
        <v>4661335</v>
      </c>
      <c r="AH406" s="100">
        <v>4661335</v>
      </c>
      <c r="AI406" s="100">
        <v>4661335</v>
      </c>
      <c r="AJ406" s="100">
        <v>4661335</v>
      </c>
      <c r="AK406" s="100">
        <v>4661335</v>
      </c>
      <c r="AL406" s="100">
        <v>4661335</v>
      </c>
      <c r="AM406" s="100">
        <v>4661335</v>
      </c>
      <c r="AN406" s="100">
        <v>4661335</v>
      </c>
      <c r="AO406" s="100">
        <v>4661335</v>
      </c>
      <c r="AP406" s="100">
        <v>4661335</v>
      </c>
      <c r="AQ406" s="100">
        <v>4661335</v>
      </c>
      <c r="AR406" s="100">
        <v>4661335</v>
      </c>
      <c r="AS406" s="100">
        <v>4661335</v>
      </c>
      <c r="AT406" s="100">
        <v>4661335</v>
      </c>
      <c r="AU406" s="100">
        <v>4661335</v>
      </c>
      <c r="AV406" s="100">
        <v>4661335</v>
      </c>
      <c r="AW406" s="100">
        <v>4661335</v>
      </c>
      <c r="AX406" s="100">
        <v>4661335</v>
      </c>
      <c r="AY406" s="100">
        <v>4661335</v>
      </c>
      <c r="AZ406" s="100">
        <v>4661335</v>
      </c>
      <c r="BA406" s="100">
        <v>4661335</v>
      </c>
      <c r="BB406" s="100">
        <v>4661335</v>
      </c>
      <c r="BC406" s="100">
        <v>4661335</v>
      </c>
      <c r="BD406" s="100">
        <v>4661335</v>
      </c>
      <c r="BE406" s="100">
        <v>4661335</v>
      </c>
      <c r="BF406" s="100">
        <v>4661335</v>
      </c>
      <c r="BG406" s="100">
        <v>4661335</v>
      </c>
      <c r="BH406" s="100">
        <v>4661335</v>
      </c>
      <c r="BI406" s="100">
        <v>4661335</v>
      </c>
      <c r="BJ406" s="100">
        <v>4661335</v>
      </c>
      <c r="BK406" s="100">
        <v>4661335</v>
      </c>
      <c r="BL406" s="100">
        <v>4661335</v>
      </c>
      <c r="BM406" s="100">
        <v>4661335</v>
      </c>
      <c r="BN406" s="100">
        <v>4661335</v>
      </c>
      <c r="BO406" s="100">
        <v>4661335</v>
      </c>
      <c r="BP406" s="100">
        <v>4661335</v>
      </c>
      <c r="BQ406" s="100">
        <v>4661335</v>
      </c>
      <c r="BR406" s="100">
        <v>4661335</v>
      </c>
      <c r="BS406" s="100">
        <v>4661335</v>
      </c>
      <c r="BT406" s="100">
        <v>4661335</v>
      </c>
      <c r="BU406" s="100">
        <v>4661335</v>
      </c>
      <c r="BV406" s="100">
        <v>4661335</v>
      </c>
      <c r="BW406" s="100">
        <v>4661335</v>
      </c>
      <c r="BX406" s="100">
        <v>4661335</v>
      </c>
      <c r="BY406" s="100">
        <v>4661335</v>
      </c>
      <c r="BZ406" s="100">
        <v>4661335</v>
      </c>
      <c r="CA406" s="100">
        <v>4661335</v>
      </c>
      <c r="CB406" s="100">
        <v>4661335</v>
      </c>
      <c r="CC406" s="100">
        <v>4661335</v>
      </c>
      <c r="CD406" s="100">
        <v>4661335</v>
      </c>
      <c r="CE406" s="100">
        <v>4661335</v>
      </c>
      <c r="CF406" s="100">
        <v>4661335</v>
      </c>
      <c r="CG406" s="100">
        <v>4661335</v>
      </c>
      <c r="CH406" s="100">
        <v>4661335</v>
      </c>
      <c r="CI406" s="100">
        <v>4661335</v>
      </c>
      <c r="CJ406" s="100">
        <v>4661335</v>
      </c>
      <c r="CK406" s="100">
        <v>4661335</v>
      </c>
      <c r="CL406" s="100">
        <v>4661335</v>
      </c>
      <c r="CM406" s="100">
        <v>4661335</v>
      </c>
      <c r="CN406" s="100">
        <v>4661335</v>
      </c>
      <c r="CO406" s="100">
        <v>4661335</v>
      </c>
    </row>
    <row r="407" spans="1:93" x14ac:dyDescent="0.2">
      <c r="A407" s="101" t="s">
        <v>2001</v>
      </c>
      <c r="B407" s="100">
        <v>5970405.5999999996</v>
      </c>
      <c r="C407" s="100">
        <v>5953750.2000000002</v>
      </c>
      <c r="D407" s="100">
        <v>5937094.7999999998</v>
      </c>
      <c r="E407" s="100">
        <v>5920439.4000000004</v>
      </c>
      <c r="F407" s="100">
        <v>5903784</v>
      </c>
      <c r="G407" s="100">
        <v>5887128.5999999996</v>
      </c>
      <c r="H407" s="100">
        <v>5870473.2000000002</v>
      </c>
      <c r="I407" s="100">
        <v>5853817.7999999998</v>
      </c>
      <c r="J407" s="100">
        <v>5837162.4000000004</v>
      </c>
      <c r="K407" s="100">
        <v>5820507</v>
      </c>
      <c r="L407" s="100">
        <v>5803851.5999999996</v>
      </c>
      <c r="M407" s="100">
        <v>5787196.2000000002</v>
      </c>
      <c r="N407" s="100">
        <v>5787196.2000000002</v>
      </c>
      <c r="O407" s="100">
        <v>5770540.7999999998</v>
      </c>
      <c r="P407" s="100">
        <v>5753885.4000000004</v>
      </c>
      <c r="Q407" s="100">
        <v>5737230.0099999998</v>
      </c>
      <c r="R407" s="100">
        <v>5720574.6100000003</v>
      </c>
      <c r="S407" s="100">
        <v>5703919.21</v>
      </c>
      <c r="T407" s="100">
        <v>5687263.8099999996</v>
      </c>
      <c r="U407" s="100">
        <v>5670608.4100000001</v>
      </c>
      <c r="V407" s="100">
        <v>5653953.0099999998</v>
      </c>
      <c r="W407" s="100">
        <v>5637297.6100000003</v>
      </c>
      <c r="X407" s="100">
        <v>5620642.21</v>
      </c>
      <c r="Y407" s="100">
        <v>5603986.8099999996</v>
      </c>
      <c r="Z407" s="100">
        <v>5587331.4100000001</v>
      </c>
      <c r="AA407" s="334">
        <f t="shared" ref="AA407:AA434" si="0">AVERAGE(N407:Z407)</f>
        <v>5687263.807692308</v>
      </c>
      <c r="AB407" s="100">
        <v>5587331.4100000001</v>
      </c>
      <c r="AC407" s="100">
        <v>5587331.4100000001</v>
      </c>
      <c r="AD407" s="100">
        <v>5587331.4100000001</v>
      </c>
      <c r="AE407" s="100">
        <v>5587331.4100000001</v>
      </c>
      <c r="AF407" s="100">
        <v>5587331.4100000001</v>
      </c>
      <c r="AG407" s="100">
        <v>5587331.4100000001</v>
      </c>
      <c r="AH407" s="100">
        <v>5587331.4100000001</v>
      </c>
      <c r="AI407" s="100">
        <v>5587331.4100000001</v>
      </c>
      <c r="AJ407" s="100">
        <v>5587331.4100000001</v>
      </c>
      <c r="AK407" s="100">
        <v>5587331.4100000001</v>
      </c>
      <c r="AL407" s="100">
        <v>5587331.4100000001</v>
      </c>
      <c r="AM407" s="100">
        <v>5587331.4100000001</v>
      </c>
      <c r="AN407" s="100">
        <v>5587331.4100000001</v>
      </c>
      <c r="AO407" s="100">
        <v>5587331.4100000001</v>
      </c>
      <c r="AP407" s="100">
        <v>5587331.4100000001</v>
      </c>
      <c r="AQ407" s="100">
        <v>5587331.4100000001</v>
      </c>
      <c r="AR407" s="100">
        <v>5587331.4100000001</v>
      </c>
      <c r="AS407" s="100">
        <v>5587331.4100000001</v>
      </c>
      <c r="AT407" s="100">
        <v>5587331.4100000001</v>
      </c>
      <c r="AU407" s="100">
        <v>5587331.4100000001</v>
      </c>
      <c r="AV407" s="100">
        <v>5587331.4100000001</v>
      </c>
      <c r="AW407" s="100">
        <v>5587331.4100000001</v>
      </c>
      <c r="AX407" s="100">
        <v>5587331.4100000001</v>
      </c>
      <c r="AY407" s="100">
        <v>5587331.4100000001</v>
      </c>
      <c r="AZ407" s="100">
        <v>5587331.4100000001</v>
      </c>
      <c r="BA407" s="100">
        <v>5587331.4100000001</v>
      </c>
      <c r="BB407" s="100">
        <v>5587331.4100000001</v>
      </c>
      <c r="BC407" s="100">
        <v>5587331.4100000001</v>
      </c>
      <c r="BD407" s="100">
        <v>5587331.4100000001</v>
      </c>
      <c r="BE407" s="100">
        <v>5587331.4100000001</v>
      </c>
      <c r="BF407" s="100">
        <v>5587331.4100000001</v>
      </c>
      <c r="BG407" s="100">
        <v>5587331.4100000001</v>
      </c>
      <c r="BH407" s="100">
        <v>5587331.4100000001</v>
      </c>
      <c r="BI407" s="100">
        <v>5587331.4100000001</v>
      </c>
      <c r="BJ407" s="100">
        <v>5587331.4100000001</v>
      </c>
      <c r="BK407" s="100">
        <v>5587331.4100000001</v>
      </c>
      <c r="BL407" s="100">
        <v>5587331.4100000001</v>
      </c>
      <c r="BM407" s="100">
        <v>5587331.4100000001</v>
      </c>
      <c r="BN407" s="100">
        <v>5587331.4100000001</v>
      </c>
      <c r="BO407" s="100">
        <v>5587331.4100000001</v>
      </c>
      <c r="BP407" s="100">
        <v>5587331.4100000001</v>
      </c>
      <c r="BQ407" s="100">
        <v>5587331.4100000001</v>
      </c>
      <c r="BR407" s="100">
        <v>5587331.4100000001</v>
      </c>
      <c r="BS407" s="100">
        <v>5587331.4100000001</v>
      </c>
      <c r="BT407" s="100">
        <v>5587331.4100000001</v>
      </c>
      <c r="BU407" s="100">
        <v>5587331.4100000001</v>
      </c>
      <c r="BV407" s="100">
        <v>5587331.4100000001</v>
      </c>
      <c r="BW407" s="100">
        <v>5587331.4100000001</v>
      </c>
      <c r="BX407" s="100">
        <v>5587331.4100000001</v>
      </c>
      <c r="BY407" s="100">
        <v>5587331.4100000001</v>
      </c>
      <c r="BZ407" s="100">
        <v>5587331.4100000001</v>
      </c>
      <c r="CA407" s="100">
        <v>5587331.4100000001</v>
      </c>
      <c r="CB407" s="100">
        <v>5587331.4100000001</v>
      </c>
      <c r="CC407" s="100">
        <v>5587331.4100000001</v>
      </c>
      <c r="CD407" s="100">
        <v>5587331.4100000001</v>
      </c>
      <c r="CE407" s="100">
        <v>5587331.4100000001</v>
      </c>
      <c r="CF407" s="100">
        <v>5587331.4100000001</v>
      </c>
      <c r="CG407" s="100">
        <v>5587331.4100000001</v>
      </c>
      <c r="CH407" s="100">
        <v>5587331.4100000001</v>
      </c>
      <c r="CI407" s="100">
        <v>5587331.4100000001</v>
      </c>
      <c r="CJ407" s="100">
        <v>5587331.4100000001</v>
      </c>
      <c r="CK407" s="100">
        <v>5587331.4100000001</v>
      </c>
      <c r="CL407" s="100">
        <v>5587331.4100000001</v>
      </c>
      <c r="CM407" s="100">
        <v>5587331.4100000001</v>
      </c>
      <c r="CN407" s="100">
        <v>5587331.4100000001</v>
      </c>
      <c r="CO407" s="100">
        <v>5587331.4100000001</v>
      </c>
    </row>
    <row r="408" spans="1:93" x14ac:dyDescent="0.2">
      <c r="A408" s="101" t="s">
        <v>2002</v>
      </c>
      <c r="B408" s="100">
        <v>53101.64</v>
      </c>
      <c r="C408" s="100">
        <v>53101.64</v>
      </c>
      <c r="D408" s="100">
        <v>81525.03</v>
      </c>
      <c r="E408" s="100">
        <v>81525.03</v>
      </c>
      <c r="F408" s="100">
        <v>87963.39</v>
      </c>
      <c r="G408" s="100">
        <v>87963.39</v>
      </c>
      <c r="H408" s="100">
        <v>87963.39</v>
      </c>
      <c r="I408" s="100">
        <v>87963.39</v>
      </c>
      <c r="J408" s="100">
        <v>87963.39</v>
      </c>
      <c r="K408" s="100">
        <v>165475.62</v>
      </c>
      <c r="L408" s="100">
        <v>-320536.61</v>
      </c>
      <c r="M408" s="100">
        <v>61098.38</v>
      </c>
      <c r="N408" s="100">
        <v>61098.38</v>
      </c>
      <c r="O408" s="100">
        <v>61098.38</v>
      </c>
      <c r="P408" s="100">
        <v>73689.179999999993</v>
      </c>
      <c r="Q408" s="100">
        <v>77233.84</v>
      </c>
      <c r="R408" s="100">
        <v>77233.84</v>
      </c>
      <c r="S408" s="100">
        <v>77233.84</v>
      </c>
      <c r="T408" s="100">
        <v>77233.84</v>
      </c>
      <c r="U408" s="100">
        <v>77233.84</v>
      </c>
      <c r="V408" s="100">
        <v>77233.84</v>
      </c>
      <c r="W408" s="100">
        <v>77233.84</v>
      </c>
      <c r="X408" s="100">
        <v>77233.84</v>
      </c>
      <c r="Y408" s="100">
        <v>125610.75</v>
      </c>
      <c r="Z408" s="100">
        <v>1128612.33</v>
      </c>
      <c r="AA408" s="336">
        <f t="shared" si="0"/>
        <v>159075.36461538461</v>
      </c>
      <c r="AB408" s="100">
        <v>1128612.33</v>
      </c>
      <c r="AC408" s="100">
        <v>1128612.33</v>
      </c>
      <c r="AD408" s="100">
        <v>1128612.33</v>
      </c>
      <c r="AE408" s="100">
        <v>1128612.33</v>
      </c>
      <c r="AF408" s="100">
        <v>1128612.33</v>
      </c>
      <c r="AG408" s="100">
        <v>1128612.33</v>
      </c>
      <c r="AH408" s="100">
        <v>1128612.33</v>
      </c>
      <c r="AI408" s="100">
        <v>1128612.33</v>
      </c>
      <c r="AJ408" s="100">
        <v>1128612.33</v>
      </c>
      <c r="AK408" s="100">
        <v>1128612.33</v>
      </c>
      <c r="AL408" s="100">
        <v>1128612.33</v>
      </c>
      <c r="AM408" s="100">
        <v>1128612.33</v>
      </c>
      <c r="AN408" s="100">
        <v>1128612.33</v>
      </c>
      <c r="AO408" s="100">
        <v>1128612.33</v>
      </c>
      <c r="AP408" s="100">
        <v>1128612.33</v>
      </c>
      <c r="AQ408" s="100">
        <v>1128612.33</v>
      </c>
      <c r="AR408" s="100">
        <v>1128612.33</v>
      </c>
      <c r="AS408" s="100">
        <v>1128612.33</v>
      </c>
      <c r="AT408" s="100">
        <v>1128612.33</v>
      </c>
      <c r="AU408" s="100">
        <v>1128612.33</v>
      </c>
      <c r="AV408" s="100">
        <v>1128612.33</v>
      </c>
      <c r="AW408" s="100">
        <v>1128612.33</v>
      </c>
      <c r="AX408" s="100">
        <v>1128612.33</v>
      </c>
      <c r="AY408" s="100">
        <v>1128612.33</v>
      </c>
      <c r="AZ408" s="100">
        <v>1128612.33</v>
      </c>
      <c r="BA408" s="100">
        <v>1128612.33</v>
      </c>
      <c r="BB408" s="100">
        <v>1128612.33</v>
      </c>
      <c r="BC408" s="100">
        <v>1128612.33</v>
      </c>
      <c r="BD408" s="100">
        <v>1128612.33</v>
      </c>
      <c r="BE408" s="100">
        <v>1128612.33</v>
      </c>
      <c r="BF408" s="100">
        <v>1128612.33</v>
      </c>
      <c r="BG408" s="100">
        <v>1128612.33</v>
      </c>
      <c r="BH408" s="100">
        <v>1128612.33</v>
      </c>
      <c r="BI408" s="100">
        <v>1128612.33</v>
      </c>
      <c r="BJ408" s="100">
        <v>1128612.33</v>
      </c>
      <c r="BK408" s="100">
        <v>1128612.33</v>
      </c>
      <c r="BL408" s="100">
        <v>1128612.33</v>
      </c>
      <c r="BM408" s="100">
        <v>1128612.33</v>
      </c>
      <c r="BN408" s="100">
        <v>1128612.33</v>
      </c>
      <c r="BO408" s="100">
        <v>1128612.33</v>
      </c>
      <c r="BP408" s="100">
        <v>1128612.33</v>
      </c>
      <c r="BQ408" s="100">
        <v>1128612.33</v>
      </c>
      <c r="BR408" s="100">
        <v>1128612.33</v>
      </c>
      <c r="BS408" s="100">
        <v>1128612.33</v>
      </c>
      <c r="BT408" s="100">
        <v>1128612.33</v>
      </c>
      <c r="BU408" s="100">
        <v>1128612.33</v>
      </c>
      <c r="BV408" s="100">
        <v>1128612.33</v>
      </c>
      <c r="BW408" s="100">
        <v>1128612.33</v>
      </c>
      <c r="BX408" s="100">
        <v>1128612.33</v>
      </c>
      <c r="BY408" s="100">
        <v>1128612.33</v>
      </c>
      <c r="BZ408" s="100">
        <v>1128612.33</v>
      </c>
      <c r="CA408" s="100">
        <v>1128612.33</v>
      </c>
      <c r="CB408" s="100">
        <v>1128612.33</v>
      </c>
      <c r="CC408" s="100">
        <v>1128612.33</v>
      </c>
      <c r="CD408" s="100">
        <v>1128612.33</v>
      </c>
      <c r="CE408" s="100">
        <v>1128612.33</v>
      </c>
      <c r="CF408" s="100">
        <v>1128612.33</v>
      </c>
      <c r="CG408" s="100">
        <v>1128612.33</v>
      </c>
      <c r="CH408" s="100">
        <v>1128612.33</v>
      </c>
      <c r="CI408" s="100">
        <v>1128612.33</v>
      </c>
      <c r="CJ408" s="100">
        <v>1128612.33</v>
      </c>
      <c r="CK408" s="100">
        <v>1128612.33</v>
      </c>
      <c r="CL408" s="100">
        <v>1128612.33</v>
      </c>
      <c r="CM408" s="100">
        <v>1128612.33</v>
      </c>
      <c r="CN408" s="100">
        <v>1128612.33</v>
      </c>
      <c r="CO408" s="100">
        <v>1128612.33</v>
      </c>
    </row>
    <row r="409" spans="1:93" x14ac:dyDescent="0.2">
      <c r="A409" s="101" t="s">
        <v>2003</v>
      </c>
      <c r="B409" s="100">
        <v>-283082.59000000003</v>
      </c>
      <c r="C409" s="100">
        <v>-294065.68</v>
      </c>
      <c r="D409" s="100">
        <v>142414.04999999999</v>
      </c>
      <c r="E409" s="100">
        <v>133025.56</v>
      </c>
      <c r="F409" s="100">
        <v>122573.48</v>
      </c>
      <c r="G409" s="100">
        <v>111590.39</v>
      </c>
      <c r="H409" s="100">
        <v>100394.03</v>
      </c>
      <c r="I409" s="100">
        <v>89197.67</v>
      </c>
      <c r="J409" s="100">
        <v>78001.31</v>
      </c>
      <c r="K409" s="100">
        <v>66976.52</v>
      </c>
      <c r="L409" s="100">
        <v>55780.160000000003</v>
      </c>
      <c r="M409" s="100">
        <v>45370.39</v>
      </c>
      <c r="N409" s="100">
        <v>45370.39</v>
      </c>
      <c r="O409" s="100">
        <v>34174.03</v>
      </c>
      <c r="P409" s="100">
        <v>22977.67</v>
      </c>
      <c r="Q409" s="100">
        <v>11781.32</v>
      </c>
      <c r="R409" s="100">
        <v>162096.44</v>
      </c>
      <c r="S409" s="100">
        <v>168153.79</v>
      </c>
      <c r="T409" s="100">
        <v>164498.54999999999</v>
      </c>
      <c r="U409" s="100">
        <v>147964.76</v>
      </c>
      <c r="V409" s="100">
        <v>132927.81</v>
      </c>
      <c r="W409" s="100">
        <v>116394.03</v>
      </c>
      <c r="X409" s="100">
        <v>99860.25</v>
      </c>
      <c r="Y409" s="100">
        <v>106260.51</v>
      </c>
      <c r="Z409" s="100">
        <v>89726.73</v>
      </c>
      <c r="AA409" s="334">
        <f t="shared" si="0"/>
        <v>100168.17538461539</v>
      </c>
      <c r="AB409" s="100">
        <v>89726.73</v>
      </c>
      <c r="AC409" s="100">
        <v>76109.729999999894</v>
      </c>
      <c r="AD409" s="100">
        <v>62492.729999999901</v>
      </c>
      <c r="AE409" s="100">
        <v>48875.729999999901</v>
      </c>
      <c r="AF409" s="100">
        <v>35258.729999999901</v>
      </c>
      <c r="AG409" s="100">
        <v>21641.729999999901</v>
      </c>
      <c r="AH409" s="100">
        <v>8024.7299999999696</v>
      </c>
      <c r="AI409" s="100">
        <v>-5592.2700000000304</v>
      </c>
      <c r="AJ409" s="100">
        <v>-19209.27</v>
      </c>
      <c r="AK409" s="100">
        <v>-32826.269999999997</v>
      </c>
      <c r="AL409" s="100">
        <v>-46443.27</v>
      </c>
      <c r="AM409" s="100">
        <v>-60060.27</v>
      </c>
      <c r="AN409" s="100">
        <v>-73677.27</v>
      </c>
      <c r="AO409" s="100">
        <v>-73677.27</v>
      </c>
      <c r="AP409" s="100">
        <v>-87294.27</v>
      </c>
      <c r="AQ409" s="100">
        <v>-100911.27</v>
      </c>
      <c r="AR409" s="100">
        <v>-114528.27</v>
      </c>
      <c r="AS409" s="100">
        <v>-128145.27</v>
      </c>
      <c r="AT409" s="100">
        <v>-141762.26999999999</v>
      </c>
      <c r="AU409" s="100">
        <v>-155379.26999999999</v>
      </c>
      <c r="AV409" s="100">
        <v>-168996.27</v>
      </c>
      <c r="AW409" s="100">
        <v>-182613.27</v>
      </c>
      <c r="AX409" s="100">
        <v>-196230.27</v>
      </c>
      <c r="AY409" s="100">
        <v>-209847.27</v>
      </c>
      <c r="AZ409" s="100">
        <v>-223464.27</v>
      </c>
      <c r="BA409" s="100">
        <v>-237081.27</v>
      </c>
      <c r="BB409" s="100">
        <v>-237081.27</v>
      </c>
      <c r="BC409" s="100">
        <v>-250698.27</v>
      </c>
      <c r="BD409" s="100">
        <v>-264315.27</v>
      </c>
      <c r="BE409" s="100">
        <v>-277932.27</v>
      </c>
      <c r="BF409" s="100">
        <v>45950.729999999901</v>
      </c>
      <c r="BG409" s="100">
        <v>32333.729999999901</v>
      </c>
      <c r="BH409" s="100">
        <v>18716.729999999901</v>
      </c>
      <c r="BI409" s="100">
        <v>5099.7299999999505</v>
      </c>
      <c r="BJ409" s="100">
        <v>-8517.2700000000405</v>
      </c>
      <c r="BK409" s="100">
        <v>-22134.27</v>
      </c>
      <c r="BL409" s="100">
        <v>-35751.269999999997</v>
      </c>
      <c r="BM409" s="100">
        <v>-49368.27</v>
      </c>
      <c r="BN409" s="100">
        <v>-62985.27</v>
      </c>
      <c r="BO409" s="100">
        <v>-62985.27</v>
      </c>
      <c r="BP409" s="100">
        <v>-76602.27</v>
      </c>
      <c r="BQ409" s="100">
        <v>-90219.27</v>
      </c>
      <c r="BR409" s="100">
        <v>-103836.27</v>
      </c>
      <c r="BS409" s="100">
        <v>-117453.27</v>
      </c>
      <c r="BT409" s="100">
        <v>-131070.27</v>
      </c>
      <c r="BU409" s="100">
        <v>-144687.26999999999</v>
      </c>
      <c r="BV409" s="100">
        <v>-158304.26999999999</v>
      </c>
      <c r="BW409" s="100">
        <v>-171921.27</v>
      </c>
      <c r="BX409" s="100">
        <v>-185538.27</v>
      </c>
      <c r="BY409" s="100">
        <v>-199155.27</v>
      </c>
      <c r="BZ409" s="100">
        <v>-212772.27</v>
      </c>
      <c r="CA409" s="100">
        <v>-226389.27</v>
      </c>
      <c r="CB409" s="100">
        <v>-226389.27</v>
      </c>
      <c r="CC409" s="100">
        <v>-240006.27</v>
      </c>
      <c r="CD409" s="100">
        <v>-253623.27</v>
      </c>
      <c r="CE409" s="100">
        <v>-267240.27</v>
      </c>
      <c r="CF409" s="100">
        <v>-280857.27</v>
      </c>
      <c r="CG409" s="100">
        <v>-294474.27</v>
      </c>
      <c r="CH409" s="100">
        <v>-308091.27</v>
      </c>
      <c r="CI409" s="100">
        <v>-321708.27</v>
      </c>
      <c r="CJ409" s="100">
        <v>-335325.27</v>
      </c>
      <c r="CK409" s="100">
        <v>-348942.27</v>
      </c>
      <c r="CL409" s="100">
        <v>-362559.27</v>
      </c>
      <c r="CM409" s="100">
        <v>-376176.27</v>
      </c>
      <c r="CN409" s="100">
        <v>-389793.27</v>
      </c>
      <c r="CO409" s="100">
        <v>-389793.27</v>
      </c>
    </row>
    <row r="410" spans="1:93" x14ac:dyDescent="0.2">
      <c r="A410" s="101" t="s">
        <v>2004</v>
      </c>
      <c r="B410" s="100">
        <v>3486654.11</v>
      </c>
      <c r="C410" s="100">
        <v>3441645.67</v>
      </c>
      <c r="D410" s="100">
        <v>3396637.22</v>
      </c>
      <c r="E410" s="100">
        <v>3351628.78</v>
      </c>
      <c r="F410" s="100">
        <v>3306620.33</v>
      </c>
      <c r="G410" s="100">
        <v>3261611.89</v>
      </c>
      <c r="H410" s="100">
        <v>3216603.44</v>
      </c>
      <c r="I410" s="100">
        <v>3171595</v>
      </c>
      <c r="J410" s="100">
        <v>3126586.56</v>
      </c>
      <c r="K410" s="100">
        <v>3081578.11</v>
      </c>
      <c r="L410" s="100">
        <v>3036569.67</v>
      </c>
      <c r="M410" s="100">
        <v>2991561.23</v>
      </c>
      <c r="N410" s="100">
        <v>2991561.23</v>
      </c>
      <c r="O410" s="100">
        <v>2946552.78</v>
      </c>
      <c r="P410" s="100">
        <v>2901544.34</v>
      </c>
      <c r="Q410" s="100">
        <v>2856535.89</v>
      </c>
      <c r="R410" s="100">
        <v>2811527.45</v>
      </c>
      <c r="S410" s="100">
        <v>2766519.01</v>
      </c>
      <c r="T410" s="100">
        <v>2721510.56</v>
      </c>
      <c r="U410" s="100">
        <v>2676502.12</v>
      </c>
      <c r="V410" s="100">
        <v>2631493.6800000002</v>
      </c>
      <c r="W410" s="100">
        <v>2586485.23</v>
      </c>
      <c r="X410" s="100">
        <v>2541476.79</v>
      </c>
      <c r="Y410" s="100">
        <v>2496468.34</v>
      </c>
      <c r="Z410" s="100">
        <v>2451459.9</v>
      </c>
      <c r="AA410" s="334">
        <f t="shared" si="0"/>
        <v>2721510.5630769231</v>
      </c>
      <c r="AB410" s="100">
        <v>2451459.9</v>
      </c>
      <c r="AC410" s="100">
        <v>2451459.9</v>
      </c>
      <c r="AD410" s="100">
        <v>2451459.9</v>
      </c>
      <c r="AE410" s="100">
        <v>2451459.9</v>
      </c>
      <c r="AF410" s="100">
        <v>2451459.9</v>
      </c>
      <c r="AG410" s="100">
        <v>2451459.9</v>
      </c>
      <c r="AH410" s="100">
        <v>2451459.9</v>
      </c>
      <c r="AI410" s="100">
        <v>2451459.9</v>
      </c>
      <c r="AJ410" s="100">
        <v>2451459.9</v>
      </c>
      <c r="AK410" s="100">
        <v>2451459.9</v>
      </c>
      <c r="AL410" s="100">
        <v>2451459.9</v>
      </c>
      <c r="AM410" s="100">
        <v>2451459.9</v>
      </c>
      <c r="AN410" s="100">
        <v>2451459.9</v>
      </c>
      <c r="AO410" s="100">
        <v>2451459.9</v>
      </c>
      <c r="AP410" s="100">
        <v>2451459.9</v>
      </c>
      <c r="AQ410" s="100">
        <v>2451459.9</v>
      </c>
      <c r="AR410" s="100">
        <v>2451459.9</v>
      </c>
      <c r="AS410" s="100">
        <v>2451459.9</v>
      </c>
      <c r="AT410" s="100">
        <v>2451459.9</v>
      </c>
      <c r="AU410" s="100">
        <v>2451459.9</v>
      </c>
      <c r="AV410" s="100">
        <v>2451459.9</v>
      </c>
      <c r="AW410" s="100">
        <v>2451459.9</v>
      </c>
      <c r="AX410" s="100">
        <v>2451459.9</v>
      </c>
      <c r="AY410" s="100">
        <v>2451459.9</v>
      </c>
      <c r="AZ410" s="100">
        <v>2451459.9</v>
      </c>
      <c r="BA410" s="100">
        <v>2451459.9</v>
      </c>
      <c r="BB410" s="100">
        <v>2451459.9</v>
      </c>
      <c r="BC410" s="100">
        <v>2451459.9</v>
      </c>
      <c r="BD410" s="100">
        <v>2451459.9</v>
      </c>
      <c r="BE410" s="100">
        <v>2451459.9</v>
      </c>
      <c r="BF410" s="100">
        <v>2451459.9</v>
      </c>
      <c r="BG410" s="100">
        <v>2451459.9</v>
      </c>
      <c r="BH410" s="100">
        <v>2451459.9</v>
      </c>
      <c r="BI410" s="100">
        <v>2451459.9</v>
      </c>
      <c r="BJ410" s="100">
        <v>2451459.9</v>
      </c>
      <c r="BK410" s="100">
        <v>2451459.9</v>
      </c>
      <c r="BL410" s="100">
        <v>2451459.9</v>
      </c>
      <c r="BM410" s="100">
        <v>2451459.9</v>
      </c>
      <c r="BN410" s="100">
        <v>2451459.9</v>
      </c>
      <c r="BO410" s="100">
        <v>2451459.9</v>
      </c>
      <c r="BP410" s="100">
        <v>2451459.9</v>
      </c>
      <c r="BQ410" s="100">
        <v>2451459.9</v>
      </c>
      <c r="BR410" s="100">
        <v>2451459.9</v>
      </c>
      <c r="BS410" s="100">
        <v>2451459.9</v>
      </c>
      <c r="BT410" s="100">
        <v>2451459.9</v>
      </c>
      <c r="BU410" s="100">
        <v>2451459.9</v>
      </c>
      <c r="BV410" s="100">
        <v>2451459.9</v>
      </c>
      <c r="BW410" s="100">
        <v>2451459.9</v>
      </c>
      <c r="BX410" s="100">
        <v>2451459.9</v>
      </c>
      <c r="BY410" s="100">
        <v>2451459.9</v>
      </c>
      <c r="BZ410" s="100">
        <v>2451459.9</v>
      </c>
      <c r="CA410" s="100">
        <v>2451459.9</v>
      </c>
      <c r="CB410" s="100">
        <v>2451459.9</v>
      </c>
      <c r="CC410" s="100">
        <v>2451459.9</v>
      </c>
      <c r="CD410" s="100">
        <v>2451459.9</v>
      </c>
      <c r="CE410" s="100">
        <v>2451459.9</v>
      </c>
      <c r="CF410" s="100">
        <v>2451459.9</v>
      </c>
      <c r="CG410" s="100">
        <v>2451459.9</v>
      </c>
      <c r="CH410" s="100">
        <v>2451459.9</v>
      </c>
      <c r="CI410" s="100">
        <v>2451459.9</v>
      </c>
      <c r="CJ410" s="100">
        <v>2451459.9</v>
      </c>
      <c r="CK410" s="100">
        <v>2451459.9</v>
      </c>
      <c r="CL410" s="100">
        <v>2451459.9</v>
      </c>
      <c r="CM410" s="100">
        <v>2451459.9</v>
      </c>
      <c r="CN410" s="100">
        <v>2451459.9</v>
      </c>
      <c r="CO410" s="100">
        <v>2451459.9</v>
      </c>
    </row>
    <row r="411" spans="1:93" x14ac:dyDescent="0.2">
      <c r="A411" s="101" t="s">
        <v>2005</v>
      </c>
      <c r="B411" s="100">
        <v>4245219.18</v>
      </c>
      <c r="C411" s="100">
        <v>4231847</v>
      </c>
      <c r="D411" s="100">
        <v>4218474.83</v>
      </c>
      <c r="E411" s="100">
        <v>4205102.66</v>
      </c>
      <c r="F411" s="100">
        <v>4191730.48999999</v>
      </c>
      <c r="G411" s="100">
        <v>4178358.3099999898</v>
      </c>
      <c r="H411" s="100">
        <v>4164986.14</v>
      </c>
      <c r="I411" s="100">
        <v>4151613.97</v>
      </c>
      <c r="J411" s="100">
        <v>4138241.79</v>
      </c>
      <c r="K411" s="100">
        <v>4124869.62</v>
      </c>
      <c r="L411" s="100">
        <v>4111497.4499999899</v>
      </c>
      <c r="M411" s="100">
        <v>4098125.27</v>
      </c>
      <c r="N411" s="100">
        <v>4098125.27</v>
      </c>
      <c r="O411" s="100">
        <v>4084753.1</v>
      </c>
      <c r="P411" s="100">
        <v>4071380.93</v>
      </c>
      <c r="Q411" s="100">
        <v>4058008.76</v>
      </c>
      <c r="R411" s="100">
        <v>4044636.58</v>
      </c>
      <c r="S411" s="100">
        <v>4031264.41</v>
      </c>
      <c r="T411" s="100">
        <v>4017892.24</v>
      </c>
      <c r="U411" s="100">
        <v>4004520.06</v>
      </c>
      <c r="V411" s="100">
        <v>3991147.89</v>
      </c>
      <c r="W411" s="100">
        <v>3977775.72</v>
      </c>
      <c r="X411" s="100">
        <v>3964403.54</v>
      </c>
      <c r="Y411" s="100">
        <v>3951031.37</v>
      </c>
      <c r="Z411" s="100">
        <v>3937659.2</v>
      </c>
      <c r="AA411" s="334">
        <f t="shared" si="0"/>
        <v>4017892.2361538457</v>
      </c>
      <c r="AB411" s="100">
        <v>3937659.2</v>
      </c>
      <c r="AC411" s="100">
        <v>3937659.2</v>
      </c>
      <c r="AD411" s="100">
        <v>3937659.2</v>
      </c>
      <c r="AE411" s="100">
        <v>3937659.2</v>
      </c>
      <c r="AF411" s="100">
        <v>3937659.2</v>
      </c>
      <c r="AG411" s="100">
        <v>3937659.2</v>
      </c>
      <c r="AH411" s="100">
        <v>3937659.2</v>
      </c>
      <c r="AI411" s="100">
        <v>3937659.2</v>
      </c>
      <c r="AJ411" s="100">
        <v>3937659.2</v>
      </c>
      <c r="AK411" s="100">
        <v>3937659.2</v>
      </c>
      <c r="AL411" s="100">
        <v>3937659.2</v>
      </c>
      <c r="AM411" s="100">
        <v>3937659.2</v>
      </c>
      <c r="AN411" s="100">
        <v>3937659.2</v>
      </c>
      <c r="AO411" s="100">
        <v>3937659.2</v>
      </c>
      <c r="AP411" s="100">
        <v>3937659.2</v>
      </c>
      <c r="AQ411" s="100">
        <v>3937659.2</v>
      </c>
      <c r="AR411" s="100">
        <v>3937659.2</v>
      </c>
      <c r="AS411" s="100">
        <v>3937659.2</v>
      </c>
      <c r="AT411" s="100">
        <v>3937659.2</v>
      </c>
      <c r="AU411" s="100">
        <v>3937659.2</v>
      </c>
      <c r="AV411" s="100">
        <v>3937659.2</v>
      </c>
      <c r="AW411" s="100">
        <v>3937659.2</v>
      </c>
      <c r="AX411" s="100">
        <v>3937659.2</v>
      </c>
      <c r="AY411" s="100">
        <v>3937659.2</v>
      </c>
      <c r="AZ411" s="100">
        <v>3937659.2</v>
      </c>
      <c r="BA411" s="100">
        <v>3937659.2</v>
      </c>
      <c r="BB411" s="100">
        <v>3937659.2</v>
      </c>
      <c r="BC411" s="100">
        <v>3937659.2</v>
      </c>
      <c r="BD411" s="100">
        <v>3937659.2</v>
      </c>
      <c r="BE411" s="100">
        <v>3937659.2</v>
      </c>
      <c r="BF411" s="100">
        <v>3937659.2</v>
      </c>
      <c r="BG411" s="100">
        <v>3937659.2</v>
      </c>
      <c r="BH411" s="100">
        <v>3937659.2</v>
      </c>
      <c r="BI411" s="100">
        <v>3937659.2</v>
      </c>
      <c r="BJ411" s="100">
        <v>3937659.2</v>
      </c>
      <c r="BK411" s="100">
        <v>3937659.2</v>
      </c>
      <c r="BL411" s="100">
        <v>3937659.2</v>
      </c>
      <c r="BM411" s="100">
        <v>3937659.2</v>
      </c>
      <c r="BN411" s="100">
        <v>3937659.2</v>
      </c>
      <c r="BO411" s="100">
        <v>3937659.2</v>
      </c>
      <c r="BP411" s="100">
        <v>3937659.2</v>
      </c>
      <c r="BQ411" s="100">
        <v>3937659.2</v>
      </c>
      <c r="BR411" s="100">
        <v>3937659.2</v>
      </c>
      <c r="BS411" s="100">
        <v>3937659.2</v>
      </c>
      <c r="BT411" s="100">
        <v>3937659.2</v>
      </c>
      <c r="BU411" s="100">
        <v>3937659.2</v>
      </c>
      <c r="BV411" s="100">
        <v>3937659.2</v>
      </c>
      <c r="BW411" s="100">
        <v>3937659.2</v>
      </c>
      <c r="BX411" s="100">
        <v>3937659.2</v>
      </c>
      <c r="BY411" s="100">
        <v>3937659.2</v>
      </c>
      <c r="BZ411" s="100">
        <v>3937659.2</v>
      </c>
      <c r="CA411" s="100">
        <v>3937659.2</v>
      </c>
      <c r="CB411" s="100">
        <v>3937659.2</v>
      </c>
      <c r="CC411" s="100">
        <v>3937659.2</v>
      </c>
      <c r="CD411" s="100">
        <v>3937659.2</v>
      </c>
      <c r="CE411" s="100">
        <v>3937659.2</v>
      </c>
      <c r="CF411" s="100">
        <v>3937659.2</v>
      </c>
      <c r="CG411" s="100">
        <v>3937659.2</v>
      </c>
      <c r="CH411" s="100">
        <v>3937659.2</v>
      </c>
      <c r="CI411" s="100">
        <v>3937659.2</v>
      </c>
      <c r="CJ411" s="100">
        <v>3937659.2</v>
      </c>
      <c r="CK411" s="100">
        <v>3937659.2</v>
      </c>
      <c r="CL411" s="100">
        <v>3937659.2</v>
      </c>
      <c r="CM411" s="100">
        <v>3937659.2</v>
      </c>
      <c r="CN411" s="100">
        <v>3937659.2</v>
      </c>
      <c r="CO411" s="100">
        <v>3937659.2</v>
      </c>
    </row>
    <row r="412" spans="1:93" x14ac:dyDescent="0.2">
      <c r="A412" s="101" t="s">
        <v>2006</v>
      </c>
      <c r="B412" s="100">
        <v>0</v>
      </c>
      <c r="C412" s="100">
        <v>0</v>
      </c>
      <c r="D412" s="100">
        <v>0</v>
      </c>
      <c r="E412" s="100">
        <v>0</v>
      </c>
      <c r="F412" s="100">
        <v>0</v>
      </c>
      <c r="G412" s="100">
        <v>0</v>
      </c>
      <c r="H412" s="100">
        <v>0</v>
      </c>
      <c r="I412" s="100">
        <v>0</v>
      </c>
      <c r="J412" s="100">
        <v>0</v>
      </c>
      <c r="K412" s="100">
        <v>0</v>
      </c>
      <c r="L412" s="100">
        <v>0</v>
      </c>
      <c r="M412" s="100">
        <v>0</v>
      </c>
      <c r="N412" s="100">
        <v>0</v>
      </c>
      <c r="O412" s="100">
        <v>0</v>
      </c>
      <c r="P412" s="100">
        <v>0</v>
      </c>
      <c r="Q412" s="100">
        <v>0</v>
      </c>
      <c r="R412" s="100">
        <v>51386.13</v>
      </c>
      <c r="S412" s="100">
        <v>46911.5</v>
      </c>
      <c r="T412" s="100">
        <v>42581.2</v>
      </c>
      <c r="U412" s="100">
        <v>38106.57</v>
      </c>
      <c r="V412" s="100">
        <v>33631.93</v>
      </c>
      <c r="W412" s="100">
        <v>29301.64</v>
      </c>
      <c r="X412" s="100">
        <v>24827.01</v>
      </c>
      <c r="Y412" s="100">
        <v>22977.919999999998</v>
      </c>
      <c r="Z412" s="100">
        <v>2894709.33</v>
      </c>
      <c r="AA412" s="336">
        <f t="shared" si="0"/>
        <v>244956.4023076923</v>
      </c>
      <c r="AB412" s="100">
        <v>2894709.33</v>
      </c>
      <c r="AC412" s="100">
        <v>2894709.33</v>
      </c>
      <c r="AD412" s="100">
        <v>2894709.33</v>
      </c>
      <c r="AE412" s="100">
        <v>2894709.33</v>
      </c>
      <c r="AF412" s="100">
        <v>2894709.33</v>
      </c>
      <c r="AG412" s="100">
        <v>2894709.33</v>
      </c>
      <c r="AH412" s="100">
        <v>2894709.33</v>
      </c>
      <c r="AI412" s="100">
        <v>2894709.33</v>
      </c>
      <c r="AJ412" s="100">
        <v>2894709.33</v>
      </c>
      <c r="AK412" s="100">
        <v>2894709.33</v>
      </c>
      <c r="AL412" s="100">
        <v>2894709.33</v>
      </c>
      <c r="AM412" s="100">
        <v>2894709.33</v>
      </c>
      <c r="AN412" s="100">
        <v>2894709.33</v>
      </c>
      <c r="AO412" s="100">
        <v>2894709.33</v>
      </c>
      <c r="AP412" s="100">
        <v>2894709.33</v>
      </c>
      <c r="AQ412" s="100">
        <v>2894709.33</v>
      </c>
      <c r="AR412" s="100">
        <v>2894709.33</v>
      </c>
      <c r="AS412" s="100">
        <v>2894709.33</v>
      </c>
      <c r="AT412" s="100">
        <v>2894709.33</v>
      </c>
      <c r="AU412" s="100">
        <v>2894709.33</v>
      </c>
      <c r="AV412" s="100">
        <v>2894709.33</v>
      </c>
      <c r="AW412" s="100">
        <v>2894709.33</v>
      </c>
      <c r="AX412" s="100">
        <v>2894709.33</v>
      </c>
      <c r="AY412" s="100">
        <v>2894709.33</v>
      </c>
      <c r="AZ412" s="100">
        <v>2894709.33</v>
      </c>
      <c r="BA412" s="100">
        <v>2894709.33</v>
      </c>
      <c r="BB412" s="100">
        <v>2894709.33</v>
      </c>
      <c r="BC412" s="100">
        <v>2894709.33</v>
      </c>
      <c r="BD412" s="100">
        <v>2894709.33</v>
      </c>
      <c r="BE412" s="100">
        <v>2894709.33</v>
      </c>
      <c r="BF412" s="100">
        <v>2894709.33</v>
      </c>
      <c r="BG412" s="100">
        <v>2894709.33</v>
      </c>
      <c r="BH412" s="100">
        <v>2894709.33</v>
      </c>
      <c r="BI412" s="100">
        <v>2894709.33</v>
      </c>
      <c r="BJ412" s="100">
        <v>2894709.33</v>
      </c>
      <c r="BK412" s="100">
        <v>2894709.33</v>
      </c>
      <c r="BL412" s="100">
        <v>2894709.33</v>
      </c>
      <c r="BM412" s="100">
        <v>2894709.33</v>
      </c>
      <c r="BN412" s="100">
        <v>2894709.33</v>
      </c>
      <c r="BO412" s="100">
        <v>2894709.33</v>
      </c>
      <c r="BP412" s="100">
        <v>2894709.33</v>
      </c>
      <c r="BQ412" s="100">
        <v>2894709.33</v>
      </c>
      <c r="BR412" s="100">
        <v>2894709.33</v>
      </c>
      <c r="BS412" s="100">
        <v>2894709.33</v>
      </c>
      <c r="BT412" s="100">
        <v>2894709.33</v>
      </c>
      <c r="BU412" s="100">
        <v>2894709.33</v>
      </c>
      <c r="BV412" s="100">
        <v>2894709.33</v>
      </c>
      <c r="BW412" s="100">
        <v>2894709.33</v>
      </c>
      <c r="BX412" s="100">
        <v>2894709.33</v>
      </c>
      <c r="BY412" s="100">
        <v>2894709.33</v>
      </c>
      <c r="BZ412" s="100">
        <v>2894709.33</v>
      </c>
      <c r="CA412" s="100">
        <v>2894709.33</v>
      </c>
      <c r="CB412" s="100">
        <v>2894709.33</v>
      </c>
      <c r="CC412" s="100">
        <v>2894709.33</v>
      </c>
      <c r="CD412" s="100">
        <v>2894709.33</v>
      </c>
      <c r="CE412" s="100">
        <v>2894709.33</v>
      </c>
      <c r="CF412" s="100">
        <v>2894709.33</v>
      </c>
      <c r="CG412" s="100">
        <v>2894709.33</v>
      </c>
      <c r="CH412" s="100">
        <v>2894709.33</v>
      </c>
      <c r="CI412" s="100">
        <v>2894709.33</v>
      </c>
      <c r="CJ412" s="100">
        <v>2894709.33</v>
      </c>
      <c r="CK412" s="100">
        <v>2894709.33</v>
      </c>
      <c r="CL412" s="100">
        <v>2894709.33</v>
      </c>
      <c r="CM412" s="100">
        <v>2894709.33</v>
      </c>
      <c r="CN412" s="100">
        <v>2894709.33</v>
      </c>
      <c r="CO412" s="100">
        <v>2894709.33</v>
      </c>
    </row>
    <row r="413" spans="1:93" x14ac:dyDescent="0.2">
      <c r="A413" s="101" t="s">
        <v>2007</v>
      </c>
      <c r="B413" s="100">
        <v>0</v>
      </c>
      <c r="C413" s="100">
        <v>0</v>
      </c>
      <c r="D413" s="100">
        <v>0</v>
      </c>
      <c r="E413" s="100">
        <v>0</v>
      </c>
      <c r="F413" s="100">
        <v>0</v>
      </c>
      <c r="G413" s="100">
        <v>0</v>
      </c>
      <c r="H413" s="100">
        <v>0</v>
      </c>
      <c r="I413" s="100">
        <v>0</v>
      </c>
      <c r="J413" s="100">
        <v>0</v>
      </c>
      <c r="K413" s="100">
        <v>0</v>
      </c>
      <c r="L413" s="100">
        <v>4205060.3600000003</v>
      </c>
      <c r="M413" s="100">
        <v>6020686.2999999998</v>
      </c>
      <c r="N413" s="100">
        <v>6020686.2999999998</v>
      </c>
      <c r="O413" s="100">
        <v>6008988.25</v>
      </c>
      <c r="P413" s="100">
        <v>5992178.3300000001</v>
      </c>
      <c r="Q413" s="100">
        <v>5975368.4000000004</v>
      </c>
      <c r="R413" s="100">
        <v>5958558.4800000004</v>
      </c>
      <c r="S413" s="100">
        <v>5941748.5499999998</v>
      </c>
      <c r="T413" s="100">
        <v>5924938.6200000001</v>
      </c>
      <c r="U413" s="100">
        <v>5908128.7000000002</v>
      </c>
      <c r="V413" s="100">
        <v>5891318.7699999996</v>
      </c>
      <c r="W413" s="100">
        <v>5874508.8399999999</v>
      </c>
      <c r="X413" s="100">
        <v>5857698.9199999999</v>
      </c>
      <c r="Y413" s="100">
        <v>5840889</v>
      </c>
      <c r="Z413" s="100">
        <v>5824079.0599999996</v>
      </c>
      <c r="AA413" s="334">
        <f t="shared" si="0"/>
        <v>5924545.4015384624</v>
      </c>
      <c r="AB413" s="100">
        <v>5824079.0599999996</v>
      </c>
      <c r="AC413" s="100">
        <v>5824079.0599999996</v>
      </c>
      <c r="AD413" s="100">
        <v>5824079.0599999996</v>
      </c>
      <c r="AE413" s="100">
        <v>5824079.0599999996</v>
      </c>
      <c r="AF413" s="100">
        <v>5824079.0599999996</v>
      </c>
      <c r="AG413" s="100">
        <v>5824079.0599999996</v>
      </c>
      <c r="AH413" s="100">
        <v>5824079.0599999996</v>
      </c>
      <c r="AI413" s="100">
        <v>5824079.0599999996</v>
      </c>
      <c r="AJ413" s="100">
        <v>5824079.0599999996</v>
      </c>
      <c r="AK413" s="100">
        <v>5824079.0599999996</v>
      </c>
      <c r="AL413" s="100">
        <v>5824079.0599999996</v>
      </c>
      <c r="AM413" s="100">
        <v>5824079.0599999996</v>
      </c>
      <c r="AN413" s="100">
        <v>5824079.0599999996</v>
      </c>
      <c r="AO413" s="100">
        <v>5824079.0599999996</v>
      </c>
      <c r="AP413" s="100">
        <v>5824079.0599999996</v>
      </c>
      <c r="AQ413" s="100">
        <v>5824079.0599999996</v>
      </c>
      <c r="AR413" s="100">
        <v>5824079.0599999996</v>
      </c>
      <c r="AS413" s="100">
        <v>5824079.0599999996</v>
      </c>
      <c r="AT413" s="100">
        <v>5824079.0599999996</v>
      </c>
      <c r="AU413" s="100">
        <v>5824079.0599999996</v>
      </c>
      <c r="AV413" s="100">
        <v>5824079.0599999996</v>
      </c>
      <c r="AW413" s="100">
        <v>5824079.0599999996</v>
      </c>
      <c r="AX413" s="100">
        <v>5824079.0599999996</v>
      </c>
      <c r="AY413" s="100">
        <v>5824079.0599999996</v>
      </c>
      <c r="AZ413" s="100">
        <v>5824079.0599999996</v>
      </c>
      <c r="BA413" s="100">
        <v>5824079.0599999996</v>
      </c>
      <c r="BB413" s="100">
        <v>5824079.0599999996</v>
      </c>
      <c r="BC413" s="100">
        <v>5824079.0599999996</v>
      </c>
      <c r="BD413" s="100">
        <v>5824079.0599999996</v>
      </c>
      <c r="BE413" s="100">
        <v>5824079.0599999996</v>
      </c>
      <c r="BF413" s="100">
        <v>5824079.0599999996</v>
      </c>
      <c r="BG413" s="100">
        <v>5824079.0599999996</v>
      </c>
      <c r="BH413" s="100">
        <v>5824079.0599999996</v>
      </c>
      <c r="BI413" s="100">
        <v>5824079.0599999996</v>
      </c>
      <c r="BJ413" s="100">
        <v>5824079.0599999996</v>
      </c>
      <c r="BK413" s="100">
        <v>5824079.0599999996</v>
      </c>
      <c r="BL413" s="100">
        <v>5824079.0599999996</v>
      </c>
      <c r="BM413" s="100">
        <v>5824079.0599999996</v>
      </c>
      <c r="BN413" s="100">
        <v>5824079.0599999996</v>
      </c>
      <c r="BO413" s="100">
        <v>5824079.0599999996</v>
      </c>
      <c r="BP413" s="100">
        <v>5824079.0599999996</v>
      </c>
      <c r="BQ413" s="100">
        <v>5824079.0599999996</v>
      </c>
      <c r="BR413" s="100">
        <v>5824079.0599999996</v>
      </c>
      <c r="BS413" s="100">
        <v>5824079.0599999996</v>
      </c>
      <c r="BT413" s="100">
        <v>5824079.0599999996</v>
      </c>
      <c r="BU413" s="100">
        <v>5824079.0599999996</v>
      </c>
      <c r="BV413" s="100">
        <v>5824079.0599999996</v>
      </c>
      <c r="BW413" s="100">
        <v>5824079.0599999996</v>
      </c>
      <c r="BX413" s="100">
        <v>5824079.0599999996</v>
      </c>
      <c r="BY413" s="100">
        <v>5824079.0599999996</v>
      </c>
      <c r="BZ413" s="100">
        <v>5824079.0599999996</v>
      </c>
      <c r="CA413" s="100">
        <v>5824079.0599999996</v>
      </c>
      <c r="CB413" s="100">
        <v>5824079.0599999996</v>
      </c>
      <c r="CC413" s="100">
        <v>5824079.0599999996</v>
      </c>
      <c r="CD413" s="100">
        <v>5824079.0599999996</v>
      </c>
      <c r="CE413" s="100">
        <v>5824079.0599999996</v>
      </c>
      <c r="CF413" s="100">
        <v>5824079.0599999996</v>
      </c>
      <c r="CG413" s="100">
        <v>5824079.0599999996</v>
      </c>
      <c r="CH413" s="100">
        <v>5824079.0599999996</v>
      </c>
      <c r="CI413" s="100">
        <v>5824079.0599999996</v>
      </c>
      <c r="CJ413" s="100">
        <v>5824079.0599999996</v>
      </c>
      <c r="CK413" s="100">
        <v>5824079.0599999996</v>
      </c>
      <c r="CL413" s="100">
        <v>5824079.0599999996</v>
      </c>
      <c r="CM413" s="100">
        <v>5824079.0599999996</v>
      </c>
      <c r="CN413" s="100">
        <v>5824079.0599999996</v>
      </c>
      <c r="CO413" s="100">
        <v>5824079.0599999996</v>
      </c>
    </row>
    <row r="414" spans="1:93" x14ac:dyDescent="0.2">
      <c r="A414" s="101" t="s">
        <v>2008</v>
      </c>
      <c r="B414" s="100">
        <v>3918954.33</v>
      </c>
      <c r="C414" s="100">
        <v>3879946.83</v>
      </c>
      <c r="D414" s="100">
        <v>3840939.32</v>
      </c>
      <c r="E414" s="100">
        <v>3801931.81</v>
      </c>
      <c r="F414" s="100">
        <v>3762924.3</v>
      </c>
      <c r="G414" s="100">
        <v>3723916.79</v>
      </c>
      <c r="H414" s="100">
        <v>3684909.28</v>
      </c>
      <c r="I414" s="100">
        <v>3645901.77</v>
      </c>
      <c r="J414" s="100">
        <v>3606894.27</v>
      </c>
      <c r="K414" s="100">
        <v>3567886.76</v>
      </c>
      <c r="L414" s="100">
        <v>3528879.25</v>
      </c>
      <c r="M414" s="100">
        <v>3489871.74</v>
      </c>
      <c r="N414" s="100">
        <v>3489871.74</v>
      </c>
      <c r="O414" s="100">
        <v>3450864.23</v>
      </c>
      <c r="P414" s="100">
        <v>3411856.72</v>
      </c>
      <c r="Q414" s="100">
        <v>3372849.22</v>
      </c>
      <c r="R414" s="100">
        <v>3333841.71</v>
      </c>
      <c r="S414" s="100">
        <v>3294834.2</v>
      </c>
      <c r="T414" s="100">
        <v>3255826.69</v>
      </c>
      <c r="U414" s="100">
        <v>3216819.18</v>
      </c>
      <c r="V414" s="100">
        <v>3177811.67</v>
      </c>
      <c r="W414" s="100">
        <v>3138804.17</v>
      </c>
      <c r="X414" s="100">
        <v>3099796.66</v>
      </c>
      <c r="Y414" s="100">
        <v>3060789.15</v>
      </c>
      <c r="Z414" s="100">
        <v>3021781.64</v>
      </c>
      <c r="AA414" s="334">
        <f t="shared" si="0"/>
        <v>3255826.6907692305</v>
      </c>
      <c r="AB414" s="100">
        <v>3021781.64</v>
      </c>
      <c r="AC414" s="100">
        <v>3021781.64</v>
      </c>
      <c r="AD414" s="100">
        <v>3021781.64</v>
      </c>
      <c r="AE414" s="100">
        <v>3021781.64</v>
      </c>
      <c r="AF414" s="100">
        <v>3021781.64</v>
      </c>
      <c r="AG414" s="100">
        <v>3021781.64</v>
      </c>
      <c r="AH414" s="100">
        <v>3021781.64</v>
      </c>
      <c r="AI414" s="100">
        <v>3021781.64</v>
      </c>
      <c r="AJ414" s="100">
        <v>3021781.64</v>
      </c>
      <c r="AK414" s="100">
        <v>3021781.64</v>
      </c>
      <c r="AL414" s="100">
        <v>3021781.64</v>
      </c>
      <c r="AM414" s="100">
        <v>3021781.64</v>
      </c>
      <c r="AN414" s="100">
        <v>3021781.64</v>
      </c>
      <c r="AO414" s="100">
        <v>3021781.64</v>
      </c>
      <c r="AP414" s="100">
        <v>3021781.64</v>
      </c>
      <c r="AQ414" s="100">
        <v>3021781.64</v>
      </c>
      <c r="AR414" s="100">
        <v>3021781.64</v>
      </c>
      <c r="AS414" s="100">
        <v>3021781.64</v>
      </c>
      <c r="AT414" s="100">
        <v>3021781.64</v>
      </c>
      <c r="AU414" s="100">
        <v>3021781.64</v>
      </c>
      <c r="AV414" s="100">
        <v>3021781.64</v>
      </c>
      <c r="AW414" s="100">
        <v>3021781.64</v>
      </c>
      <c r="AX414" s="100">
        <v>3021781.64</v>
      </c>
      <c r="AY414" s="100">
        <v>3021781.64</v>
      </c>
      <c r="AZ414" s="100">
        <v>3021781.64</v>
      </c>
      <c r="BA414" s="100">
        <v>3021781.64</v>
      </c>
      <c r="BB414" s="100">
        <v>3021781.64</v>
      </c>
      <c r="BC414" s="100">
        <v>3021781.64</v>
      </c>
      <c r="BD414" s="100">
        <v>3021781.64</v>
      </c>
      <c r="BE414" s="100">
        <v>3021781.64</v>
      </c>
      <c r="BF414" s="100">
        <v>3021781.64</v>
      </c>
      <c r="BG414" s="100">
        <v>3021781.64</v>
      </c>
      <c r="BH414" s="100">
        <v>3021781.64</v>
      </c>
      <c r="BI414" s="100">
        <v>3021781.64</v>
      </c>
      <c r="BJ414" s="100">
        <v>3021781.64</v>
      </c>
      <c r="BK414" s="100">
        <v>3021781.64</v>
      </c>
      <c r="BL414" s="100">
        <v>3021781.64</v>
      </c>
      <c r="BM414" s="100">
        <v>3021781.64</v>
      </c>
      <c r="BN414" s="100">
        <v>3021781.64</v>
      </c>
      <c r="BO414" s="100">
        <v>3021781.64</v>
      </c>
      <c r="BP414" s="100">
        <v>3021781.64</v>
      </c>
      <c r="BQ414" s="100">
        <v>3021781.64</v>
      </c>
      <c r="BR414" s="100">
        <v>3021781.64</v>
      </c>
      <c r="BS414" s="100">
        <v>3021781.64</v>
      </c>
      <c r="BT414" s="100">
        <v>3021781.64</v>
      </c>
      <c r="BU414" s="100">
        <v>3021781.64</v>
      </c>
      <c r="BV414" s="100">
        <v>3021781.64</v>
      </c>
      <c r="BW414" s="100">
        <v>3021781.64</v>
      </c>
      <c r="BX414" s="100">
        <v>3021781.64</v>
      </c>
      <c r="BY414" s="100">
        <v>3021781.64</v>
      </c>
      <c r="BZ414" s="100">
        <v>3021781.64</v>
      </c>
      <c r="CA414" s="100">
        <v>3021781.64</v>
      </c>
      <c r="CB414" s="100">
        <v>3021781.64</v>
      </c>
      <c r="CC414" s="100">
        <v>3021781.64</v>
      </c>
      <c r="CD414" s="100">
        <v>3021781.64</v>
      </c>
      <c r="CE414" s="100">
        <v>3021781.64</v>
      </c>
      <c r="CF414" s="100">
        <v>3021781.64</v>
      </c>
      <c r="CG414" s="100">
        <v>3021781.64</v>
      </c>
      <c r="CH414" s="100">
        <v>3021781.64</v>
      </c>
      <c r="CI414" s="100">
        <v>3021781.64</v>
      </c>
      <c r="CJ414" s="100">
        <v>3021781.64</v>
      </c>
      <c r="CK414" s="100">
        <v>3021781.64</v>
      </c>
      <c r="CL414" s="100">
        <v>3021781.64</v>
      </c>
      <c r="CM414" s="100">
        <v>3021781.64</v>
      </c>
      <c r="CN414" s="100">
        <v>3021781.64</v>
      </c>
      <c r="CO414" s="100">
        <v>3021781.64</v>
      </c>
    </row>
    <row r="415" spans="1:93" x14ac:dyDescent="0.2">
      <c r="A415" s="101" t="s">
        <v>2009</v>
      </c>
      <c r="B415" s="100">
        <v>5964098.4900000002</v>
      </c>
      <c r="C415" s="100">
        <v>5943949.5099999998</v>
      </c>
      <c r="D415" s="100">
        <v>5923800.5199999996</v>
      </c>
      <c r="E415" s="100">
        <v>5903651.54</v>
      </c>
      <c r="F415" s="100">
        <v>5883502.5599999996</v>
      </c>
      <c r="G415" s="100">
        <v>5863353.5800000001</v>
      </c>
      <c r="H415" s="100">
        <v>5843204.5999999996</v>
      </c>
      <c r="I415" s="100">
        <v>5823055.6200000001</v>
      </c>
      <c r="J415" s="100">
        <v>5802906.6399999997</v>
      </c>
      <c r="K415" s="100">
        <v>5782757.6600000001</v>
      </c>
      <c r="L415" s="100">
        <v>5762608.6699999999</v>
      </c>
      <c r="M415" s="100">
        <v>5742459.6900000004</v>
      </c>
      <c r="N415" s="100">
        <v>5742459.6900000004</v>
      </c>
      <c r="O415" s="100">
        <v>5722310.71</v>
      </c>
      <c r="P415" s="100">
        <v>5702161.7300000004</v>
      </c>
      <c r="Q415" s="100">
        <v>5682012.75</v>
      </c>
      <c r="R415" s="100">
        <v>5661863.7699999996</v>
      </c>
      <c r="S415" s="100">
        <v>5641714.79</v>
      </c>
      <c r="T415" s="100">
        <v>5621565.8099999996</v>
      </c>
      <c r="U415" s="100">
        <v>5601416.8200000003</v>
      </c>
      <c r="V415" s="100">
        <v>5581267.8399999999</v>
      </c>
      <c r="W415" s="100">
        <v>5561118.8600000003</v>
      </c>
      <c r="X415" s="100">
        <v>5540969.8799999999</v>
      </c>
      <c r="Y415" s="100">
        <v>5520820.9000000004</v>
      </c>
      <c r="Z415" s="100">
        <v>5500671.9199999999</v>
      </c>
      <c r="AA415" s="334">
        <f t="shared" si="0"/>
        <v>5621565.8053846164</v>
      </c>
      <c r="AB415" s="100">
        <v>5500671.9199999999</v>
      </c>
      <c r="AC415" s="100">
        <v>5500671.9199999999</v>
      </c>
      <c r="AD415" s="100">
        <v>5500671.9199999999</v>
      </c>
      <c r="AE415" s="100">
        <v>5500671.9199999999</v>
      </c>
      <c r="AF415" s="100">
        <v>5500671.9199999999</v>
      </c>
      <c r="AG415" s="100">
        <v>5500671.9199999999</v>
      </c>
      <c r="AH415" s="100">
        <v>5500671.9199999999</v>
      </c>
      <c r="AI415" s="100">
        <v>5500671.9199999999</v>
      </c>
      <c r="AJ415" s="100">
        <v>5500671.9199999999</v>
      </c>
      <c r="AK415" s="100">
        <v>5500671.9199999999</v>
      </c>
      <c r="AL415" s="100">
        <v>5500671.9199999999</v>
      </c>
      <c r="AM415" s="100">
        <v>5500671.9199999999</v>
      </c>
      <c r="AN415" s="100">
        <v>5500671.9199999999</v>
      </c>
      <c r="AO415" s="100">
        <v>5500671.9199999999</v>
      </c>
      <c r="AP415" s="100">
        <v>5500671.9199999999</v>
      </c>
      <c r="AQ415" s="100">
        <v>5500671.9199999999</v>
      </c>
      <c r="AR415" s="100">
        <v>5500671.9199999999</v>
      </c>
      <c r="AS415" s="100">
        <v>5500671.9199999999</v>
      </c>
      <c r="AT415" s="100">
        <v>5500671.9199999999</v>
      </c>
      <c r="AU415" s="100">
        <v>5500671.9199999999</v>
      </c>
      <c r="AV415" s="100">
        <v>5500671.9199999999</v>
      </c>
      <c r="AW415" s="100">
        <v>5500671.9199999999</v>
      </c>
      <c r="AX415" s="100">
        <v>5500671.9199999999</v>
      </c>
      <c r="AY415" s="100">
        <v>5500671.9199999999</v>
      </c>
      <c r="AZ415" s="100">
        <v>5500671.9199999999</v>
      </c>
      <c r="BA415" s="100">
        <v>5500671.9199999999</v>
      </c>
      <c r="BB415" s="100">
        <v>5500671.9199999999</v>
      </c>
      <c r="BC415" s="100">
        <v>5500671.9199999999</v>
      </c>
      <c r="BD415" s="100">
        <v>5500671.9199999999</v>
      </c>
      <c r="BE415" s="100">
        <v>5500671.9199999999</v>
      </c>
      <c r="BF415" s="100">
        <v>5500671.9199999999</v>
      </c>
      <c r="BG415" s="100">
        <v>5500671.9199999999</v>
      </c>
      <c r="BH415" s="100">
        <v>5500671.9199999999</v>
      </c>
      <c r="BI415" s="100">
        <v>5500671.9199999999</v>
      </c>
      <c r="BJ415" s="100">
        <v>5500671.9199999999</v>
      </c>
      <c r="BK415" s="100">
        <v>5500671.9199999999</v>
      </c>
      <c r="BL415" s="100">
        <v>5500671.9199999999</v>
      </c>
      <c r="BM415" s="100">
        <v>5500671.9199999999</v>
      </c>
      <c r="BN415" s="100">
        <v>5500671.9199999999</v>
      </c>
      <c r="BO415" s="100">
        <v>5500671.9199999999</v>
      </c>
      <c r="BP415" s="100">
        <v>5500671.9199999999</v>
      </c>
      <c r="BQ415" s="100">
        <v>5500671.9199999999</v>
      </c>
      <c r="BR415" s="100">
        <v>5500671.9199999999</v>
      </c>
      <c r="BS415" s="100">
        <v>5500671.9199999999</v>
      </c>
      <c r="BT415" s="100">
        <v>5500671.9199999999</v>
      </c>
      <c r="BU415" s="100">
        <v>5500671.9199999999</v>
      </c>
      <c r="BV415" s="100">
        <v>5500671.9199999999</v>
      </c>
      <c r="BW415" s="100">
        <v>5500671.9199999999</v>
      </c>
      <c r="BX415" s="100">
        <v>5500671.9199999999</v>
      </c>
      <c r="BY415" s="100">
        <v>5500671.9199999999</v>
      </c>
      <c r="BZ415" s="100">
        <v>5500671.9199999999</v>
      </c>
      <c r="CA415" s="100">
        <v>5500671.9199999999</v>
      </c>
      <c r="CB415" s="100">
        <v>5500671.9199999999</v>
      </c>
      <c r="CC415" s="100">
        <v>5500671.9199999999</v>
      </c>
      <c r="CD415" s="100">
        <v>5500671.9199999999</v>
      </c>
      <c r="CE415" s="100">
        <v>5500671.9199999999</v>
      </c>
      <c r="CF415" s="100">
        <v>5500671.9199999999</v>
      </c>
      <c r="CG415" s="100">
        <v>5500671.9199999999</v>
      </c>
      <c r="CH415" s="100">
        <v>5500671.9199999999</v>
      </c>
      <c r="CI415" s="100">
        <v>5500671.9199999999</v>
      </c>
      <c r="CJ415" s="100">
        <v>5500671.9199999999</v>
      </c>
      <c r="CK415" s="100">
        <v>5500671.9199999999</v>
      </c>
      <c r="CL415" s="100">
        <v>5500671.9199999999</v>
      </c>
      <c r="CM415" s="100">
        <v>5500671.9199999999</v>
      </c>
      <c r="CN415" s="100">
        <v>5500671.9199999999</v>
      </c>
      <c r="CO415" s="100">
        <v>5500671.9199999999</v>
      </c>
    </row>
    <row r="416" spans="1:93" x14ac:dyDescent="0.2">
      <c r="A416" s="101" t="s">
        <v>2010</v>
      </c>
      <c r="B416" s="100">
        <v>0</v>
      </c>
      <c r="C416" s="100">
        <v>0</v>
      </c>
      <c r="D416" s="100">
        <v>0</v>
      </c>
      <c r="E416" s="100">
        <v>0</v>
      </c>
      <c r="F416" s="100">
        <v>0</v>
      </c>
      <c r="G416" s="100">
        <v>0</v>
      </c>
      <c r="H416" s="100">
        <v>0</v>
      </c>
      <c r="I416" s="100">
        <v>0</v>
      </c>
      <c r="J416" s="100">
        <v>0</v>
      </c>
      <c r="K416" s="100">
        <v>0</v>
      </c>
      <c r="L416" s="100">
        <v>0</v>
      </c>
      <c r="M416" s="100">
        <v>0</v>
      </c>
      <c r="N416" s="100">
        <v>0</v>
      </c>
      <c r="O416" s="100">
        <v>0</v>
      </c>
      <c r="P416" s="100">
        <v>0</v>
      </c>
      <c r="Q416" s="100">
        <v>0</v>
      </c>
      <c r="R416" s="100">
        <v>0</v>
      </c>
      <c r="S416" s="100">
        <v>0</v>
      </c>
      <c r="T416" s="100">
        <v>0</v>
      </c>
      <c r="U416" s="100">
        <v>0</v>
      </c>
      <c r="V416" s="100">
        <v>0</v>
      </c>
      <c r="W416" s="100">
        <v>0</v>
      </c>
      <c r="X416" s="100">
        <v>0</v>
      </c>
      <c r="Y416" s="100">
        <v>0</v>
      </c>
      <c r="Z416" s="100">
        <v>0</v>
      </c>
      <c r="AA416" s="334">
        <f t="shared" si="0"/>
        <v>0</v>
      </c>
      <c r="AB416" s="100">
        <v>0</v>
      </c>
      <c r="AC416" s="100">
        <v>0</v>
      </c>
      <c r="AD416" s="100">
        <v>0</v>
      </c>
      <c r="AE416" s="100">
        <v>0</v>
      </c>
      <c r="AF416" s="100">
        <v>0</v>
      </c>
      <c r="AG416" s="100">
        <v>0</v>
      </c>
      <c r="AH416" s="100">
        <v>0</v>
      </c>
      <c r="AI416" s="100">
        <v>0</v>
      </c>
      <c r="AJ416" s="100">
        <v>0</v>
      </c>
      <c r="AK416" s="100">
        <v>0</v>
      </c>
      <c r="AL416" s="100">
        <v>0</v>
      </c>
      <c r="AM416" s="100">
        <v>0</v>
      </c>
      <c r="AN416" s="100">
        <v>0</v>
      </c>
      <c r="AO416" s="100">
        <v>0</v>
      </c>
      <c r="AP416" s="100">
        <v>0</v>
      </c>
      <c r="AQ416" s="100">
        <v>0</v>
      </c>
      <c r="AR416" s="100">
        <v>0</v>
      </c>
      <c r="AS416" s="100">
        <v>0</v>
      </c>
      <c r="AT416" s="100">
        <v>0</v>
      </c>
      <c r="AU416" s="100">
        <v>0</v>
      </c>
      <c r="AV416" s="100">
        <v>0</v>
      </c>
      <c r="AW416" s="100">
        <v>0</v>
      </c>
      <c r="AX416" s="100">
        <v>0</v>
      </c>
      <c r="AY416" s="100">
        <v>0</v>
      </c>
      <c r="AZ416" s="100">
        <v>0</v>
      </c>
      <c r="BA416" s="100">
        <v>0</v>
      </c>
      <c r="BB416" s="100">
        <v>0</v>
      </c>
      <c r="BC416" s="100">
        <v>0</v>
      </c>
      <c r="BD416" s="100">
        <v>0</v>
      </c>
      <c r="BE416" s="100">
        <v>0</v>
      </c>
      <c r="BF416" s="100">
        <v>0</v>
      </c>
      <c r="BG416" s="100">
        <v>0</v>
      </c>
      <c r="BH416" s="100">
        <v>0</v>
      </c>
      <c r="BI416" s="100">
        <v>0</v>
      </c>
      <c r="BJ416" s="100">
        <v>0</v>
      </c>
      <c r="BK416" s="100">
        <v>0</v>
      </c>
      <c r="BL416" s="100">
        <v>0</v>
      </c>
      <c r="BM416" s="100">
        <v>0</v>
      </c>
      <c r="BN416" s="100">
        <v>0</v>
      </c>
      <c r="BO416" s="100">
        <v>0</v>
      </c>
      <c r="BP416" s="100">
        <v>0</v>
      </c>
      <c r="BQ416" s="100">
        <v>0</v>
      </c>
      <c r="BR416" s="100">
        <v>0</v>
      </c>
      <c r="BS416" s="100">
        <v>0</v>
      </c>
      <c r="BT416" s="100">
        <v>0</v>
      </c>
      <c r="BU416" s="100">
        <v>0</v>
      </c>
      <c r="BV416" s="100">
        <v>0</v>
      </c>
      <c r="BW416" s="100">
        <v>0</v>
      </c>
      <c r="BX416" s="100">
        <v>0</v>
      </c>
      <c r="BY416" s="100">
        <v>0</v>
      </c>
      <c r="BZ416" s="100">
        <v>0</v>
      </c>
      <c r="CA416" s="100">
        <v>0</v>
      </c>
      <c r="CB416" s="100">
        <v>0</v>
      </c>
      <c r="CC416" s="100">
        <v>0</v>
      </c>
      <c r="CD416" s="100">
        <v>0</v>
      </c>
      <c r="CE416" s="100">
        <v>0</v>
      </c>
      <c r="CF416" s="100">
        <v>0</v>
      </c>
      <c r="CG416" s="100">
        <v>0</v>
      </c>
      <c r="CH416" s="100">
        <v>0</v>
      </c>
      <c r="CI416" s="100">
        <v>0</v>
      </c>
      <c r="CJ416" s="100">
        <v>0</v>
      </c>
      <c r="CK416" s="100">
        <v>0</v>
      </c>
      <c r="CL416" s="100">
        <v>0</v>
      </c>
      <c r="CM416" s="100">
        <v>0</v>
      </c>
      <c r="CN416" s="100">
        <v>0</v>
      </c>
      <c r="CO416" s="100">
        <v>0</v>
      </c>
    </row>
    <row r="417" spans="1:93" x14ac:dyDescent="0.2">
      <c r="A417" s="101" t="s">
        <v>2011</v>
      </c>
      <c r="B417" s="100">
        <v>2938966.78</v>
      </c>
      <c r="C417" s="100">
        <v>2889544.69</v>
      </c>
      <c r="D417" s="100">
        <v>2840122.6</v>
      </c>
      <c r="E417" s="100">
        <v>2790700.52</v>
      </c>
      <c r="F417" s="100">
        <v>2741278.43</v>
      </c>
      <c r="G417" s="100">
        <v>2691856.35</v>
      </c>
      <c r="H417" s="100">
        <v>2642434.2599999998</v>
      </c>
      <c r="I417" s="100">
        <v>2593012.17</v>
      </c>
      <c r="J417" s="100">
        <v>2543590.09</v>
      </c>
      <c r="K417" s="100">
        <v>2494168</v>
      </c>
      <c r="L417" s="100">
        <v>2444745.91</v>
      </c>
      <c r="M417" s="100">
        <v>2395323.8199999998</v>
      </c>
      <c r="N417" s="100">
        <v>2395323.8199999998</v>
      </c>
      <c r="O417" s="100">
        <v>2345901.7400000002</v>
      </c>
      <c r="P417" s="100">
        <v>2296479.65</v>
      </c>
      <c r="Q417" s="100">
        <v>2247057.56</v>
      </c>
      <c r="R417" s="100">
        <v>2197635.48</v>
      </c>
      <c r="S417" s="100">
        <v>2148213.39</v>
      </c>
      <c r="T417" s="100">
        <v>2098791.2999999998</v>
      </c>
      <c r="U417" s="100">
        <v>2049369.20999999</v>
      </c>
      <c r="V417" s="100">
        <v>1999947.13</v>
      </c>
      <c r="W417" s="100">
        <v>1950525.04</v>
      </c>
      <c r="X417" s="100">
        <v>1901102.95</v>
      </c>
      <c r="Y417" s="100">
        <v>1851680.87</v>
      </c>
      <c r="Z417" s="100">
        <v>1802258.78</v>
      </c>
      <c r="AA417" s="334">
        <f t="shared" si="0"/>
        <v>2098791.3015384609</v>
      </c>
      <c r="AB417" s="100">
        <v>1802258.78</v>
      </c>
      <c r="AC417" s="100">
        <v>1802258.78</v>
      </c>
      <c r="AD417" s="100">
        <v>1802258.78</v>
      </c>
      <c r="AE417" s="100">
        <v>1802258.78</v>
      </c>
      <c r="AF417" s="100">
        <v>1802258.78</v>
      </c>
      <c r="AG417" s="100">
        <v>1802258.78</v>
      </c>
      <c r="AH417" s="100">
        <v>1802258.78</v>
      </c>
      <c r="AI417" s="100">
        <v>1802258.78</v>
      </c>
      <c r="AJ417" s="100">
        <v>1802258.78</v>
      </c>
      <c r="AK417" s="100">
        <v>1802258.78</v>
      </c>
      <c r="AL417" s="100">
        <v>1802258.78</v>
      </c>
      <c r="AM417" s="100">
        <v>1802258.78</v>
      </c>
      <c r="AN417" s="100">
        <v>1802258.78</v>
      </c>
      <c r="AO417" s="100">
        <v>1802258.78</v>
      </c>
      <c r="AP417" s="100">
        <v>1802258.78</v>
      </c>
      <c r="AQ417" s="100">
        <v>1802258.78</v>
      </c>
      <c r="AR417" s="100">
        <v>1802258.78</v>
      </c>
      <c r="AS417" s="100">
        <v>1802258.78</v>
      </c>
      <c r="AT417" s="100">
        <v>1802258.78</v>
      </c>
      <c r="AU417" s="100">
        <v>1802258.78</v>
      </c>
      <c r="AV417" s="100">
        <v>1802258.78</v>
      </c>
      <c r="AW417" s="100">
        <v>1802258.78</v>
      </c>
      <c r="AX417" s="100">
        <v>1802258.78</v>
      </c>
      <c r="AY417" s="100">
        <v>1802258.78</v>
      </c>
      <c r="AZ417" s="100">
        <v>1802258.78</v>
      </c>
      <c r="BA417" s="100">
        <v>1802258.78</v>
      </c>
      <c r="BB417" s="100">
        <v>1802258.78</v>
      </c>
      <c r="BC417" s="100">
        <v>1802258.78</v>
      </c>
      <c r="BD417" s="100">
        <v>1802258.78</v>
      </c>
      <c r="BE417" s="100">
        <v>1802258.78</v>
      </c>
      <c r="BF417" s="100">
        <v>1802258.78</v>
      </c>
      <c r="BG417" s="100">
        <v>1802258.78</v>
      </c>
      <c r="BH417" s="100">
        <v>1802258.78</v>
      </c>
      <c r="BI417" s="100">
        <v>1802258.78</v>
      </c>
      <c r="BJ417" s="100">
        <v>1802258.78</v>
      </c>
      <c r="BK417" s="100">
        <v>1802258.78</v>
      </c>
      <c r="BL417" s="100">
        <v>1802258.78</v>
      </c>
      <c r="BM417" s="100">
        <v>1802258.78</v>
      </c>
      <c r="BN417" s="100">
        <v>1802258.78</v>
      </c>
      <c r="BO417" s="100">
        <v>1802258.78</v>
      </c>
      <c r="BP417" s="100">
        <v>1802258.78</v>
      </c>
      <c r="BQ417" s="100">
        <v>1802258.78</v>
      </c>
      <c r="BR417" s="100">
        <v>1802258.78</v>
      </c>
      <c r="BS417" s="100">
        <v>1802258.78</v>
      </c>
      <c r="BT417" s="100">
        <v>1802258.78</v>
      </c>
      <c r="BU417" s="100">
        <v>1802258.78</v>
      </c>
      <c r="BV417" s="100">
        <v>1802258.78</v>
      </c>
      <c r="BW417" s="100">
        <v>1802258.78</v>
      </c>
      <c r="BX417" s="100">
        <v>1802258.78</v>
      </c>
      <c r="BY417" s="100">
        <v>1802258.78</v>
      </c>
      <c r="BZ417" s="100">
        <v>1802258.78</v>
      </c>
      <c r="CA417" s="100">
        <v>1802258.78</v>
      </c>
      <c r="CB417" s="100">
        <v>1802258.78</v>
      </c>
      <c r="CC417" s="100">
        <v>1802258.78</v>
      </c>
      <c r="CD417" s="100">
        <v>1802258.78</v>
      </c>
      <c r="CE417" s="100">
        <v>1802258.78</v>
      </c>
      <c r="CF417" s="100">
        <v>1802258.78</v>
      </c>
      <c r="CG417" s="100">
        <v>1802258.78</v>
      </c>
      <c r="CH417" s="100">
        <v>1802258.78</v>
      </c>
      <c r="CI417" s="100">
        <v>1802258.78</v>
      </c>
      <c r="CJ417" s="100">
        <v>1802258.78</v>
      </c>
      <c r="CK417" s="100">
        <v>1802258.78</v>
      </c>
      <c r="CL417" s="100">
        <v>1802258.78</v>
      </c>
      <c r="CM417" s="100">
        <v>1802258.78</v>
      </c>
      <c r="CN417" s="100">
        <v>1802258.78</v>
      </c>
      <c r="CO417" s="100">
        <v>1802258.78</v>
      </c>
    </row>
    <row r="418" spans="1:93" x14ac:dyDescent="0.2">
      <c r="A418" s="101" t="s">
        <v>2012</v>
      </c>
      <c r="B418" s="100">
        <v>0</v>
      </c>
      <c r="C418" s="100">
        <v>0</v>
      </c>
      <c r="D418" s="100">
        <v>0</v>
      </c>
      <c r="E418" s="100">
        <v>0</v>
      </c>
      <c r="F418" s="100">
        <v>0</v>
      </c>
      <c r="G418" s="100">
        <v>0</v>
      </c>
      <c r="H418" s="100">
        <v>0</v>
      </c>
      <c r="I418" s="100">
        <v>0</v>
      </c>
      <c r="J418" s="100">
        <v>0</v>
      </c>
      <c r="K418" s="100">
        <v>0</v>
      </c>
      <c r="L418" s="100">
        <v>0</v>
      </c>
      <c r="M418" s="100">
        <v>0</v>
      </c>
      <c r="N418" s="100">
        <v>0</v>
      </c>
      <c r="O418" s="100">
        <v>0</v>
      </c>
      <c r="P418" s="100">
        <v>0</v>
      </c>
      <c r="Q418" s="100">
        <v>0</v>
      </c>
      <c r="R418" s="100">
        <v>0</v>
      </c>
      <c r="S418" s="100">
        <v>0</v>
      </c>
      <c r="T418" s="100">
        <v>0</v>
      </c>
      <c r="U418" s="100">
        <v>0</v>
      </c>
      <c r="V418" s="100">
        <v>0</v>
      </c>
      <c r="W418" s="100">
        <v>0</v>
      </c>
      <c r="X418" s="100">
        <v>0</v>
      </c>
      <c r="Y418" s="100">
        <v>0</v>
      </c>
      <c r="Z418" s="100">
        <v>0</v>
      </c>
      <c r="AA418" s="334">
        <f t="shared" si="0"/>
        <v>0</v>
      </c>
      <c r="AB418" s="100">
        <v>0</v>
      </c>
      <c r="AC418" s="100">
        <v>0</v>
      </c>
      <c r="AD418" s="100">
        <v>0</v>
      </c>
      <c r="AE418" s="100">
        <v>0</v>
      </c>
      <c r="AF418" s="100">
        <v>0</v>
      </c>
      <c r="AG418" s="100">
        <v>0</v>
      </c>
      <c r="AH418" s="100">
        <v>0</v>
      </c>
      <c r="AI418" s="100">
        <v>0</v>
      </c>
      <c r="AJ418" s="100">
        <v>0</v>
      </c>
      <c r="AK418" s="100">
        <v>0</v>
      </c>
      <c r="AL418" s="100">
        <v>0</v>
      </c>
      <c r="AM418" s="100">
        <v>0</v>
      </c>
      <c r="AN418" s="100">
        <v>0</v>
      </c>
      <c r="AO418" s="100">
        <v>0</v>
      </c>
      <c r="AP418" s="100">
        <v>0</v>
      </c>
      <c r="AQ418" s="100">
        <v>0</v>
      </c>
      <c r="AR418" s="100">
        <v>0</v>
      </c>
      <c r="AS418" s="100">
        <v>0</v>
      </c>
      <c r="AT418" s="100">
        <v>0</v>
      </c>
      <c r="AU418" s="100">
        <v>0</v>
      </c>
      <c r="AV418" s="100">
        <v>0</v>
      </c>
      <c r="AW418" s="100">
        <v>0</v>
      </c>
      <c r="AX418" s="100">
        <v>0</v>
      </c>
      <c r="AY418" s="100">
        <v>0</v>
      </c>
      <c r="AZ418" s="100">
        <v>0</v>
      </c>
      <c r="BA418" s="100">
        <v>0</v>
      </c>
      <c r="BB418" s="100">
        <v>0</v>
      </c>
      <c r="BC418" s="100">
        <v>0</v>
      </c>
      <c r="BD418" s="100">
        <v>0</v>
      </c>
      <c r="BE418" s="100">
        <v>0</v>
      </c>
      <c r="BF418" s="100">
        <v>0</v>
      </c>
      <c r="BG418" s="100">
        <v>0</v>
      </c>
      <c r="BH418" s="100">
        <v>0</v>
      </c>
      <c r="BI418" s="100">
        <v>0</v>
      </c>
      <c r="BJ418" s="100">
        <v>0</v>
      </c>
      <c r="BK418" s="100">
        <v>0</v>
      </c>
      <c r="BL418" s="100">
        <v>0</v>
      </c>
      <c r="BM418" s="100">
        <v>0</v>
      </c>
      <c r="BN418" s="100">
        <v>0</v>
      </c>
      <c r="BO418" s="100">
        <v>0</v>
      </c>
      <c r="BP418" s="100">
        <v>0</v>
      </c>
      <c r="BQ418" s="100">
        <v>0</v>
      </c>
      <c r="BR418" s="100">
        <v>0</v>
      </c>
      <c r="BS418" s="100">
        <v>0</v>
      </c>
      <c r="BT418" s="100">
        <v>0</v>
      </c>
      <c r="BU418" s="100">
        <v>0</v>
      </c>
      <c r="BV418" s="100">
        <v>0</v>
      </c>
      <c r="BW418" s="100">
        <v>0</v>
      </c>
      <c r="BX418" s="100">
        <v>0</v>
      </c>
      <c r="BY418" s="100">
        <v>0</v>
      </c>
      <c r="BZ418" s="100">
        <v>0</v>
      </c>
      <c r="CA418" s="100">
        <v>0</v>
      </c>
      <c r="CB418" s="100">
        <v>0</v>
      </c>
      <c r="CC418" s="100">
        <v>0</v>
      </c>
      <c r="CD418" s="100">
        <v>0</v>
      </c>
      <c r="CE418" s="100">
        <v>0</v>
      </c>
      <c r="CF418" s="100">
        <v>0</v>
      </c>
      <c r="CG418" s="100">
        <v>0</v>
      </c>
      <c r="CH418" s="100">
        <v>0</v>
      </c>
      <c r="CI418" s="100">
        <v>0</v>
      </c>
      <c r="CJ418" s="100">
        <v>0</v>
      </c>
      <c r="CK418" s="100">
        <v>0</v>
      </c>
      <c r="CL418" s="100">
        <v>0</v>
      </c>
      <c r="CM418" s="100">
        <v>0</v>
      </c>
      <c r="CN418" s="100">
        <v>0</v>
      </c>
      <c r="CO418" s="100">
        <v>0</v>
      </c>
    </row>
    <row r="419" spans="1:93" x14ac:dyDescent="0.2">
      <c r="A419" s="101" t="s">
        <v>2013</v>
      </c>
      <c r="B419" s="100">
        <v>4902780.82</v>
      </c>
      <c r="C419" s="100">
        <v>4850623.58</v>
      </c>
      <c r="D419" s="100">
        <v>4798466.33</v>
      </c>
      <c r="E419" s="100">
        <v>4746309.09</v>
      </c>
      <c r="F419" s="100">
        <v>4694151.8499999996</v>
      </c>
      <c r="G419" s="100">
        <v>4641994.5999999996</v>
      </c>
      <c r="H419" s="100">
        <v>4589837.3600000003</v>
      </c>
      <c r="I419" s="100">
        <v>4537680.12</v>
      </c>
      <c r="J419" s="100">
        <v>4485522.88</v>
      </c>
      <c r="K419" s="100">
        <v>4433365.63</v>
      </c>
      <c r="L419" s="100">
        <v>4381208.3899999997</v>
      </c>
      <c r="M419" s="100">
        <v>4329051.1500000004</v>
      </c>
      <c r="N419" s="100">
        <v>4329051.1500000004</v>
      </c>
      <c r="O419" s="100">
        <v>4276893.9000000004</v>
      </c>
      <c r="P419" s="100">
        <v>4224736.66</v>
      </c>
      <c r="Q419" s="100">
        <v>4172579.42</v>
      </c>
      <c r="R419" s="100">
        <v>4120422.18</v>
      </c>
      <c r="S419" s="100">
        <v>4068264.93</v>
      </c>
      <c r="T419" s="100">
        <v>4016107.69</v>
      </c>
      <c r="U419" s="100">
        <v>3963950.45</v>
      </c>
      <c r="V419" s="100">
        <v>3911793.21</v>
      </c>
      <c r="W419" s="100">
        <v>3859635.96</v>
      </c>
      <c r="X419" s="100">
        <v>3807478.72</v>
      </c>
      <c r="Y419" s="100">
        <v>3755321.48</v>
      </c>
      <c r="Z419" s="100">
        <v>3703164.23</v>
      </c>
      <c r="AA419" s="334">
        <f t="shared" si="0"/>
        <v>4016107.6907692305</v>
      </c>
      <c r="AB419" s="100">
        <v>3703164.23</v>
      </c>
      <c r="AC419" s="100">
        <v>3703164.23</v>
      </c>
      <c r="AD419" s="100">
        <v>3703164.23</v>
      </c>
      <c r="AE419" s="100">
        <v>3703164.23</v>
      </c>
      <c r="AF419" s="100">
        <v>3703164.23</v>
      </c>
      <c r="AG419" s="100">
        <v>3703164.23</v>
      </c>
      <c r="AH419" s="100">
        <v>3703164.23</v>
      </c>
      <c r="AI419" s="100">
        <v>3703164.23</v>
      </c>
      <c r="AJ419" s="100">
        <v>3703164.23</v>
      </c>
      <c r="AK419" s="100">
        <v>3703164.23</v>
      </c>
      <c r="AL419" s="100">
        <v>3703164.23</v>
      </c>
      <c r="AM419" s="100">
        <v>3703164.23</v>
      </c>
      <c r="AN419" s="100">
        <v>3703164.23</v>
      </c>
      <c r="AO419" s="100">
        <v>3703164.23</v>
      </c>
      <c r="AP419" s="100">
        <v>3703164.23</v>
      </c>
      <c r="AQ419" s="100">
        <v>3703164.23</v>
      </c>
      <c r="AR419" s="100">
        <v>3703164.23</v>
      </c>
      <c r="AS419" s="100">
        <v>3703164.23</v>
      </c>
      <c r="AT419" s="100">
        <v>3703164.23</v>
      </c>
      <c r="AU419" s="100">
        <v>3703164.23</v>
      </c>
      <c r="AV419" s="100">
        <v>3703164.23</v>
      </c>
      <c r="AW419" s="100">
        <v>3703164.23</v>
      </c>
      <c r="AX419" s="100">
        <v>3703164.23</v>
      </c>
      <c r="AY419" s="100">
        <v>3703164.23</v>
      </c>
      <c r="AZ419" s="100">
        <v>3703164.23</v>
      </c>
      <c r="BA419" s="100">
        <v>3703164.23</v>
      </c>
      <c r="BB419" s="100">
        <v>3703164.23</v>
      </c>
      <c r="BC419" s="100">
        <v>3703164.23</v>
      </c>
      <c r="BD419" s="100">
        <v>3703164.23</v>
      </c>
      <c r="BE419" s="100">
        <v>3703164.23</v>
      </c>
      <c r="BF419" s="100">
        <v>3703164.23</v>
      </c>
      <c r="BG419" s="100">
        <v>3703164.23</v>
      </c>
      <c r="BH419" s="100">
        <v>3703164.23</v>
      </c>
      <c r="BI419" s="100">
        <v>3703164.23</v>
      </c>
      <c r="BJ419" s="100">
        <v>3703164.23</v>
      </c>
      <c r="BK419" s="100">
        <v>3703164.23</v>
      </c>
      <c r="BL419" s="100">
        <v>3703164.23</v>
      </c>
      <c r="BM419" s="100">
        <v>3703164.23</v>
      </c>
      <c r="BN419" s="100">
        <v>3703164.23</v>
      </c>
      <c r="BO419" s="100">
        <v>3703164.23</v>
      </c>
      <c r="BP419" s="100">
        <v>3703164.23</v>
      </c>
      <c r="BQ419" s="100">
        <v>3703164.23</v>
      </c>
      <c r="BR419" s="100">
        <v>3703164.23</v>
      </c>
      <c r="BS419" s="100">
        <v>3703164.23</v>
      </c>
      <c r="BT419" s="100">
        <v>3703164.23</v>
      </c>
      <c r="BU419" s="100">
        <v>3703164.23</v>
      </c>
      <c r="BV419" s="100">
        <v>3703164.23</v>
      </c>
      <c r="BW419" s="100">
        <v>3703164.23</v>
      </c>
      <c r="BX419" s="100">
        <v>3703164.23</v>
      </c>
      <c r="BY419" s="100">
        <v>3703164.23</v>
      </c>
      <c r="BZ419" s="100">
        <v>3703164.23</v>
      </c>
      <c r="CA419" s="100">
        <v>3703164.23</v>
      </c>
      <c r="CB419" s="100">
        <v>3703164.23</v>
      </c>
      <c r="CC419" s="100">
        <v>3703164.23</v>
      </c>
      <c r="CD419" s="100">
        <v>3703164.23</v>
      </c>
      <c r="CE419" s="100">
        <v>3703164.23</v>
      </c>
      <c r="CF419" s="100">
        <v>3703164.23</v>
      </c>
      <c r="CG419" s="100">
        <v>3703164.23</v>
      </c>
      <c r="CH419" s="100">
        <v>3703164.23</v>
      </c>
      <c r="CI419" s="100">
        <v>3703164.23</v>
      </c>
      <c r="CJ419" s="100">
        <v>3703164.23</v>
      </c>
      <c r="CK419" s="100">
        <v>3703164.23</v>
      </c>
      <c r="CL419" s="100">
        <v>3703164.23</v>
      </c>
      <c r="CM419" s="100">
        <v>3703164.23</v>
      </c>
      <c r="CN419" s="100">
        <v>3703164.23</v>
      </c>
      <c r="CO419" s="100">
        <v>3703164.23</v>
      </c>
    </row>
    <row r="420" spans="1:93" x14ac:dyDescent="0.2">
      <c r="A420" s="101" t="s">
        <v>2014</v>
      </c>
      <c r="B420" s="100">
        <v>0</v>
      </c>
      <c r="C420" s="100">
        <v>0</v>
      </c>
      <c r="D420" s="100">
        <v>0</v>
      </c>
      <c r="E420" s="100">
        <v>0</v>
      </c>
      <c r="F420" s="100">
        <v>0</v>
      </c>
      <c r="G420" s="100">
        <v>0</v>
      </c>
      <c r="H420" s="100">
        <v>0</v>
      </c>
      <c r="I420" s="100">
        <v>0</v>
      </c>
      <c r="J420" s="100">
        <v>0</v>
      </c>
      <c r="K420" s="100">
        <v>0</v>
      </c>
      <c r="L420" s="100">
        <v>0</v>
      </c>
      <c r="M420" s="100">
        <v>0</v>
      </c>
      <c r="N420" s="100">
        <v>0</v>
      </c>
      <c r="O420" s="100">
        <v>0</v>
      </c>
      <c r="P420" s="100">
        <v>0</v>
      </c>
      <c r="Q420" s="100">
        <v>0</v>
      </c>
      <c r="R420" s="100">
        <v>0</v>
      </c>
      <c r="S420" s="100">
        <v>0</v>
      </c>
      <c r="T420" s="100">
        <v>0</v>
      </c>
      <c r="U420" s="100">
        <v>0</v>
      </c>
      <c r="V420" s="100">
        <v>0</v>
      </c>
      <c r="W420" s="100">
        <v>0</v>
      </c>
      <c r="X420" s="100">
        <v>0</v>
      </c>
      <c r="Y420" s="100">
        <v>0</v>
      </c>
      <c r="Z420" s="100">
        <v>0</v>
      </c>
      <c r="AA420" s="334">
        <f t="shared" si="0"/>
        <v>0</v>
      </c>
      <c r="AB420" s="100">
        <v>0</v>
      </c>
      <c r="AC420" s="100">
        <v>0</v>
      </c>
      <c r="AD420" s="100">
        <v>0</v>
      </c>
      <c r="AE420" s="100">
        <v>0</v>
      </c>
      <c r="AF420" s="100">
        <v>0</v>
      </c>
      <c r="AG420" s="100">
        <v>0</v>
      </c>
      <c r="AH420" s="100">
        <v>0</v>
      </c>
      <c r="AI420" s="100">
        <v>0</v>
      </c>
      <c r="AJ420" s="100">
        <v>0</v>
      </c>
      <c r="AK420" s="100">
        <v>0</v>
      </c>
      <c r="AL420" s="100">
        <v>0</v>
      </c>
      <c r="AM420" s="100">
        <v>0</v>
      </c>
      <c r="AN420" s="100">
        <v>0</v>
      </c>
      <c r="AO420" s="100">
        <v>0</v>
      </c>
      <c r="AP420" s="100">
        <v>0</v>
      </c>
      <c r="AQ420" s="100">
        <v>0</v>
      </c>
      <c r="AR420" s="100">
        <v>0</v>
      </c>
      <c r="AS420" s="100">
        <v>0</v>
      </c>
      <c r="AT420" s="100">
        <v>0</v>
      </c>
      <c r="AU420" s="100">
        <v>0</v>
      </c>
      <c r="AV420" s="100">
        <v>0</v>
      </c>
      <c r="AW420" s="100">
        <v>0</v>
      </c>
      <c r="AX420" s="100">
        <v>0</v>
      </c>
      <c r="AY420" s="100">
        <v>0</v>
      </c>
      <c r="AZ420" s="100">
        <v>0</v>
      </c>
      <c r="BA420" s="100">
        <v>0</v>
      </c>
      <c r="BB420" s="100">
        <v>0</v>
      </c>
      <c r="BC420" s="100">
        <v>0</v>
      </c>
      <c r="BD420" s="100">
        <v>0</v>
      </c>
      <c r="BE420" s="100">
        <v>0</v>
      </c>
      <c r="BF420" s="100">
        <v>0</v>
      </c>
      <c r="BG420" s="100">
        <v>0</v>
      </c>
      <c r="BH420" s="100">
        <v>0</v>
      </c>
      <c r="BI420" s="100">
        <v>0</v>
      </c>
      <c r="BJ420" s="100">
        <v>0</v>
      </c>
      <c r="BK420" s="100">
        <v>0</v>
      </c>
      <c r="BL420" s="100">
        <v>0</v>
      </c>
      <c r="BM420" s="100">
        <v>0</v>
      </c>
      <c r="BN420" s="100">
        <v>0</v>
      </c>
      <c r="BO420" s="100">
        <v>0</v>
      </c>
      <c r="BP420" s="100">
        <v>0</v>
      </c>
      <c r="BQ420" s="100">
        <v>0</v>
      </c>
      <c r="BR420" s="100">
        <v>0</v>
      </c>
      <c r="BS420" s="100">
        <v>0</v>
      </c>
      <c r="BT420" s="100">
        <v>0</v>
      </c>
      <c r="BU420" s="100">
        <v>0</v>
      </c>
      <c r="BV420" s="100">
        <v>0</v>
      </c>
      <c r="BW420" s="100">
        <v>0</v>
      </c>
      <c r="BX420" s="100">
        <v>0</v>
      </c>
      <c r="BY420" s="100">
        <v>0</v>
      </c>
      <c r="BZ420" s="100">
        <v>0</v>
      </c>
      <c r="CA420" s="100">
        <v>0</v>
      </c>
      <c r="CB420" s="100">
        <v>0</v>
      </c>
      <c r="CC420" s="100">
        <v>0</v>
      </c>
      <c r="CD420" s="100">
        <v>0</v>
      </c>
      <c r="CE420" s="100">
        <v>0</v>
      </c>
      <c r="CF420" s="100">
        <v>0</v>
      </c>
      <c r="CG420" s="100">
        <v>0</v>
      </c>
      <c r="CH420" s="100">
        <v>0</v>
      </c>
      <c r="CI420" s="100">
        <v>0</v>
      </c>
      <c r="CJ420" s="100">
        <v>0</v>
      </c>
      <c r="CK420" s="100">
        <v>0</v>
      </c>
      <c r="CL420" s="100">
        <v>0</v>
      </c>
      <c r="CM420" s="100">
        <v>0</v>
      </c>
      <c r="CN420" s="100">
        <v>0</v>
      </c>
      <c r="CO420" s="100">
        <v>0</v>
      </c>
    </row>
    <row r="421" spans="1:93" x14ac:dyDescent="0.2">
      <c r="A421" s="101" t="s">
        <v>2015</v>
      </c>
      <c r="B421" s="100">
        <v>0</v>
      </c>
      <c r="C421" s="100">
        <v>0</v>
      </c>
      <c r="D421" s="100">
        <v>0</v>
      </c>
      <c r="E421" s="100">
        <v>0</v>
      </c>
      <c r="F421" s="100">
        <v>0</v>
      </c>
      <c r="G421" s="100">
        <v>0</v>
      </c>
      <c r="H421" s="100">
        <v>0</v>
      </c>
      <c r="I421" s="100">
        <v>0</v>
      </c>
      <c r="J421" s="100">
        <v>0</v>
      </c>
      <c r="K421" s="100">
        <v>0</v>
      </c>
      <c r="L421" s="100">
        <v>0</v>
      </c>
      <c r="M421" s="100">
        <v>0</v>
      </c>
      <c r="N421" s="100">
        <v>0</v>
      </c>
      <c r="O421" s="100">
        <v>0</v>
      </c>
      <c r="P421" s="100">
        <v>0</v>
      </c>
      <c r="Q421" s="100">
        <v>0</v>
      </c>
      <c r="R421" s="100">
        <v>0</v>
      </c>
      <c r="S421" s="100">
        <v>0</v>
      </c>
      <c r="T421" s="100">
        <v>0</v>
      </c>
      <c r="U421" s="100">
        <v>0</v>
      </c>
      <c r="V421" s="100">
        <v>0</v>
      </c>
      <c r="W421" s="100">
        <v>0</v>
      </c>
      <c r="X421" s="100">
        <v>0</v>
      </c>
      <c r="Y421" s="100">
        <v>0</v>
      </c>
      <c r="Z421" s="100">
        <v>0</v>
      </c>
      <c r="AA421" s="334">
        <f t="shared" si="0"/>
        <v>0</v>
      </c>
      <c r="AB421" s="100">
        <v>0</v>
      </c>
      <c r="AC421" s="100">
        <v>0</v>
      </c>
      <c r="AD421" s="100">
        <v>0</v>
      </c>
      <c r="AE421" s="100">
        <v>0</v>
      </c>
      <c r="AF421" s="100">
        <v>0</v>
      </c>
      <c r="AG421" s="100">
        <v>0</v>
      </c>
      <c r="AH421" s="100">
        <v>0</v>
      </c>
      <c r="AI421" s="100">
        <v>0</v>
      </c>
      <c r="AJ421" s="100">
        <v>0</v>
      </c>
      <c r="AK421" s="100">
        <v>0</v>
      </c>
      <c r="AL421" s="100">
        <v>0</v>
      </c>
      <c r="AM421" s="100">
        <v>0</v>
      </c>
      <c r="AN421" s="100">
        <v>0</v>
      </c>
      <c r="AO421" s="100">
        <v>0</v>
      </c>
      <c r="AP421" s="100">
        <v>0</v>
      </c>
      <c r="AQ421" s="100">
        <v>0</v>
      </c>
      <c r="AR421" s="100">
        <v>0</v>
      </c>
      <c r="AS421" s="100">
        <v>0</v>
      </c>
      <c r="AT421" s="100">
        <v>0</v>
      </c>
      <c r="AU421" s="100">
        <v>0</v>
      </c>
      <c r="AV421" s="100">
        <v>0</v>
      </c>
      <c r="AW421" s="100">
        <v>0</v>
      </c>
      <c r="AX421" s="100">
        <v>0</v>
      </c>
      <c r="AY421" s="100">
        <v>0</v>
      </c>
      <c r="AZ421" s="100">
        <v>0</v>
      </c>
      <c r="BA421" s="100">
        <v>0</v>
      </c>
      <c r="BB421" s="100">
        <v>0</v>
      </c>
      <c r="BC421" s="100">
        <v>0</v>
      </c>
      <c r="BD421" s="100">
        <v>0</v>
      </c>
      <c r="BE421" s="100">
        <v>0</v>
      </c>
      <c r="BF421" s="100">
        <v>0</v>
      </c>
      <c r="BG421" s="100">
        <v>0</v>
      </c>
      <c r="BH421" s="100">
        <v>0</v>
      </c>
      <c r="BI421" s="100">
        <v>0</v>
      </c>
      <c r="BJ421" s="100">
        <v>0</v>
      </c>
      <c r="BK421" s="100">
        <v>0</v>
      </c>
      <c r="BL421" s="100">
        <v>0</v>
      </c>
      <c r="BM421" s="100">
        <v>0</v>
      </c>
      <c r="BN421" s="100">
        <v>0</v>
      </c>
      <c r="BO421" s="100">
        <v>0</v>
      </c>
      <c r="BP421" s="100">
        <v>0</v>
      </c>
      <c r="BQ421" s="100">
        <v>0</v>
      </c>
      <c r="BR421" s="100">
        <v>0</v>
      </c>
      <c r="BS421" s="100">
        <v>0</v>
      </c>
      <c r="BT421" s="100">
        <v>0</v>
      </c>
      <c r="BU421" s="100">
        <v>0</v>
      </c>
      <c r="BV421" s="100">
        <v>0</v>
      </c>
      <c r="BW421" s="100">
        <v>0</v>
      </c>
      <c r="BX421" s="100">
        <v>0</v>
      </c>
      <c r="BY421" s="100">
        <v>0</v>
      </c>
      <c r="BZ421" s="100">
        <v>0</v>
      </c>
      <c r="CA421" s="100">
        <v>0</v>
      </c>
      <c r="CB421" s="100">
        <v>0</v>
      </c>
      <c r="CC421" s="100">
        <v>0</v>
      </c>
      <c r="CD421" s="100">
        <v>0</v>
      </c>
      <c r="CE421" s="100">
        <v>0</v>
      </c>
      <c r="CF421" s="100">
        <v>0</v>
      </c>
      <c r="CG421" s="100">
        <v>0</v>
      </c>
      <c r="CH421" s="100">
        <v>0</v>
      </c>
      <c r="CI421" s="100">
        <v>0</v>
      </c>
      <c r="CJ421" s="100">
        <v>0</v>
      </c>
      <c r="CK421" s="100">
        <v>0</v>
      </c>
      <c r="CL421" s="100">
        <v>0</v>
      </c>
      <c r="CM421" s="100">
        <v>0</v>
      </c>
      <c r="CN421" s="100">
        <v>0</v>
      </c>
      <c r="CO421" s="100">
        <v>0</v>
      </c>
    </row>
    <row r="422" spans="1:93" x14ac:dyDescent="0.2">
      <c r="A422" s="101" t="s">
        <v>2016</v>
      </c>
      <c r="B422" s="100">
        <v>0</v>
      </c>
      <c r="C422" s="100">
        <v>0</v>
      </c>
      <c r="D422" s="100">
        <v>0</v>
      </c>
      <c r="E422" s="100">
        <v>0</v>
      </c>
      <c r="F422" s="100">
        <v>0</v>
      </c>
      <c r="G422" s="100">
        <v>0</v>
      </c>
      <c r="H422" s="100">
        <v>0</v>
      </c>
      <c r="I422" s="100">
        <v>0</v>
      </c>
      <c r="J422" s="100">
        <v>0</v>
      </c>
      <c r="K422" s="100">
        <v>0</v>
      </c>
      <c r="L422" s="100">
        <v>73181.929999999993</v>
      </c>
      <c r="M422" s="100">
        <v>68707.3</v>
      </c>
      <c r="N422" s="100">
        <v>68707.3</v>
      </c>
      <c r="O422" s="100">
        <v>64232.66</v>
      </c>
      <c r="P422" s="100">
        <v>60191.06</v>
      </c>
      <c r="Q422" s="100">
        <v>55716.42</v>
      </c>
      <c r="R422" s="100">
        <v>0</v>
      </c>
      <c r="S422" s="100">
        <v>0</v>
      </c>
      <c r="T422" s="100">
        <v>0</v>
      </c>
      <c r="U422" s="100">
        <v>0</v>
      </c>
      <c r="V422" s="100">
        <v>0</v>
      </c>
      <c r="W422" s="100">
        <v>0</v>
      </c>
      <c r="X422" s="100">
        <v>0</v>
      </c>
      <c r="Y422" s="100">
        <v>0</v>
      </c>
      <c r="Z422" s="100">
        <v>0</v>
      </c>
      <c r="AA422" s="334">
        <f t="shared" si="0"/>
        <v>19142.110769230771</v>
      </c>
      <c r="AB422" s="100">
        <v>0</v>
      </c>
      <c r="AC422" s="100">
        <v>0</v>
      </c>
      <c r="AD422" s="100">
        <v>0</v>
      </c>
      <c r="AE422" s="100">
        <v>0</v>
      </c>
      <c r="AF422" s="100">
        <v>0</v>
      </c>
      <c r="AG422" s="100">
        <v>0</v>
      </c>
      <c r="AH422" s="100">
        <v>0</v>
      </c>
      <c r="AI422" s="100">
        <v>0</v>
      </c>
      <c r="AJ422" s="100">
        <v>0</v>
      </c>
      <c r="AK422" s="100">
        <v>0</v>
      </c>
      <c r="AL422" s="100">
        <v>0</v>
      </c>
      <c r="AM422" s="100">
        <v>0</v>
      </c>
      <c r="AN422" s="100">
        <v>0</v>
      </c>
      <c r="AO422" s="100">
        <v>0</v>
      </c>
      <c r="AP422" s="100">
        <v>0</v>
      </c>
      <c r="AQ422" s="100">
        <v>0</v>
      </c>
      <c r="AR422" s="100">
        <v>0</v>
      </c>
      <c r="AS422" s="100">
        <v>0</v>
      </c>
      <c r="AT422" s="100">
        <v>0</v>
      </c>
      <c r="AU422" s="100">
        <v>0</v>
      </c>
      <c r="AV422" s="100">
        <v>0</v>
      </c>
      <c r="AW422" s="100">
        <v>0</v>
      </c>
      <c r="AX422" s="100">
        <v>0</v>
      </c>
      <c r="AY422" s="100">
        <v>0</v>
      </c>
      <c r="AZ422" s="100">
        <v>0</v>
      </c>
      <c r="BA422" s="100">
        <v>0</v>
      </c>
      <c r="BB422" s="100">
        <v>0</v>
      </c>
      <c r="BC422" s="100">
        <v>0</v>
      </c>
      <c r="BD422" s="100">
        <v>0</v>
      </c>
      <c r="BE422" s="100">
        <v>0</v>
      </c>
      <c r="BF422" s="100">
        <v>0</v>
      </c>
      <c r="BG422" s="100">
        <v>0</v>
      </c>
      <c r="BH422" s="100">
        <v>0</v>
      </c>
      <c r="BI422" s="100">
        <v>0</v>
      </c>
      <c r="BJ422" s="100">
        <v>0</v>
      </c>
      <c r="BK422" s="100">
        <v>0</v>
      </c>
      <c r="BL422" s="100">
        <v>0</v>
      </c>
      <c r="BM422" s="100">
        <v>0</v>
      </c>
      <c r="BN422" s="100">
        <v>0</v>
      </c>
      <c r="BO422" s="100">
        <v>0</v>
      </c>
      <c r="BP422" s="100">
        <v>0</v>
      </c>
      <c r="BQ422" s="100">
        <v>0</v>
      </c>
      <c r="BR422" s="100">
        <v>0</v>
      </c>
      <c r="BS422" s="100">
        <v>0</v>
      </c>
      <c r="BT422" s="100">
        <v>0</v>
      </c>
      <c r="BU422" s="100">
        <v>0</v>
      </c>
      <c r="BV422" s="100">
        <v>0</v>
      </c>
      <c r="BW422" s="100">
        <v>0</v>
      </c>
      <c r="BX422" s="100">
        <v>0</v>
      </c>
      <c r="BY422" s="100">
        <v>0</v>
      </c>
      <c r="BZ422" s="100">
        <v>0</v>
      </c>
      <c r="CA422" s="100">
        <v>0</v>
      </c>
      <c r="CB422" s="100">
        <v>0</v>
      </c>
      <c r="CC422" s="100">
        <v>0</v>
      </c>
      <c r="CD422" s="100">
        <v>0</v>
      </c>
      <c r="CE422" s="100">
        <v>0</v>
      </c>
      <c r="CF422" s="100">
        <v>0</v>
      </c>
      <c r="CG422" s="100">
        <v>0</v>
      </c>
      <c r="CH422" s="100">
        <v>0</v>
      </c>
      <c r="CI422" s="100">
        <v>0</v>
      </c>
      <c r="CJ422" s="100">
        <v>0</v>
      </c>
      <c r="CK422" s="100">
        <v>0</v>
      </c>
      <c r="CL422" s="100">
        <v>0</v>
      </c>
      <c r="CM422" s="100">
        <v>0</v>
      </c>
      <c r="CN422" s="100">
        <v>0</v>
      </c>
      <c r="CO422" s="100">
        <v>0</v>
      </c>
    </row>
    <row r="423" spans="1:93" x14ac:dyDescent="0.2">
      <c r="A423" s="101" t="s">
        <v>2017</v>
      </c>
      <c r="B423" s="100">
        <v>0</v>
      </c>
      <c r="C423" s="100">
        <v>0</v>
      </c>
      <c r="D423" s="100">
        <v>0</v>
      </c>
      <c r="E423" s="100">
        <v>0</v>
      </c>
      <c r="F423" s="100">
        <v>0</v>
      </c>
      <c r="G423" s="100">
        <v>0</v>
      </c>
      <c r="H423" s="100">
        <v>0</v>
      </c>
      <c r="I423" s="100">
        <v>0</v>
      </c>
      <c r="J423" s="100">
        <v>0</v>
      </c>
      <c r="K423" s="100">
        <v>0</v>
      </c>
      <c r="L423" s="100">
        <v>0</v>
      </c>
      <c r="M423" s="100">
        <v>0</v>
      </c>
      <c r="N423" s="100">
        <v>0</v>
      </c>
      <c r="O423" s="100">
        <v>0</v>
      </c>
      <c r="P423" s="100">
        <v>0</v>
      </c>
      <c r="Q423" s="100">
        <v>0</v>
      </c>
      <c r="R423" s="100">
        <v>0</v>
      </c>
      <c r="S423" s="100">
        <v>0</v>
      </c>
      <c r="T423" s="100">
        <v>0</v>
      </c>
      <c r="U423" s="100">
        <v>0</v>
      </c>
      <c r="V423" s="100">
        <v>0</v>
      </c>
      <c r="W423" s="100">
        <v>2021818.76</v>
      </c>
      <c r="X423" s="100">
        <v>2751066.51</v>
      </c>
      <c r="Y423" s="100">
        <v>2763121.42</v>
      </c>
      <c r="Z423" s="100">
        <v>0</v>
      </c>
      <c r="AA423" s="334">
        <f t="shared" si="0"/>
        <v>579692.82230769226</v>
      </c>
      <c r="AB423" s="100">
        <v>0</v>
      </c>
      <c r="AC423" s="100">
        <v>0</v>
      </c>
      <c r="AD423" s="100">
        <v>0</v>
      </c>
      <c r="AE423" s="100">
        <v>0</v>
      </c>
      <c r="AF423" s="100">
        <v>0</v>
      </c>
      <c r="AG423" s="100">
        <v>0</v>
      </c>
      <c r="AH423" s="100">
        <v>0</v>
      </c>
      <c r="AI423" s="100">
        <v>0</v>
      </c>
      <c r="AJ423" s="100">
        <v>0</v>
      </c>
      <c r="AK423" s="100">
        <v>0</v>
      </c>
      <c r="AL423" s="100">
        <v>0</v>
      </c>
      <c r="AM423" s="100">
        <v>0</v>
      </c>
      <c r="AN423" s="100">
        <v>0</v>
      </c>
      <c r="AO423" s="100">
        <v>0</v>
      </c>
      <c r="AP423" s="100">
        <v>0</v>
      </c>
      <c r="AQ423" s="100">
        <v>0</v>
      </c>
      <c r="AR423" s="100">
        <v>0</v>
      </c>
      <c r="AS423" s="100">
        <v>0</v>
      </c>
      <c r="AT423" s="100">
        <v>0</v>
      </c>
      <c r="AU423" s="100">
        <v>0</v>
      </c>
      <c r="AV423" s="100">
        <v>0</v>
      </c>
      <c r="AW423" s="100">
        <v>0</v>
      </c>
      <c r="AX423" s="100">
        <v>0</v>
      </c>
      <c r="AY423" s="100">
        <v>0</v>
      </c>
      <c r="AZ423" s="100">
        <v>0</v>
      </c>
      <c r="BA423" s="100">
        <v>0</v>
      </c>
      <c r="BB423" s="100">
        <v>0</v>
      </c>
      <c r="BC423" s="100">
        <v>0</v>
      </c>
      <c r="BD423" s="100">
        <v>0</v>
      </c>
      <c r="BE423" s="100">
        <v>0</v>
      </c>
      <c r="BF423" s="100">
        <v>0</v>
      </c>
      <c r="BG423" s="100">
        <v>0</v>
      </c>
      <c r="BH423" s="100">
        <v>0</v>
      </c>
      <c r="BI423" s="100">
        <v>0</v>
      </c>
      <c r="BJ423" s="100">
        <v>0</v>
      </c>
      <c r="BK423" s="100">
        <v>0</v>
      </c>
      <c r="BL423" s="100">
        <v>0</v>
      </c>
      <c r="BM423" s="100">
        <v>0</v>
      </c>
      <c r="BN423" s="100">
        <v>0</v>
      </c>
      <c r="BO423" s="100">
        <v>0</v>
      </c>
      <c r="BP423" s="100">
        <v>0</v>
      </c>
      <c r="BQ423" s="100">
        <v>0</v>
      </c>
      <c r="BR423" s="100">
        <v>0</v>
      </c>
      <c r="BS423" s="100">
        <v>0</v>
      </c>
      <c r="BT423" s="100">
        <v>0</v>
      </c>
      <c r="BU423" s="100">
        <v>0</v>
      </c>
      <c r="BV423" s="100">
        <v>0</v>
      </c>
      <c r="BW423" s="100">
        <v>0</v>
      </c>
      <c r="BX423" s="100">
        <v>0</v>
      </c>
      <c r="BY423" s="100">
        <v>0</v>
      </c>
      <c r="BZ423" s="100">
        <v>0</v>
      </c>
      <c r="CA423" s="100">
        <v>0</v>
      </c>
      <c r="CB423" s="100">
        <v>0</v>
      </c>
      <c r="CC423" s="100">
        <v>0</v>
      </c>
      <c r="CD423" s="100">
        <v>0</v>
      </c>
      <c r="CE423" s="100">
        <v>0</v>
      </c>
      <c r="CF423" s="100">
        <v>0</v>
      </c>
      <c r="CG423" s="100">
        <v>0</v>
      </c>
      <c r="CH423" s="100">
        <v>0</v>
      </c>
      <c r="CI423" s="100">
        <v>0</v>
      </c>
      <c r="CJ423" s="100">
        <v>0</v>
      </c>
      <c r="CK423" s="100">
        <v>0</v>
      </c>
      <c r="CL423" s="100">
        <v>0</v>
      </c>
      <c r="CM423" s="100">
        <v>0</v>
      </c>
      <c r="CN423" s="100">
        <v>0</v>
      </c>
      <c r="CO423" s="100">
        <v>0</v>
      </c>
    </row>
    <row r="424" spans="1:93" x14ac:dyDescent="0.2">
      <c r="A424" s="101" t="s">
        <v>2018</v>
      </c>
      <c r="B424" s="100">
        <v>0</v>
      </c>
      <c r="C424" s="100">
        <v>0</v>
      </c>
      <c r="D424" s="100">
        <v>0</v>
      </c>
      <c r="E424" s="100">
        <v>0</v>
      </c>
      <c r="F424" s="100">
        <v>0</v>
      </c>
      <c r="G424" s="100">
        <v>0</v>
      </c>
      <c r="H424" s="100">
        <v>0</v>
      </c>
      <c r="I424" s="100">
        <v>0</v>
      </c>
      <c r="J424" s="100">
        <v>0</v>
      </c>
      <c r="K424" s="100">
        <v>0</v>
      </c>
      <c r="L424" s="100">
        <v>0</v>
      </c>
      <c r="M424" s="100">
        <v>0</v>
      </c>
      <c r="N424" s="100">
        <v>0</v>
      </c>
      <c r="O424" s="100">
        <v>0</v>
      </c>
      <c r="P424" s="100">
        <v>0</v>
      </c>
      <c r="Q424" s="100">
        <v>0</v>
      </c>
      <c r="R424" s="100">
        <v>0</v>
      </c>
      <c r="S424" s="100">
        <v>0</v>
      </c>
      <c r="T424" s="100">
        <v>0</v>
      </c>
      <c r="U424" s="100">
        <v>0</v>
      </c>
      <c r="V424" s="100">
        <v>0</v>
      </c>
      <c r="W424" s="100">
        <v>0</v>
      </c>
      <c r="X424" s="100">
        <v>0</v>
      </c>
      <c r="Y424" s="100">
        <v>5342291.4000000004</v>
      </c>
      <c r="Z424" s="100">
        <v>7885161.71</v>
      </c>
      <c r="AA424" s="334">
        <f t="shared" si="0"/>
        <v>1017496.393076923</v>
      </c>
      <c r="AB424" s="100">
        <v>7885161.71</v>
      </c>
      <c r="AC424" s="100">
        <v>7885161.71</v>
      </c>
      <c r="AD424" s="100">
        <v>7885161.71</v>
      </c>
      <c r="AE424" s="100">
        <v>7885161.71</v>
      </c>
      <c r="AF424" s="100">
        <v>7885161.71</v>
      </c>
      <c r="AG424" s="100">
        <v>7885161.71</v>
      </c>
      <c r="AH424" s="100">
        <v>7885161.71</v>
      </c>
      <c r="AI424" s="100">
        <v>7885161.71</v>
      </c>
      <c r="AJ424" s="100">
        <v>7885161.71</v>
      </c>
      <c r="AK424" s="100">
        <v>7885161.71</v>
      </c>
      <c r="AL424" s="100">
        <v>7885161.71</v>
      </c>
      <c r="AM424" s="100">
        <v>7885161.71</v>
      </c>
      <c r="AN424" s="100">
        <v>7885161.71</v>
      </c>
      <c r="AO424" s="100">
        <v>7885161.71</v>
      </c>
      <c r="AP424" s="100">
        <v>7885161.71</v>
      </c>
      <c r="AQ424" s="100">
        <v>7885161.71</v>
      </c>
      <c r="AR424" s="100">
        <v>7885161.71</v>
      </c>
      <c r="AS424" s="100">
        <v>7885161.71</v>
      </c>
      <c r="AT424" s="100">
        <v>7885161.71</v>
      </c>
      <c r="AU424" s="100">
        <v>7885161.71</v>
      </c>
      <c r="AV424" s="100">
        <v>7885161.71</v>
      </c>
      <c r="AW424" s="100">
        <v>7885161.71</v>
      </c>
      <c r="AX424" s="100">
        <v>7885161.71</v>
      </c>
      <c r="AY424" s="100">
        <v>7885161.71</v>
      </c>
      <c r="AZ424" s="100">
        <v>7885161.71</v>
      </c>
      <c r="BA424" s="100">
        <v>7885161.71</v>
      </c>
      <c r="BB424" s="100">
        <v>7885161.71</v>
      </c>
      <c r="BC424" s="100">
        <v>7885161.71</v>
      </c>
      <c r="BD424" s="100">
        <v>7885161.71</v>
      </c>
      <c r="BE424" s="100">
        <v>7885161.71</v>
      </c>
      <c r="BF424" s="100">
        <v>7885161.71</v>
      </c>
      <c r="BG424" s="100">
        <v>7885161.71</v>
      </c>
      <c r="BH424" s="100">
        <v>7885161.71</v>
      </c>
      <c r="BI424" s="100">
        <v>7885161.71</v>
      </c>
      <c r="BJ424" s="100">
        <v>7885161.71</v>
      </c>
      <c r="BK424" s="100">
        <v>7885161.71</v>
      </c>
      <c r="BL424" s="100">
        <v>7885161.71</v>
      </c>
      <c r="BM424" s="100">
        <v>7885161.71</v>
      </c>
      <c r="BN424" s="100">
        <v>7885161.71</v>
      </c>
      <c r="BO424" s="100">
        <v>7885161.71</v>
      </c>
      <c r="BP424" s="100">
        <v>7885161.71</v>
      </c>
      <c r="BQ424" s="100">
        <v>7885161.71</v>
      </c>
      <c r="BR424" s="100">
        <v>7885161.71</v>
      </c>
      <c r="BS424" s="100">
        <v>7885161.71</v>
      </c>
      <c r="BT424" s="100">
        <v>7885161.71</v>
      </c>
      <c r="BU424" s="100">
        <v>7885161.71</v>
      </c>
      <c r="BV424" s="100">
        <v>7885161.71</v>
      </c>
      <c r="BW424" s="100">
        <v>7885161.71</v>
      </c>
      <c r="BX424" s="100">
        <v>7885161.71</v>
      </c>
      <c r="BY424" s="100">
        <v>7885161.71</v>
      </c>
      <c r="BZ424" s="100">
        <v>7885161.71</v>
      </c>
      <c r="CA424" s="100">
        <v>7885161.71</v>
      </c>
      <c r="CB424" s="100">
        <v>7885161.71</v>
      </c>
      <c r="CC424" s="100">
        <v>7885161.71</v>
      </c>
      <c r="CD424" s="100">
        <v>7885161.71</v>
      </c>
      <c r="CE424" s="100">
        <v>7885161.71</v>
      </c>
      <c r="CF424" s="100">
        <v>7885161.71</v>
      </c>
      <c r="CG424" s="100">
        <v>7885161.71</v>
      </c>
      <c r="CH424" s="100">
        <v>7885161.71</v>
      </c>
      <c r="CI424" s="100">
        <v>7885161.71</v>
      </c>
      <c r="CJ424" s="100">
        <v>7885161.71</v>
      </c>
      <c r="CK424" s="100">
        <v>7885161.71</v>
      </c>
      <c r="CL424" s="100">
        <v>7885161.71</v>
      </c>
      <c r="CM424" s="100">
        <v>7885161.71</v>
      </c>
      <c r="CN424" s="100">
        <v>7885161.71</v>
      </c>
      <c r="CO424" s="100">
        <v>7885161.71</v>
      </c>
    </row>
    <row r="425" spans="1:93" x14ac:dyDescent="0.2">
      <c r="A425" s="101" t="s">
        <v>2019</v>
      </c>
      <c r="B425" s="100">
        <v>0</v>
      </c>
      <c r="C425" s="100">
        <v>0</v>
      </c>
      <c r="D425" s="100">
        <v>0</v>
      </c>
      <c r="E425" s="100">
        <v>0</v>
      </c>
      <c r="F425" s="100">
        <v>0</v>
      </c>
      <c r="G425" s="100">
        <v>0</v>
      </c>
      <c r="H425" s="100">
        <v>0</v>
      </c>
      <c r="I425" s="100">
        <v>0</v>
      </c>
      <c r="J425" s="100">
        <v>0</v>
      </c>
      <c r="K425" s="100">
        <v>0</v>
      </c>
      <c r="L425" s="100">
        <v>0</v>
      </c>
      <c r="M425" s="100">
        <v>0</v>
      </c>
      <c r="N425" s="100">
        <v>0</v>
      </c>
      <c r="O425" s="100">
        <v>0</v>
      </c>
      <c r="P425" s="100">
        <v>0</v>
      </c>
      <c r="Q425" s="100">
        <v>0</v>
      </c>
      <c r="R425" s="100">
        <v>0</v>
      </c>
      <c r="S425" s="100">
        <v>0</v>
      </c>
      <c r="T425" s="100">
        <v>0</v>
      </c>
      <c r="U425" s="100">
        <v>0</v>
      </c>
      <c r="V425" s="100">
        <v>0</v>
      </c>
      <c r="W425" s="100">
        <v>0</v>
      </c>
      <c r="X425" s="100">
        <v>0</v>
      </c>
      <c r="Y425" s="100">
        <v>2770893.16</v>
      </c>
      <c r="Z425" s="100">
        <v>4929036.93</v>
      </c>
      <c r="AA425" s="334">
        <f t="shared" si="0"/>
        <v>592302.31461538456</v>
      </c>
      <c r="AB425" s="100">
        <v>4929036.93</v>
      </c>
      <c r="AC425" s="100">
        <v>4929036.93</v>
      </c>
      <c r="AD425" s="100">
        <v>4929036.93</v>
      </c>
      <c r="AE425" s="100">
        <v>4929036.93</v>
      </c>
      <c r="AF425" s="100">
        <v>4929036.93</v>
      </c>
      <c r="AG425" s="100">
        <v>4929036.93</v>
      </c>
      <c r="AH425" s="100">
        <v>4929036.93</v>
      </c>
      <c r="AI425" s="100">
        <v>4929036.93</v>
      </c>
      <c r="AJ425" s="100">
        <v>4929036.93</v>
      </c>
      <c r="AK425" s="100">
        <v>4929036.93</v>
      </c>
      <c r="AL425" s="100">
        <v>4929036.93</v>
      </c>
      <c r="AM425" s="100">
        <v>4929036.93</v>
      </c>
      <c r="AN425" s="100">
        <v>4929036.93</v>
      </c>
      <c r="AO425" s="100">
        <v>4929036.93</v>
      </c>
      <c r="AP425" s="100">
        <v>4929036.93</v>
      </c>
      <c r="AQ425" s="100">
        <v>4929036.93</v>
      </c>
      <c r="AR425" s="100">
        <v>4929036.93</v>
      </c>
      <c r="AS425" s="100">
        <v>4929036.93</v>
      </c>
      <c r="AT425" s="100">
        <v>4929036.93</v>
      </c>
      <c r="AU425" s="100">
        <v>4929036.93</v>
      </c>
      <c r="AV425" s="100">
        <v>4929036.93</v>
      </c>
      <c r="AW425" s="100">
        <v>4929036.93</v>
      </c>
      <c r="AX425" s="100">
        <v>4929036.93</v>
      </c>
      <c r="AY425" s="100">
        <v>4929036.93</v>
      </c>
      <c r="AZ425" s="100">
        <v>4929036.93</v>
      </c>
      <c r="BA425" s="100">
        <v>4929036.93</v>
      </c>
      <c r="BB425" s="100">
        <v>4929036.93</v>
      </c>
      <c r="BC425" s="100">
        <v>4929036.93</v>
      </c>
      <c r="BD425" s="100">
        <v>4929036.93</v>
      </c>
      <c r="BE425" s="100">
        <v>4929036.93</v>
      </c>
      <c r="BF425" s="100">
        <v>4929036.93</v>
      </c>
      <c r="BG425" s="100">
        <v>4929036.93</v>
      </c>
      <c r="BH425" s="100">
        <v>4929036.93</v>
      </c>
      <c r="BI425" s="100">
        <v>4929036.93</v>
      </c>
      <c r="BJ425" s="100">
        <v>4929036.93</v>
      </c>
      <c r="BK425" s="100">
        <v>4929036.93</v>
      </c>
      <c r="BL425" s="100">
        <v>4929036.93</v>
      </c>
      <c r="BM425" s="100">
        <v>4929036.93</v>
      </c>
      <c r="BN425" s="100">
        <v>4929036.93</v>
      </c>
      <c r="BO425" s="100">
        <v>4929036.93</v>
      </c>
      <c r="BP425" s="100">
        <v>4929036.93</v>
      </c>
      <c r="BQ425" s="100">
        <v>4929036.93</v>
      </c>
      <c r="BR425" s="100">
        <v>4929036.93</v>
      </c>
      <c r="BS425" s="100">
        <v>4929036.93</v>
      </c>
      <c r="BT425" s="100">
        <v>4929036.93</v>
      </c>
      <c r="BU425" s="100">
        <v>4929036.93</v>
      </c>
      <c r="BV425" s="100">
        <v>4929036.93</v>
      </c>
      <c r="BW425" s="100">
        <v>4929036.93</v>
      </c>
      <c r="BX425" s="100">
        <v>4929036.93</v>
      </c>
      <c r="BY425" s="100">
        <v>4929036.93</v>
      </c>
      <c r="BZ425" s="100">
        <v>4929036.93</v>
      </c>
      <c r="CA425" s="100">
        <v>4929036.93</v>
      </c>
      <c r="CB425" s="100">
        <v>4929036.93</v>
      </c>
      <c r="CC425" s="100">
        <v>4929036.93</v>
      </c>
      <c r="CD425" s="100">
        <v>4929036.93</v>
      </c>
      <c r="CE425" s="100">
        <v>4929036.93</v>
      </c>
      <c r="CF425" s="100">
        <v>4929036.93</v>
      </c>
      <c r="CG425" s="100">
        <v>4929036.93</v>
      </c>
      <c r="CH425" s="100">
        <v>4929036.93</v>
      </c>
      <c r="CI425" s="100">
        <v>4929036.93</v>
      </c>
      <c r="CJ425" s="100">
        <v>4929036.93</v>
      </c>
      <c r="CK425" s="100">
        <v>4929036.93</v>
      </c>
      <c r="CL425" s="100">
        <v>4929036.93</v>
      </c>
      <c r="CM425" s="100">
        <v>4929036.93</v>
      </c>
      <c r="CN425" s="100">
        <v>4929036.93</v>
      </c>
      <c r="CO425" s="100">
        <v>4929036.93</v>
      </c>
    </row>
    <row r="426" spans="1:93" x14ac:dyDescent="0.2">
      <c r="A426" s="101" t="s">
        <v>2020</v>
      </c>
      <c r="B426" s="100">
        <v>2158525.7200000002</v>
      </c>
      <c r="C426" s="100">
        <v>2114919.16</v>
      </c>
      <c r="D426" s="100">
        <v>2818030.33</v>
      </c>
      <c r="E426" s="100">
        <v>2770721.5</v>
      </c>
      <c r="F426" s="100">
        <v>2723412.68</v>
      </c>
      <c r="G426" s="100">
        <v>2676103.85</v>
      </c>
      <c r="H426" s="100">
        <v>2628795.02</v>
      </c>
      <c r="I426" s="100">
        <v>2581486.19</v>
      </c>
      <c r="J426" s="100">
        <v>2534177.37</v>
      </c>
      <c r="K426" s="100">
        <v>2486868.54</v>
      </c>
      <c r="L426" s="100">
        <v>2439559.71</v>
      </c>
      <c r="M426" s="100">
        <v>2392250.88</v>
      </c>
      <c r="N426" s="100">
        <v>2392250.88</v>
      </c>
      <c r="O426" s="100">
        <v>2344942.0499999998</v>
      </c>
      <c r="P426" s="100">
        <v>2297633.23</v>
      </c>
      <c r="Q426" s="100">
        <v>3083587.27</v>
      </c>
      <c r="R426" s="100">
        <v>3031791.31</v>
      </c>
      <c r="S426" s="100">
        <v>2979995.35</v>
      </c>
      <c r="T426" s="100">
        <v>2928199.39</v>
      </c>
      <c r="U426" s="100">
        <v>2876403.43</v>
      </c>
      <c r="V426" s="100">
        <v>2824607.47</v>
      </c>
      <c r="W426" s="100">
        <v>2772811.51</v>
      </c>
      <c r="X426" s="100">
        <v>2721015.56</v>
      </c>
      <c r="Y426" s="100">
        <v>2669219.6</v>
      </c>
      <c r="Z426" s="100">
        <v>2617423.64</v>
      </c>
      <c r="AA426" s="334">
        <f t="shared" si="0"/>
        <v>2733836.9761538459</v>
      </c>
      <c r="AB426" s="100">
        <v>2617423.64</v>
      </c>
      <c r="AC426" s="100">
        <v>2565423.64</v>
      </c>
      <c r="AD426" s="100">
        <v>2513423.64</v>
      </c>
      <c r="AE426" s="100">
        <v>2989201.4177777702</v>
      </c>
      <c r="AF426" s="100">
        <v>2928405.1214814801</v>
      </c>
      <c r="AG426" s="100">
        <v>2867608.8251851802</v>
      </c>
      <c r="AH426" s="100">
        <v>2806812.5288888901</v>
      </c>
      <c r="AI426" s="100">
        <v>2746016.2325925902</v>
      </c>
      <c r="AJ426" s="100">
        <v>2685219.9362962898</v>
      </c>
      <c r="AK426" s="100">
        <v>2624423.64</v>
      </c>
      <c r="AL426" s="100">
        <v>2563627.3437037002</v>
      </c>
      <c r="AM426" s="100">
        <v>2502831.0474073999</v>
      </c>
      <c r="AN426" s="100">
        <v>2442034.7511111102</v>
      </c>
      <c r="AO426" s="100">
        <v>2442034.7511111102</v>
      </c>
      <c r="AP426" s="100">
        <v>2381238.4548148098</v>
      </c>
      <c r="AQ426" s="100">
        <v>2320442.1585185202</v>
      </c>
      <c r="AR426" s="100">
        <v>2787423.64</v>
      </c>
      <c r="AS426" s="100">
        <v>2717831.0474074101</v>
      </c>
      <c r="AT426" s="100">
        <v>2648238.4548148098</v>
      </c>
      <c r="AU426" s="100">
        <v>2578645.8622222198</v>
      </c>
      <c r="AV426" s="100">
        <v>2509053.2696296298</v>
      </c>
      <c r="AW426" s="100">
        <v>2439460.6770370398</v>
      </c>
      <c r="AX426" s="100">
        <v>2369868.08444444</v>
      </c>
      <c r="AY426" s="100">
        <v>2300275.4918518499</v>
      </c>
      <c r="AZ426" s="100">
        <v>2230682.8992592599</v>
      </c>
      <c r="BA426" s="100">
        <v>2161090.3066666699</v>
      </c>
      <c r="BB426" s="100">
        <v>2161090.3066666699</v>
      </c>
      <c r="BC426" s="100">
        <v>2091497.7140740701</v>
      </c>
      <c r="BD426" s="100">
        <v>2021905.1214814801</v>
      </c>
      <c r="BE426" s="100">
        <v>2480090.3066666699</v>
      </c>
      <c r="BF426" s="100">
        <v>2401701.41777778</v>
      </c>
      <c r="BG426" s="100">
        <v>2323312.5288888901</v>
      </c>
      <c r="BH426" s="100">
        <v>2244923.64</v>
      </c>
      <c r="BI426" s="100">
        <v>2166534.7511111102</v>
      </c>
      <c r="BJ426" s="100">
        <v>2088145.8622222201</v>
      </c>
      <c r="BK426" s="100">
        <v>2009756.9733333299</v>
      </c>
      <c r="BL426" s="100">
        <v>1931368.08444444</v>
      </c>
      <c r="BM426" s="100">
        <v>1852979.19555555</v>
      </c>
      <c r="BN426" s="100">
        <v>1774590.3066666699</v>
      </c>
      <c r="BO426" s="100">
        <v>1774590.3066666699</v>
      </c>
      <c r="BP426" s="100">
        <v>1696201.41777778</v>
      </c>
      <c r="BQ426" s="100">
        <v>1617812.5288888901</v>
      </c>
      <c r="BR426" s="100">
        <v>2067201.41777778</v>
      </c>
      <c r="BS426" s="100">
        <v>1980016.2325925899</v>
      </c>
      <c r="BT426" s="100">
        <v>1892831.0474074101</v>
      </c>
      <c r="BU426" s="100">
        <v>1805645.8622222201</v>
      </c>
      <c r="BV426" s="100">
        <v>1718460.67703704</v>
      </c>
      <c r="BW426" s="100">
        <v>1631275.4918518499</v>
      </c>
      <c r="BX426" s="100">
        <v>1544090.3066666699</v>
      </c>
      <c r="BY426" s="100">
        <v>1456905.1214814801</v>
      </c>
      <c r="BZ426" s="100">
        <v>1369719.9362963</v>
      </c>
      <c r="CA426" s="100">
        <v>1282534.75111111</v>
      </c>
      <c r="CB426" s="100">
        <v>1282534.75111111</v>
      </c>
      <c r="CC426" s="100">
        <v>1195349.5659259199</v>
      </c>
      <c r="CD426" s="100">
        <v>1108164.3807407401</v>
      </c>
      <c r="CE426" s="100">
        <v>1548756.9733333299</v>
      </c>
      <c r="CF426" s="100">
        <v>1504775.4918518499</v>
      </c>
      <c r="CG426" s="100">
        <v>1460794.01037037</v>
      </c>
      <c r="CH426" s="100">
        <v>1416812.5288888901</v>
      </c>
      <c r="CI426" s="100">
        <v>1372831.0474074101</v>
      </c>
      <c r="CJ426" s="100">
        <v>1328849.5659259199</v>
      </c>
      <c r="CK426" s="100">
        <v>1284868.08444444</v>
      </c>
      <c r="CL426" s="100">
        <v>1240886.60296296</v>
      </c>
      <c r="CM426" s="100">
        <v>1196905.1214814801</v>
      </c>
      <c r="CN426" s="100">
        <v>1152923.6399999999</v>
      </c>
      <c r="CO426" s="100">
        <v>1152923.6399999999</v>
      </c>
    </row>
    <row r="427" spans="1:93" x14ac:dyDescent="0.2">
      <c r="A427" s="101" t="s">
        <v>2021</v>
      </c>
      <c r="B427" s="100">
        <v>1105309.18</v>
      </c>
      <c r="C427" s="100">
        <v>1089957.6599999999</v>
      </c>
      <c r="D427" s="100">
        <v>1074606.1499999999</v>
      </c>
      <c r="E427" s="100">
        <v>1059254.6299999999</v>
      </c>
      <c r="F427" s="100">
        <v>1043903.12</v>
      </c>
      <c r="G427" s="100">
        <v>1028551.6</v>
      </c>
      <c r="H427" s="100">
        <v>1013200.09</v>
      </c>
      <c r="I427" s="100">
        <v>997848.57</v>
      </c>
      <c r="J427" s="100">
        <v>982497.05</v>
      </c>
      <c r="K427" s="100">
        <v>967145.54</v>
      </c>
      <c r="L427" s="100">
        <v>951794.02</v>
      </c>
      <c r="M427" s="100">
        <v>936442.5</v>
      </c>
      <c r="N427" s="100">
        <v>936442.5</v>
      </c>
      <c r="O427" s="100">
        <v>921090.99</v>
      </c>
      <c r="P427" s="100">
        <v>905739.47</v>
      </c>
      <c r="Q427" s="100">
        <v>890387.96</v>
      </c>
      <c r="R427" s="100">
        <v>875036.44</v>
      </c>
      <c r="S427" s="100">
        <v>859684.92</v>
      </c>
      <c r="T427" s="100">
        <v>844333.41</v>
      </c>
      <c r="U427" s="100">
        <v>828981.89</v>
      </c>
      <c r="V427" s="100">
        <v>813630.37</v>
      </c>
      <c r="W427" s="100">
        <v>798278.86</v>
      </c>
      <c r="X427" s="100">
        <v>782927.34</v>
      </c>
      <c r="Y427" s="100">
        <v>767575.83</v>
      </c>
      <c r="Z427" s="100">
        <v>752224.31</v>
      </c>
      <c r="AA427" s="334">
        <f t="shared" si="0"/>
        <v>844333.40692307684</v>
      </c>
      <c r="AB427" s="100">
        <v>752224.31</v>
      </c>
      <c r="AC427" s="100">
        <v>752224.31</v>
      </c>
      <c r="AD427" s="100">
        <v>752224.31</v>
      </c>
      <c r="AE427" s="100">
        <v>752224.31</v>
      </c>
      <c r="AF427" s="100">
        <v>752224.31</v>
      </c>
      <c r="AG427" s="100">
        <v>752224.31</v>
      </c>
      <c r="AH427" s="100">
        <v>752224.31</v>
      </c>
      <c r="AI427" s="100">
        <v>752224.31</v>
      </c>
      <c r="AJ427" s="100">
        <v>752224.31</v>
      </c>
      <c r="AK427" s="100">
        <v>752224.31</v>
      </c>
      <c r="AL427" s="100">
        <v>752224.31</v>
      </c>
      <c r="AM427" s="100">
        <v>752224.31</v>
      </c>
      <c r="AN427" s="100">
        <v>752224.31</v>
      </c>
      <c r="AO427" s="100">
        <v>752224.31</v>
      </c>
      <c r="AP427" s="100">
        <v>752224.31</v>
      </c>
      <c r="AQ427" s="100">
        <v>752224.31</v>
      </c>
      <c r="AR427" s="100">
        <v>752224.31</v>
      </c>
      <c r="AS427" s="100">
        <v>752224.31</v>
      </c>
      <c r="AT427" s="100">
        <v>752224.31</v>
      </c>
      <c r="AU427" s="100">
        <v>752224.31</v>
      </c>
      <c r="AV427" s="100">
        <v>752224.31</v>
      </c>
      <c r="AW427" s="100">
        <v>752224.31</v>
      </c>
      <c r="AX427" s="100">
        <v>752224.31</v>
      </c>
      <c r="AY427" s="100">
        <v>752224.31</v>
      </c>
      <c r="AZ427" s="100">
        <v>752224.31</v>
      </c>
      <c r="BA427" s="100">
        <v>752224.31</v>
      </c>
      <c r="BB427" s="100">
        <v>752224.31</v>
      </c>
      <c r="BC427" s="100">
        <v>752224.31</v>
      </c>
      <c r="BD427" s="100">
        <v>752224.31</v>
      </c>
      <c r="BE427" s="100">
        <v>752224.31</v>
      </c>
      <c r="BF427" s="100">
        <v>752224.31</v>
      </c>
      <c r="BG427" s="100">
        <v>752224.31</v>
      </c>
      <c r="BH427" s="100">
        <v>752224.31</v>
      </c>
      <c r="BI427" s="100">
        <v>752224.31</v>
      </c>
      <c r="BJ427" s="100">
        <v>752224.31</v>
      </c>
      <c r="BK427" s="100">
        <v>752224.31</v>
      </c>
      <c r="BL427" s="100">
        <v>752224.31</v>
      </c>
      <c r="BM427" s="100">
        <v>752224.31</v>
      </c>
      <c r="BN427" s="100">
        <v>752224.31</v>
      </c>
      <c r="BO427" s="100">
        <v>752224.31</v>
      </c>
      <c r="BP427" s="100">
        <v>752224.31</v>
      </c>
      <c r="BQ427" s="100">
        <v>752224.31</v>
      </c>
      <c r="BR427" s="100">
        <v>752224.31</v>
      </c>
      <c r="BS427" s="100">
        <v>752224.31</v>
      </c>
      <c r="BT427" s="100">
        <v>752224.31</v>
      </c>
      <c r="BU427" s="100">
        <v>752224.31</v>
      </c>
      <c r="BV427" s="100">
        <v>752224.31</v>
      </c>
      <c r="BW427" s="100">
        <v>752224.31</v>
      </c>
      <c r="BX427" s="100">
        <v>752224.31</v>
      </c>
      <c r="BY427" s="100">
        <v>752224.31</v>
      </c>
      <c r="BZ427" s="100">
        <v>752224.31</v>
      </c>
      <c r="CA427" s="100">
        <v>752224.31</v>
      </c>
      <c r="CB427" s="100">
        <v>752224.31</v>
      </c>
      <c r="CC427" s="100">
        <v>752224.31</v>
      </c>
      <c r="CD427" s="100">
        <v>752224.31</v>
      </c>
      <c r="CE427" s="100">
        <v>752224.31</v>
      </c>
      <c r="CF427" s="100">
        <v>752224.31</v>
      </c>
      <c r="CG427" s="100">
        <v>752224.31</v>
      </c>
      <c r="CH427" s="100">
        <v>752224.31</v>
      </c>
      <c r="CI427" s="100">
        <v>752224.31</v>
      </c>
      <c r="CJ427" s="100">
        <v>752224.31</v>
      </c>
      <c r="CK427" s="100">
        <v>752224.31</v>
      </c>
      <c r="CL427" s="100">
        <v>752224.31</v>
      </c>
      <c r="CM427" s="100">
        <v>752224.31</v>
      </c>
      <c r="CN427" s="100">
        <v>752224.31</v>
      </c>
      <c r="CO427" s="100">
        <v>752224.31</v>
      </c>
    </row>
    <row r="428" spans="1:93" x14ac:dyDescent="0.2">
      <c r="A428" s="101" t="s">
        <v>2022</v>
      </c>
      <c r="B428" s="100">
        <v>1105243.93</v>
      </c>
      <c r="C428" s="100">
        <v>1096933.83</v>
      </c>
      <c r="D428" s="100">
        <v>1088623.72</v>
      </c>
      <c r="E428" s="100">
        <v>1080313.6200000001</v>
      </c>
      <c r="F428" s="100">
        <v>1072003.52</v>
      </c>
      <c r="G428" s="100">
        <v>1063693.4099999999</v>
      </c>
      <c r="H428" s="100">
        <v>1055383.31</v>
      </c>
      <c r="I428" s="100">
        <v>1047073.2</v>
      </c>
      <c r="J428" s="100">
        <v>1038763.09999999</v>
      </c>
      <c r="K428" s="100">
        <v>1030452.99</v>
      </c>
      <c r="L428" s="100">
        <v>1022142.89</v>
      </c>
      <c r="M428" s="100">
        <v>1013832.78</v>
      </c>
      <c r="N428" s="100">
        <v>1013832.78</v>
      </c>
      <c r="O428" s="100">
        <v>1005522.68</v>
      </c>
      <c r="P428" s="100">
        <v>997212.57</v>
      </c>
      <c r="Q428" s="100">
        <v>988902.47</v>
      </c>
      <c r="R428" s="100">
        <v>980592.36</v>
      </c>
      <c r="S428" s="100">
        <v>972282.26</v>
      </c>
      <c r="T428" s="100">
        <v>963972.15</v>
      </c>
      <c r="U428" s="100">
        <v>955662.05</v>
      </c>
      <c r="V428" s="100">
        <v>947351.94</v>
      </c>
      <c r="W428" s="100">
        <v>939041.84</v>
      </c>
      <c r="X428" s="100">
        <v>930731.73</v>
      </c>
      <c r="Y428" s="100">
        <v>922421.63</v>
      </c>
      <c r="Z428" s="100">
        <v>914111.53</v>
      </c>
      <c r="AA428" s="334">
        <f t="shared" si="0"/>
        <v>963972.1530769231</v>
      </c>
      <c r="AB428" s="100">
        <v>914111.53</v>
      </c>
      <c r="AC428" s="100">
        <v>914111.53</v>
      </c>
      <c r="AD428" s="100">
        <v>914111.53</v>
      </c>
      <c r="AE428" s="100">
        <v>914111.53</v>
      </c>
      <c r="AF428" s="100">
        <v>914111.53</v>
      </c>
      <c r="AG428" s="100">
        <v>914111.53</v>
      </c>
      <c r="AH428" s="100">
        <v>914111.53</v>
      </c>
      <c r="AI428" s="100">
        <v>914111.53</v>
      </c>
      <c r="AJ428" s="100">
        <v>914111.53</v>
      </c>
      <c r="AK428" s="100">
        <v>914111.53</v>
      </c>
      <c r="AL428" s="100">
        <v>914111.53</v>
      </c>
      <c r="AM428" s="100">
        <v>914111.53</v>
      </c>
      <c r="AN428" s="100">
        <v>914111.53</v>
      </c>
      <c r="AO428" s="100">
        <v>914111.53</v>
      </c>
      <c r="AP428" s="100">
        <v>914111.53</v>
      </c>
      <c r="AQ428" s="100">
        <v>914111.53</v>
      </c>
      <c r="AR428" s="100">
        <v>914111.53</v>
      </c>
      <c r="AS428" s="100">
        <v>914111.53</v>
      </c>
      <c r="AT428" s="100">
        <v>914111.53</v>
      </c>
      <c r="AU428" s="100">
        <v>914111.53</v>
      </c>
      <c r="AV428" s="100">
        <v>914111.53</v>
      </c>
      <c r="AW428" s="100">
        <v>914111.53</v>
      </c>
      <c r="AX428" s="100">
        <v>914111.53</v>
      </c>
      <c r="AY428" s="100">
        <v>914111.53</v>
      </c>
      <c r="AZ428" s="100">
        <v>914111.53</v>
      </c>
      <c r="BA428" s="100">
        <v>914111.53</v>
      </c>
      <c r="BB428" s="100">
        <v>914111.53</v>
      </c>
      <c r="BC428" s="100">
        <v>914111.53</v>
      </c>
      <c r="BD428" s="100">
        <v>914111.53</v>
      </c>
      <c r="BE428" s="100">
        <v>914111.53</v>
      </c>
      <c r="BF428" s="100">
        <v>914111.53</v>
      </c>
      <c r="BG428" s="100">
        <v>914111.53</v>
      </c>
      <c r="BH428" s="100">
        <v>914111.53</v>
      </c>
      <c r="BI428" s="100">
        <v>914111.53</v>
      </c>
      <c r="BJ428" s="100">
        <v>914111.53</v>
      </c>
      <c r="BK428" s="100">
        <v>914111.53</v>
      </c>
      <c r="BL428" s="100">
        <v>914111.53</v>
      </c>
      <c r="BM428" s="100">
        <v>914111.53</v>
      </c>
      <c r="BN428" s="100">
        <v>914111.53</v>
      </c>
      <c r="BO428" s="100">
        <v>914111.53</v>
      </c>
      <c r="BP428" s="100">
        <v>914111.53</v>
      </c>
      <c r="BQ428" s="100">
        <v>914111.53</v>
      </c>
      <c r="BR428" s="100">
        <v>914111.53</v>
      </c>
      <c r="BS428" s="100">
        <v>914111.53</v>
      </c>
      <c r="BT428" s="100">
        <v>914111.53</v>
      </c>
      <c r="BU428" s="100">
        <v>914111.53</v>
      </c>
      <c r="BV428" s="100">
        <v>914111.53</v>
      </c>
      <c r="BW428" s="100">
        <v>914111.53</v>
      </c>
      <c r="BX428" s="100">
        <v>914111.53</v>
      </c>
      <c r="BY428" s="100">
        <v>914111.53</v>
      </c>
      <c r="BZ428" s="100">
        <v>914111.53</v>
      </c>
      <c r="CA428" s="100">
        <v>914111.53</v>
      </c>
      <c r="CB428" s="100">
        <v>914111.53</v>
      </c>
      <c r="CC428" s="100">
        <v>914111.53</v>
      </c>
      <c r="CD428" s="100">
        <v>914111.53</v>
      </c>
      <c r="CE428" s="100">
        <v>914111.53</v>
      </c>
      <c r="CF428" s="100">
        <v>914111.53</v>
      </c>
      <c r="CG428" s="100">
        <v>914111.53</v>
      </c>
      <c r="CH428" s="100">
        <v>914111.53</v>
      </c>
      <c r="CI428" s="100">
        <v>914111.53</v>
      </c>
      <c r="CJ428" s="100">
        <v>914111.53</v>
      </c>
      <c r="CK428" s="100">
        <v>914111.53</v>
      </c>
      <c r="CL428" s="100">
        <v>914111.53</v>
      </c>
      <c r="CM428" s="100">
        <v>914111.53</v>
      </c>
      <c r="CN428" s="100">
        <v>914111.53</v>
      </c>
      <c r="CO428" s="100">
        <v>914111.53</v>
      </c>
    </row>
    <row r="429" spans="1:93" x14ac:dyDescent="0.2">
      <c r="A429" s="101" t="s">
        <v>2023</v>
      </c>
      <c r="B429" s="100">
        <v>0</v>
      </c>
      <c r="C429" s="100">
        <v>0</v>
      </c>
      <c r="D429" s="100">
        <v>0</v>
      </c>
      <c r="E429" s="100">
        <v>0</v>
      </c>
      <c r="F429" s="100">
        <v>0</v>
      </c>
      <c r="G429" s="100">
        <v>0</v>
      </c>
      <c r="H429" s="100">
        <v>0</v>
      </c>
      <c r="I429" s="100">
        <v>0</v>
      </c>
      <c r="J429" s="100">
        <v>0</v>
      </c>
      <c r="K429" s="100">
        <v>0</v>
      </c>
      <c r="L429" s="100">
        <v>0</v>
      </c>
      <c r="M429" s="100">
        <v>0</v>
      </c>
      <c r="N429" s="100">
        <v>0</v>
      </c>
      <c r="O429" s="100">
        <v>0</v>
      </c>
      <c r="P429" s="100">
        <v>0</v>
      </c>
      <c r="Q429" s="100">
        <v>0</v>
      </c>
      <c r="R429" s="100">
        <v>0</v>
      </c>
      <c r="S429" s="100">
        <v>0</v>
      </c>
      <c r="T429" s="100">
        <v>0</v>
      </c>
      <c r="U429" s="100">
        <v>0</v>
      </c>
      <c r="V429" s="100">
        <v>0</v>
      </c>
      <c r="W429" s="100">
        <v>0</v>
      </c>
      <c r="X429" s="100">
        <v>0</v>
      </c>
      <c r="Y429" s="100">
        <v>0</v>
      </c>
      <c r="Z429" s="100">
        <v>0</v>
      </c>
      <c r="AA429" s="334">
        <f t="shared" si="0"/>
        <v>0</v>
      </c>
      <c r="AB429" s="100">
        <v>0</v>
      </c>
      <c r="AC429" s="100">
        <v>0</v>
      </c>
      <c r="AD429" s="100">
        <v>0</v>
      </c>
      <c r="AE429" s="100">
        <v>0</v>
      </c>
      <c r="AF429" s="100">
        <v>0</v>
      </c>
      <c r="AG429" s="100">
        <v>0</v>
      </c>
      <c r="AH429" s="100">
        <v>0</v>
      </c>
      <c r="AI429" s="100">
        <v>0</v>
      </c>
      <c r="AJ429" s="100">
        <v>0</v>
      </c>
      <c r="AK429" s="100">
        <v>0</v>
      </c>
      <c r="AL429" s="100">
        <v>0</v>
      </c>
      <c r="AM429" s="100">
        <v>0</v>
      </c>
      <c r="AN429" s="100">
        <v>0</v>
      </c>
      <c r="AO429" s="100">
        <v>0</v>
      </c>
      <c r="AP429" s="100">
        <v>0</v>
      </c>
      <c r="AQ429" s="100">
        <v>0</v>
      </c>
      <c r="AR429" s="100">
        <v>0</v>
      </c>
      <c r="AS429" s="100">
        <v>0</v>
      </c>
      <c r="AT429" s="100">
        <v>0</v>
      </c>
      <c r="AU429" s="100">
        <v>0</v>
      </c>
      <c r="AV429" s="100">
        <v>0</v>
      </c>
      <c r="AW429" s="100">
        <v>0</v>
      </c>
      <c r="AX429" s="100">
        <v>0</v>
      </c>
      <c r="AY429" s="100">
        <v>0</v>
      </c>
      <c r="AZ429" s="100">
        <v>0</v>
      </c>
      <c r="BA429" s="100">
        <v>0</v>
      </c>
      <c r="BB429" s="100">
        <v>0</v>
      </c>
      <c r="BC429" s="100">
        <v>0</v>
      </c>
      <c r="BD429" s="100">
        <v>0</v>
      </c>
      <c r="BE429" s="100">
        <v>0</v>
      </c>
      <c r="BF429" s="100">
        <v>0</v>
      </c>
      <c r="BG429" s="100">
        <v>0</v>
      </c>
      <c r="BH429" s="100">
        <v>0</v>
      </c>
      <c r="BI429" s="100">
        <v>0</v>
      </c>
      <c r="BJ429" s="100">
        <v>0</v>
      </c>
      <c r="BK429" s="100">
        <v>0</v>
      </c>
      <c r="BL429" s="100">
        <v>0</v>
      </c>
      <c r="BM429" s="100">
        <v>0</v>
      </c>
      <c r="BN429" s="100">
        <v>0</v>
      </c>
      <c r="BO429" s="100">
        <v>0</v>
      </c>
      <c r="BP429" s="100">
        <v>0</v>
      </c>
      <c r="BQ429" s="100">
        <v>0</v>
      </c>
      <c r="BR429" s="100">
        <v>0</v>
      </c>
      <c r="BS429" s="100">
        <v>0</v>
      </c>
      <c r="BT429" s="100">
        <v>0</v>
      </c>
      <c r="BU429" s="100">
        <v>0</v>
      </c>
      <c r="BV429" s="100">
        <v>0</v>
      </c>
      <c r="BW429" s="100">
        <v>0</v>
      </c>
      <c r="BX429" s="100">
        <v>0</v>
      </c>
      <c r="BY429" s="100">
        <v>0</v>
      </c>
      <c r="BZ429" s="100">
        <v>0</v>
      </c>
      <c r="CA429" s="100">
        <v>0</v>
      </c>
      <c r="CB429" s="100">
        <v>0</v>
      </c>
      <c r="CC429" s="100">
        <v>0</v>
      </c>
      <c r="CD429" s="100">
        <v>0</v>
      </c>
      <c r="CE429" s="100">
        <v>0</v>
      </c>
      <c r="CF429" s="100">
        <v>0</v>
      </c>
      <c r="CG429" s="100">
        <v>0</v>
      </c>
      <c r="CH429" s="100">
        <v>0</v>
      </c>
      <c r="CI429" s="100">
        <v>0</v>
      </c>
      <c r="CJ429" s="100">
        <v>0</v>
      </c>
      <c r="CK429" s="100">
        <v>0</v>
      </c>
      <c r="CL429" s="100">
        <v>0</v>
      </c>
      <c r="CM429" s="100">
        <v>0</v>
      </c>
      <c r="CN429" s="100">
        <v>0</v>
      </c>
      <c r="CO429" s="100">
        <v>0</v>
      </c>
    </row>
    <row r="430" spans="1:93" x14ac:dyDescent="0.2">
      <c r="A430" s="101" t="s">
        <v>2024</v>
      </c>
      <c r="B430" s="100">
        <v>3493593.16</v>
      </c>
      <c r="C430" s="100">
        <v>3474957.35</v>
      </c>
      <c r="D430" s="100">
        <v>3456321.54</v>
      </c>
      <c r="E430" s="100">
        <v>3437685.73</v>
      </c>
      <c r="F430" s="100">
        <v>3419049.92</v>
      </c>
      <c r="G430" s="100">
        <v>3400414.11</v>
      </c>
      <c r="H430" s="100">
        <v>3381778.3</v>
      </c>
      <c r="I430" s="100">
        <v>3363142.49</v>
      </c>
      <c r="J430" s="100">
        <v>3344506.68</v>
      </c>
      <c r="K430" s="100">
        <v>3325870.87</v>
      </c>
      <c r="L430" s="100">
        <v>3307235.06</v>
      </c>
      <c r="M430" s="100">
        <v>3288599.25</v>
      </c>
      <c r="N430" s="100">
        <v>3288599.25</v>
      </c>
      <c r="O430" s="100">
        <v>3269963.44</v>
      </c>
      <c r="P430" s="100">
        <v>3251327.63</v>
      </c>
      <c r="Q430" s="100">
        <v>3232691.82</v>
      </c>
      <c r="R430" s="100">
        <v>3214056.01</v>
      </c>
      <c r="S430" s="100">
        <v>3195420.2</v>
      </c>
      <c r="T430" s="100">
        <v>3176784.39</v>
      </c>
      <c r="U430" s="100">
        <v>3158148.58</v>
      </c>
      <c r="V430" s="100">
        <v>3139512.77</v>
      </c>
      <c r="W430" s="100">
        <v>3120876.96</v>
      </c>
      <c r="X430" s="100">
        <v>3102241.15</v>
      </c>
      <c r="Y430" s="100">
        <v>3083605.34</v>
      </c>
      <c r="Z430" s="100">
        <v>3064969.53</v>
      </c>
      <c r="AA430" s="334">
        <f t="shared" si="0"/>
        <v>3176784.3900000006</v>
      </c>
      <c r="AB430" s="100">
        <v>3064969.53</v>
      </c>
      <c r="AC430" s="100">
        <v>3064969.53</v>
      </c>
      <c r="AD430" s="100">
        <v>3064969.53</v>
      </c>
      <c r="AE430" s="100">
        <v>3064969.53</v>
      </c>
      <c r="AF430" s="100">
        <v>3064969.53</v>
      </c>
      <c r="AG430" s="100">
        <v>3064969.53</v>
      </c>
      <c r="AH430" s="100">
        <v>3064969.53</v>
      </c>
      <c r="AI430" s="100">
        <v>3064969.53</v>
      </c>
      <c r="AJ430" s="100">
        <v>3064969.53</v>
      </c>
      <c r="AK430" s="100">
        <v>3064969.53</v>
      </c>
      <c r="AL430" s="100">
        <v>3064969.53</v>
      </c>
      <c r="AM430" s="100">
        <v>3064969.53</v>
      </c>
      <c r="AN430" s="100">
        <v>3064969.53</v>
      </c>
      <c r="AO430" s="100">
        <v>3064969.53</v>
      </c>
      <c r="AP430" s="100">
        <v>3064969.53</v>
      </c>
      <c r="AQ430" s="100">
        <v>3064969.53</v>
      </c>
      <c r="AR430" s="100">
        <v>3064969.53</v>
      </c>
      <c r="AS430" s="100">
        <v>3064969.53</v>
      </c>
      <c r="AT430" s="100">
        <v>3064969.53</v>
      </c>
      <c r="AU430" s="100">
        <v>3064969.53</v>
      </c>
      <c r="AV430" s="100">
        <v>3064969.53</v>
      </c>
      <c r="AW430" s="100">
        <v>3064969.53</v>
      </c>
      <c r="AX430" s="100">
        <v>3064969.53</v>
      </c>
      <c r="AY430" s="100">
        <v>3064969.53</v>
      </c>
      <c r="AZ430" s="100">
        <v>3064969.53</v>
      </c>
      <c r="BA430" s="100">
        <v>3064969.53</v>
      </c>
      <c r="BB430" s="100">
        <v>3064969.53</v>
      </c>
      <c r="BC430" s="100">
        <v>3064969.53</v>
      </c>
      <c r="BD430" s="100">
        <v>3064969.53</v>
      </c>
      <c r="BE430" s="100">
        <v>3064969.53</v>
      </c>
      <c r="BF430" s="100">
        <v>3064969.53</v>
      </c>
      <c r="BG430" s="100">
        <v>3064969.53</v>
      </c>
      <c r="BH430" s="100">
        <v>3064969.53</v>
      </c>
      <c r="BI430" s="100">
        <v>3064969.53</v>
      </c>
      <c r="BJ430" s="100">
        <v>3064969.53</v>
      </c>
      <c r="BK430" s="100">
        <v>3064969.53</v>
      </c>
      <c r="BL430" s="100">
        <v>3064969.53</v>
      </c>
      <c r="BM430" s="100">
        <v>3064969.53</v>
      </c>
      <c r="BN430" s="100">
        <v>3064969.53</v>
      </c>
      <c r="BO430" s="100">
        <v>3064969.53</v>
      </c>
      <c r="BP430" s="100">
        <v>3064969.53</v>
      </c>
      <c r="BQ430" s="100">
        <v>3064969.53</v>
      </c>
      <c r="BR430" s="100">
        <v>3064969.53</v>
      </c>
      <c r="BS430" s="100">
        <v>3064969.53</v>
      </c>
      <c r="BT430" s="100">
        <v>3064969.53</v>
      </c>
      <c r="BU430" s="100">
        <v>3064969.53</v>
      </c>
      <c r="BV430" s="100">
        <v>3064969.53</v>
      </c>
      <c r="BW430" s="100">
        <v>3064969.53</v>
      </c>
      <c r="BX430" s="100">
        <v>3064969.53</v>
      </c>
      <c r="BY430" s="100">
        <v>3064969.53</v>
      </c>
      <c r="BZ430" s="100">
        <v>3064969.53</v>
      </c>
      <c r="CA430" s="100">
        <v>3064969.53</v>
      </c>
      <c r="CB430" s="100">
        <v>3064969.53</v>
      </c>
      <c r="CC430" s="100">
        <v>3064969.53</v>
      </c>
      <c r="CD430" s="100">
        <v>3064969.53</v>
      </c>
      <c r="CE430" s="100">
        <v>3064969.53</v>
      </c>
      <c r="CF430" s="100">
        <v>3064969.53</v>
      </c>
      <c r="CG430" s="100">
        <v>3064969.53</v>
      </c>
      <c r="CH430" s="100">
        <v>3064969.53</v>
      </c>
      <c r="CI430" s="100">
        <v>3064969.53</v>
      </c>
      <c r="CJ430" s="100">
        <v>3064969.53</v>
      </c>
      <c r="CK430" s="100">
        <v>3064969.53</v>
      </c>
      <c r="CL430" s="100">
        <v>3064969.53</v>
      </c>
      <c r="CM430" s="100">
        <v>3064969.53</v>
      </c>
      <c r="CN430" s="100">
        <v>3064969.53</v>
      </c>
      <c r="CO430" s="100">
        <v>3064969.53</v>
      </c>
    </row>
    <row r="431" spans="1:93" x14ac:dyDescent="0.2">
      <c r="A431" s="101" t="s">
        <v>2025</v>
      </c>
      <c r="B431" s="100">
        <v>0</v>
      </c>
      <c r="C431" s="100">
        <v>0</v>
      </c>
      <c r="D431" s="100">
        <v>0</v>
      </c>
      <c r="E431" s="100">
        <v>0</v>
      </c>
      <c r="F431" s="100">
        <v>0</v>
      </c>
      <c r="G431" s="100">
        <v>0</v>
      </c>
      <c r="H431" s="100">
        <v>0</v>
      </c>
      <c r="I431" s="100">
        <v>0</v>
      </c>
      <c r="J431" s="100">
        <v>0</v>
      </c>
      <c r="K431" s="100">
        <v>0</v>
      </c>
      <c r="L431" s="100">
        <v>0</v>
      </c>
      <c r="M431" s="100">
        <v>0</v>
      </c>
      <c r="N431" s="100">
        <v>0</v>
      </c>
      <c r="O431" s="100">
        <v>0</v>
      </c>
      <c r="P431" s="100">
        <v>0</v>
      </c>
      <c r="Q431" s="100">
        <v>0</v>
      </c>
      <c r="R431" s="100">
        <v>0</v>
      </c>
      <c r="S431" s="100">
        <v>0</v>
      </c>
      <c r="T431" s="100">
        <v>0</v>
      </c>
      <c r="U431" s="100">
        <v>0</v>
      </c>
      <c r="V431" s="100">
        <v>0</v>
      </c>
      <c r="W431" s="100">
        <v>0</v>
      </c>
      <c r="X431" s="100">
        <v>0</v>
      </c>
      <c r="Y431" s="100">
        <v>0</v>
      </c>
      <c r="Z431" s="100">
        <v>0</v>
      </c>
      <c r="AA431" s="334">
        <f t="shared" si="0"/>
        <v>0</v>
      </c>
      <c r="AB431" s="100">
        <v>0</v>
      </c>
      <c r="AC431" s="100">
        <v>0</v>
      </c>
      <c r="AD431" s="100">
        <v>0</v>
      </c>
      <c r="AE431" s="100">
        <v>0</v>
      </c>
      <c r="AF431" s="100">
        <v>0</v>
      </c>
      <c r="AG431" s="100">
        <v>0</v>
      </c>
      <c r="AH431" s="100">
        <v>0</v>
      </c>
      <c r="AI431" s="100">
        <v>0</v>
      </c>
      <c r="AJ431" s="100">
        <v>0</v>
      </c>
      <c r="AK431" s="100">
        <v>0</v>
      </c>
      <c r="AL431" s="100">
        <v>0</v>
      </c>
      <c r="AM431" s="100">
        <v>0</v>
      </c>
      <c r="AN431" s="100">
        <v>0</v>
      </c>
      <c r="AO431" s="100">
        <v>0</v>
      </c>
      <c r="AP431" s="100">
        <v>0</v>
      </c>
      <c r="AQ431" s="100">
        <v>0</v>
      </c>
      <c r="AR431" s="100">
        <v>0</v>
      </c>
      <c r="AS431" s="100">
        <v>0</v>
      </c>
      <c r="AT431" s="100">
        <v>0</v>
      </c>
      <c r="AU431" s="100">
        <v>0</v>
      </c>
      <c r="AV431" s="100">
        <v>0</v>
      </c>
      <c r="AW431" s="100">
        <v>0</v>
      </c>
      <c r="AX431" s="100">
        <v>0</v>
      </c>
      <c r="AY431" s="100">
        <v>0</v>
      </c>
      <c r="AZ431" s="100">
        <v>0</v>
      </c>
      <c r="BA431" s="100">
        <v>0</v>
      </c>
      <c r="BB431" s="100">
        <v>0</v>
      </c>
      <c r="BC431" s="100">
        <v>0</v>
      </c>
      <c r="BD431" s="100">
        <v>0</v>
      </c>
      <c r="BE431" s="100">
        <v>0</v>
      </c>
      <c r="BF431" s="100">
        <v>0</v>
      </c>
      <c r="BG431" s="100">
        <v>0</v>
      </c>
      <c r="BH431" s="100">
        <v>0</v>
      </c>
      <c r="BI431" s="100">
        <v>0</v>
      </c>
      <c r="BJ431" s="100">
        <v>0</v>
      </c>
      <c r="BK431" s="100">
        <v>0</v>
      </c>
      <c r="BL431" s="100">
        <v>0</v>
      </c>
      <c r="BM431" s="100">
        <v>0</v>
      </c>
      <c r="BN431" s="100">
        <v>0</v>
      </c>
      <c r="BO431" s="100">
        <v>0</v>
      </c>
      <c r="BP431" s="100">
        <v>0</v>
      </c>
      <c r="BQ431" s="100">
        <v>0</v>
      </c>
      <c r="BR431" s="100">
        <v>0</v>
      </c>
      <c r="BS431" s="100">
        <v>0</v>
      </c>
      <c r="BT431" s="100">
        <v>0</v>
      </c>
      <c r="BU431" s="100">
        <v>0</v>
      </c>
      <c r="BV431" s="100">
        <v>0</v>
      </c>
      <c r="BW431" s="100">
        <v>0</v>
      </c>
      <c r="BX431" s="100">
        <v>0</v>
      </c>
      <c r="BY431" s="100">
        <v>0</v>
      </c>
      <c r="BZ431" s="100">
        <v>0</v>
      </c>
      <c r="CA431" s="100">
        <v>0</v>
      </c>
      <c r="CB431" s="100">
        <v>0</v>
      </c>
      <c r="CC431" s="100">
        <v>0</v>
      </c>
      <c r="CD431" s="100">
        <v>0</v>
      </c>
      <c r="CE431" s="100">
        <v>0</v>
      </c>
      <c r="CF431" s="100">
        <v>0</v>
      </c>
      <c r="CG431" s="100">
        <v>0</v>
      </c>
      <c r="CH431" s="100">
        <v>0</v>
      </c>
      <c r="CI431" s="100">
        <v>0</v>
      </c>
      <c r="CJ431" s="100">
        <v>0</v>
      </c>
      <c r="CK431" s="100">
        <v>0</v>
      </c>
      <c r="CL431" s="100">
        <v>0</v>
      </c>
      <c r="CM431" s="100">
        <v>0</v>
      </c>
      <c r="CN431" s="100">
        <v>0</v>
      </c>
      <c r="CO431" s="100">
        <v>0</v>
      </c>
    </row>
    <row r="432" spans="1:93" x14ac:dyDescent="0.2">
      <c r="A432" s="101" t="s">
        <v>2026</v>
      </c>
      <c r="B432" s="100">
        <v>2838173.69</v>
      </c>
      <c r="C432" s="100">
        <v>2825154.54</v>
      </c>
      <c r="D432" s="100">
        <v>2812135.4</v>
      </c>
      <c r="E432" s="100">
        <v>2799116.25</v>
      </c>
      <c r="F432" s="100">
        <v>2786097.1</v>
      </c>
      <c r="G432" s="100">
        <v>2773077.96</v>
      </c>
      <c r="H432" s="100">
        <v>2760058.81</v>
      </c>
      <c r="I432" s="100">
        <v>2747039.67</v>
      </c>
      <c r="J432" s="100">
        <v>2734020.52</v>
      </c>
      <c r="K432" s="100">
        <v>2721001.38</v>
      </c>
      <c r="L432" s="100">
        <v>2707982.23</v>
      </c>
      <c r="M432" s="100">
        <v>2694963.09</v>
      </c>
      <c r="N432" s="100">
        <v>2694963.09</v>
      </c>
      <c r="O432" s="100">
        <v>2681943.94</v>
      </c>
      <c r="P432" s="100">
        <v>2668924.7999999998</v>
      </c>
      <c r="Q432" s="100">
        <v>2655905.65</v>
      </c>
      <c r="R432" s="100">
        <v>2642886.5</v>
      </c>
      <c r="S432" s="100">
        <v>2629867.36</v>
      </c>
      <c r="T432" s="100">
        <v>2616848.21</v>
      </c>
      <c r="U432" s="100">
        <v>2603829.0699999998</v>
      </c>
      <c r="V432" s="100">
        <v>2590809.92</v>
      </c>
      <c r="W432" s="100">
        <v>2577790.7799999998</v>
      </c>
      <c r="X432" s="100">
        <v>2564771.63</v>
      </c>
      <c r="Y432" s="100">
        <v>2551752.4900000002</v>
      </c>
      <c r="Z432" s="100">
        <v>2538733.34</v>
      </c>
      <c r="AA432" s="334">
        <f t="shared" si="0"/>
        <v>2616848.213846154</v>
      </c>
      <c r="AB432" s="100">
        <v>2538733.34</v>
      </c>
      <c r="AC432" s="100">
        <v>2538733.34</v>
      </c>
      <c r="AD432" s="100">
        <v>2538733.34</v>
      </c>
      <c r="AE432" s="100">
        <v>2538733.34</v>
      </c>
      <c r="AF432" s="100">
        <v>2538733.34</v>
      </c>
      <c r="AG432" s="100">
        <v>2538733.34</v>
      </c>
      <c r="AH432" s="100">
        <v>2538733.34</v>
      </c>
      <c r="AI432" s="100">
        <v>2538733.34</v>
      </c>
      <c r="AJ432" s="100">
        <v>2538733.34</v>
      </c>
      <c r="AK432" s="100">
        <v>2538733.34</v>
      </c>
      <c r="AL432" s="100">
        <v>2538733.34</v>
      </c>
      <c r="AM432" s="100">
        <v>2538733.34</v>
      </c>
      <c r="AN432" s="100">
        <v>2538733.34</v>
      </c>
      <c r="AO432" s="100">
        <v>2538733.34</v>
      </c>
      <c r="AP432" s="100">
        <v>2538733.34</v>
      </c>
      <c r="AQ432" s="100">
        <v>2538733.34</v>
      </c>
      <c r="AR432" s="100">
        <v>2538733.34</v>
      </c>
      <c r="AS432" s="100">
        <v>2538733.34</v>
      </c>
      <c r="AT432" s="100">
        <v>2538733.34</v>
      </c>
      <c r="AU432" s="100">
        <v>2538733.34</v>
      </c>
      <c r="AV432" s="100">
        <v>2538733.34</v>
      </c>
      <c r="AW432" s="100">
        <v>2538733.34</v>
      </c>
      <c r="AX432" s="100">
        <v>2538733.34</v>
      </c>
      <c r="AY432" s="100">
        <v>2538733.34</v>
      </c>
      <c r="AZ432" s="100">
        <v>2538733.34</v>
      </c>
      <c r="BA432" s="100">
        <v>2538733.34</v>
      </c>
      <c r="BB432" s="100">
        <v>2538733.34</v>
      </c>
      <c r="BC432" s="100">
        <v>2538733.34</v>
      </c>
      <c r="BD432" s="100">
        <v>2538733.34</v>
      </c>
      <c r="BE432" s="100">
        <v>2538733.34</v>
      </c>
      <c r="BF432" s="100">
        <v>2538733.34</v>
      </c>
      <c r="BG432" s="100">
        <v>2538733.34</v>
      </c>
      <c r="BH432" s="100">
        <v>2538733.34</v>
      </c>
      <c r="BI432" s="100">
        <v>2538733.34</v>
      </c>
      <c r="BJ432" s="100">
        <v>2538733.34</v>
      </c>
      <c r="BK432" s="100">
        <v>2538733.34</v>
      </c>
      <c r="BL432" s="100">
        <v>2538733.34</v>
      </c>
      <c r="BM432" s="100">
        <v>2538733.34</v>
      </c>
      <c r="BN432" s="100">
        <v>2538733.34</v>
      </c>
      <c r="BO432" s="100">
        <v>2538733.34</v>
      </c>
      <c r="BP432" s="100">
        <v>2538733.34</v>
      </c>
      <c r="BQ432" s="100">
        <v>2538733.34</v>
      </c>
      <c r="BR432" s="100">
        <v>2538733.34</v>
      </c>
      <c r="BS432" s="100">
        <v>2538733.34</v>
      </c>
      <c r="BT432" s="100">
        <v>2538733.34</v>
      </c>
      <c r="BU432" s="100">
        <v>2538733.34</v>
      </c>
      <c r="BV432" s="100">
        <v>2538733.34</v>
      </c>
      <c r="BW432" s="100">
        <v>2538733.34</v>
      </c>
      <c r="BX432" s="100">
        <v>2538733.34</v>
      </c>
      <c r="BY432" s="100">
        <v>2538733.34</v>
      </c>
      <c r="BZ432" s="100">
        <v>2538733.34</v>
      </c>
      <c r="CA432" s="100">
        <v>2538733.34</v>
      </c>
      <c r="CB432" s="100">
        <v>2538733.34</v>
      </c>
      <c r="CC432" s="100">
        <v>2538733.34</v>
      </c>
      <c r="CD432" s="100">
        <v>2538733.34</v>
      </c>
      <c r="CE432" s="100">
        <v>2538733.34</v>
      </c>
      <c r="CF432" s="100">
        <v>2538733.34</v>
      </c>
      <c r="CG432" s="100">
        <v>2538733.34</v>
      </c>
      <c r="CH432" s="100">
        <v>2538733.34</v>
      </c>
      <c r="CI432" s="100">
        <v>2538733.34</v>
      </c>
      <c r="CJ432" s="100">
        <v>2538733.34</v>
      </c>
      <c r="CK432" s="100">
        <v>2538733.34</v>
      </c>
      <c r="CL432" s="100">
        <v>2538733.34</v>
      </c>
      <c r="CM432" s="100">
        <v>2538733.34</v>
      </c>
      <c r="CN432" s="100">
        <v>2538733.34</v>
      </c>
      <c r="CO432" s="100">
        <v>2538733.34</v>
      </c>
    </row>
    <row r="433" spans="1:93" x14ac:dyDescent="0.2">
      <c r="A433" s="101" t="s">
        <v>2027</v>
      </c>
      <c r="B433" s="100">
        <v>7169881.8499999996</v>
      </c>
      <c r="C433" s="100">
        <v>7133387.71</v>
      </c>
      <c r="D433" s="100">
        <v>7096893.5700000003</v>
      </c>
      <c r="E433" s="100">
        <v>7060399.4299999997</v>
      </c>
      <c r="F433" s="100">
        <v>7023905.2999999998</v>
      </c>
      <c r="G433" s="100">
        <v>6987411.1600000001</v>
      </c>
      <c r="H433" s="100">
        <v>6950917.0199999996</v>
      </c>
      <c r="I433" s="100">
        <v>6914422.8799999999</v>
      </c>
      <c r="J433" s="100">
        <v>6877928.7400000002</v>
      </c>
      <c r="K433" s="100">
        <v>6841434.5999999996</v>
      </c>
      <c r="L433" s="100">
        <v>6804940.46</v>
      </c>
      <c r="M433" s="100">
        <v>6768446.3200000003</v>
      </c>
      <c r="N433" s="100">
        <v>6768446.3200000003</v>
      </c>
      <c r="O433" s="100">
        <v>6731952.1799999997</v>
      </c>
      <c r="P433" s="100">
        <v>6695458.04</v>
      </c>
      <c r="Q433" s="100">
        <v>6658963.9100000001</v>
      </c>
      <c r="R433" s="100">
        <v>6622469.7699999996</v>
      </c>
      <c r="S433" s="100">
        <v>6585975.6299999999</v>
      </c>
      <c r="T433" s="100">
        <v>6549481.4900000002</v>
      </c>
      <c r="U433" s="100">
        <v>6512987.3499999996</v>
      </c>
      <c r="V433" s="100">
        <v>6476493.21</v>
      </c>
      <c r="W433" s="100">
        <v>6439999.0700000003</v>
      </c>
      <c r="X433" s="100">
        <v>6403504.9299999997</v>
      </c>
      <c r="Y433" s="100">
        <v>6367010.79</v>
      </c>
      <c r="Z433" s="100">
        <v>6330516.6500000004</v>
      </c>
      <c r="AA433" s="334">
        <f t="shared" si="0"/>
        <v>6549481.4876923095</v>
      </c>
      <c r="AB433" s="100">
        <v>6330516.6500000004</v>
      </c>
      <c r="AC433" s="100">
        <v>6330516.6500000004</v>
      </c>
      <c r="AD433" s="100">
        <v>6330516.6500000004</v>
      </c>
      <c r="AE433" s="100">
        <v>6330516.6500000004</v>
      </c>
      <c r="AF433" s="100">
        <v>6330516.6500000004</v>
      </c>
      <c r="AG433" s="100">
        <v>6330516.6500000004</v>
      </c>
      <c r="AH433" s="100">
        <v>6330516.6500000004</v>
      </c>
      <c r="AI433" s="100">
        <v>6330516.6500000004</v>
      </c>
      <c r="AJ433" s="100">
        <v>6330516.6500000004</v>
      </c>
      <c r="AK433" s="100">
        <v>6330516.6500000004</v>
      </c>
      <c r="AL433" s="100">
        <v>6330516.6500000004</v>
      </c>
      <c r="AM433" s="100">
        <v>6330516.6500000004</v>
      </c>
      <c r="AN433" s="100">
        <v>6330516.6500000004</v>
      </c>
      <c r="AO433" s="100">
        <v>6330516.6500000004</v>
      </c>
      <c r="AP433" s="100">
        <v>6330516.6500000004</v>
      </c>
      <c r="AQ433" s="100">
        <v>6330516.6500000004</v>
      </c>
      <c r="AR433" s="100">
        <v>6330516.6500000004</v>
      </c>
      <c r="AS433" s="100">
        <v>6330516.6500000004</v>
      </c>
      <c r="AT433" s="100">
        <v>6330516.6500000004</v>
      </c>
      <c r="AU433" s="100">
        <v>6330516.6500000004</v>
      </c>
      <c r="AV433" s="100">
        <v>6330516.6500000004</v>
      </c>
      <c r="AW433" s="100">
        <v>6330516.6500000004</v>
      </c>
      <c r="AX433" s="100">
        <v>6330516.6500000004</v>
      </c>
      <c r="AY433" s="100">
        <v>6330516.6500000004</v>
      </c>
      <c r="AZ433" s="100">
        <v>6330516.6500000004</v>
      </c>
      <c r="BA433" s="100">
        <v>6330516.6500000004</v>
      </c>
      <c r="BB433" s="100">
        <v>6330516.6500000004</v>
      </c>
      <c r="BC433" s="100">
        <v>6330516.6500000004</v>
      </c>
      <c r="BD433" s="100">
        <v>6330516.6500000004</v>
      </c>
      <c r="BE433" s="100">
        <v>6330516.6500000004</v>
      </c>
      <c r="BF433" s="100">
        <v>6330516.6500000004</v>
      </c>
      <c r="BG433" s="100">
        <v>6330516.6500000004</v>
      </c>
      <c r="BH433" s="100">
        <v>6330516.6500000004</v>
      </c>
      <c r="BI433" s="100">
        <v>6330516.6500000004</v>
      </c>
      <c r="BJ433" s="100">
        <v>6330516.6500000004</v>
      </c>
      <c r="BK433" s="100">
        <v>6330516.6500000004</v>
      </c>
      <c r="BL433" s="100">
        <v>6330516.6500000004</v>
      </c>
      <c r="BM433" s="100">
        <v>6330516.6500000004</v>
      </c>
      <c r="BN433" s="100">
        <v>6330516.6500000004</v>
      </c>
      <c r="BO433" s="100">
        <v>6330516.6500000004</v>
      </c>
      <c r="BP433" s="100">
        <v>6330516.6500000004</v>
      </c>
      <c r="BQ433" s="100">
        <v>6330516.6500000004</v>
      </c>
      <c r="BR433" s="100">
        <v>6330516.6500000004</v>
      </c>
      <c r="BS433" s="100">
        <v>6330516.6500000004</v>
      </c>
      <c r="BT433" s="100">
        <v>6330516.6500000004</v>
      </c>
      <c r="BU433" s="100">
        <v>6330516.6500000004</v>
      </c>
      <c r="BV433" s="100">
        <v>6330516.6500000004</v>
      </c>
      <c r="BW433" s="100">
        <v>6330516.6500000004</v>
      </c>
      <c r="BX433" s="100">
        <v>6330516.6500000004</v>
      </c>
      <c r="BY433" s="100">
        <v>6330516.6500000004</v>
      </c>
      <c r="BZ433" s="100">
        <v>6330516.6500000004</v>
      </c>
      <c r="CA433" s="100">
        <v>6330516.6500000004</v>
      </c>
      <c r="CB433" s="100">
        <v>6330516.6500000004</v>
      </c>
      <c r="CC433" s="100">
        <v>6330516.6500000004</v>
      </c>
      <c r="CD433" s="100">
        <v>6330516.6500000004</v>
      </c>
      <c r="CE433" s="100">
        <v>6330516.6500000004</v>
      </c>
      <c r="CF433" s="100">
        <v>6330516.6500000004</v>
      </c>
      <c r="CG433" s="100">
        <v>6330516.6500000004</v>
      </c>
      <c r="CH433" s="100">
        <v>6330516.6500000004</v>
      </c>
      <c r="CI433" s="100">
        <v>6330516.6500000004</v>
      </c>
      <c r="CJ433" s="100">
        <v>6330516.6500000004</v>
      </c>
      <c r="CK433" s="100">
        <v>6330516.6500000004</v>
      </c>
      <c r="CL433" s="100">
        <v>6330516.6500000004</v>
      </c>
      <c r="CM433" s="100">
        <v>6330516.6500000004</v>
      </c>
      <c r="CN433" s="100">
        <v>6330516.6500000004</v>
      </c>
      <c r="CO433" s="100">
        <v>6330516.6500000004</v>
      </c>
    </row>
    <row r="434" spans="1:93" x14ac:dyDescent="0.2">
      <c r="A434" s="101" t="s">
        <v>2028</v>
      </c>
      <c r="B434" s="100">
        <v>3375134.69</v>
      </c>
      <c r="C434" s="100">
        <v>3361605.28</v>
      </c>
      <c r="D434" s="100">
        <v>3348075.88</v>
      </c>
      <c r="E434" s="100">
        <v>3334546.48</v>
      </c>
      <c r="F434" s="100">
        <v>3321017.08</v>
      </c>
      <c r="G434" s="100">
        <v>3307487.67</v>
      </c>
      <c r="H434" s="100">
        <v>3293958.27</v>
      </c>
      <c r="I434" s="100">
        <v>3280428.87</v>
      </c>
      <c r="J434" s="100">
        <v>3266899.47</v>
      </c>
      <c r="K434" s="100">
        <v>3253370.06</v>
      </c>
      <c r="L434" s="100">
        <v>3239840.66</v>
      </c>
      <c r="M434" s="100">
        <v>3226311.26</v>
      </c>
      <c r="N434" s="100">
        <v>3226311.26</v>
      </c>
      <c r="O434" s="100">
        <v>3212781.86</v>
      </c>
      <c r="P434" s="100">
        <v>3199252.45</v>
      </c>
      <c r="Q434" s="100">
        <v>3185723.05</v>
      </c>
      <c r="R434" s="100">
        <v>3172193.65</v>
      </c>
      <c r="S434" s="100">
        <v>3158664.25</v>
      </c>
      <c r="T434" s="100">
        <v>3145134.84</v>
      </c>
      <c r="U434" s="100">
        <v>3131605.44</v>
      </c>
      <c r="V434" s="100">
        <v>3118076.04</v>
      </c>
      <c r="W434" s="100">
        <v>3104546.64</v>
      </c>
      <c r="X434" s="100">
        <v>3091017.23</v>
      </c>
      <c r="Y434" s="100">
        <v>3077487.83</v>
      </c>
      <c r="Z434" s="100">
        <v>3063958.43</v>
      </c>
      <c r="AA434" s="334">
        <f t="shared" si="0"/>
        <v>3145134.8438461539</v>
      </c>
      <c r="AB434" s="100">
        <v>3063958.43</v>
      </c>
      <c r="AC434" s="100">
        <v>3063958.43</v>
      </c>
      <c r="AD434" s="100">
        <v>3063958.43</v>
      </c>
      <c r="AE434" s="100">
        <v>3063958.43</v>
      </c>
      <c r="AF434" s="100">
        <v>3063958.43</v>
      </c>
      <c r="AG434" s="100">
        <v>3063958.43</v>
      </c>
      <c r="AH434" s="100">
        <v>3063958.43</v>
      </c>
      <c r="AI434" s="100">
        <v>3063958.43</v>
      </c>
      <c r="AJ434" s="100">
        <v>3063958.43</v>
      </c>
      <c r="AK434" s="100">
        <v>3063958.43</v>
      </c>
      <c r="AL434" s="100">
        <v>3063958.43</v>
      </c>
      <c r="AM434" s="100">
        <v>3063958.43</v>
      </c>
      <c r="AN434" s="100">
        <v>3063958.43</v>
      </c>
      <c r="AO434" s="100">
        <v>3063958.43</v>
      </c>
      <c r="AP434" s="100">
        <v>3063958.43</v>
      </c>
      <c r="AQ434" s="100">
        <v>3063958.43</v>
      </c>
      <c r="AR434" s="100">
        <v>3063958.43</v>
      </c>
      <c r="AS434" s="100">
        <v>3063958.43</v>
      </c>
      <c r="AT434" s="100">
        <v>3063958.43</v>
      </c>
      <c r="AU434" s="100">
        <v>3063958.43</v>
      </c>
      <c r="AV434" s="100">
        <v>3063958.43</v>
      </c>
      <c r="AW434" s="100">
        <v>3063958.43</v>
      </c>
      <c r="AX434" s="100">
        <v>3063958.43</v>
      </c>
      <c r="AY434" s="100">
        <v>3063958.43</v>
      </c>
      <c r="AZ434" s="100">
        <v>3063958.43</v>
      </c>
      <c r="BA434" s="100">
        <v>3063958.43</v>
      </c>
      <c r="BB434" s="100">
        <v>3063958.43</v>
      </c>
      <c r="BC434" s="100">
        <v>3063958.43</v>
      </c>
      <c r="BD434" s="100">
        <v>3063958.43</v>
      </c>
      <c r="BE434" s="100">
        <v>3063958.43</v>
      </c>
      <c r="BF434" s="100">
        <v>3063958.43</v>
      </c>
      <c r="BG434" s="100">
        <v>3063958.43</v>
      </c>
      <c r="BH434" s="100">
        <v>3063958.43</v>
      </c>
      <c r="BI434" s="100">
        <v>3063958.43</v>
      </c>
      <c r="BJ434" s="100">
        <v>3063958.43</v>
      </c>
      <c r="BK434" s="100">
        <v>3063958.43</v>
      </c>
      <c r="BL434" s="100">
        <v>3063958.43</v>
      </c>
      <c r="BM434" s="100">
        <v>3063958.43</v>
      </c>
      <c r="BN434" s="100">
        <v>3063958.43</v>
      </c>
      <c r="BO434" s="100">
        <v>3063958.43</v>
      </c>
      <c r="BP434" s="100">
        <v>3063958.43</v>
      </c>
      <c r="BQ434" s="100">
        <v>3063958.43</v>
      </c>
      <c r="BR434" s="100">
        <v>3063958.43</v>
      </c>
      <c r="BS434" s="100">
        <v>3063958.43</v>
      </c>
      <c r="BT434" s="100">
        <v>3063958.43</v>
      </c>
      <c r="BU434" s="100">
        <v>3063958.43</v>
      </c>
      <c r="BV434" s="100">
        <v>3063958.43</v>
      </c>
      <c r="BW434" s="100">
        <v>3063958.43</v>
      </c>
      <c r="BX434" s="100">
        <v>3063958.43</v>
      </c>
      <c r="BY434" s="100">
        <v>3063958.43</v>
      </c>
      <c r="BZ434" s="100">
        <v>3063958.43</v>
      </c>
      <c r="CA434" s="100">
        <v>3063958.43</v>
      </c>
      <c r="CB434" s="100">
        <v>3063958.43</v>
      </c>
      <c r="CC434" s="100">
        <v>3063958.43</v>
      </c>
      <c r="CD434" s="100">
        <v>3063958.43</v>
      </c>
      <c r="CE434" s="100">
        <v>3063958.43</v>
      </c>
      <c r="CF434" s="100">
        <v>3063958.43</v>
      </c>
      <c r="CG434" s="100">
        <v>3063958.43</v>
      </c>
      <c r="CH434" s="100">
        <v>3063958.43</v>
      </c>
      <c r="CI434" s="100">
        <v>3063958.43</v>
      </c>
      <c r="CJ434" s="100">
        <v>3063958.43</v>
      </c>
      <c r="CK434" s="100">
        <v>3063958.43</v>
      </c>
      <c r="CL434" s="100">
        <v>3063958.43</v>
      </c>
      <c r="CM434" s="100">
        <v>3063958.43</v>
      </c>
      <c r="CN434" s="100">
        <v>3063958.43</v>
      </c>
      <c r="CO434" s="100">
        <v>3063958.43</v>
      </c>
    </row>
    <row r="435" spans="1:93" x14ac:dyDescent="0.2">
      <c r="A435" s="102" t="s">
        <v>2029</v>
      </c>
      <c r="B435" s="103">
        <v>58227312.749999903</v>
      </c>
      <c r="C435" s="103">
        <v>57782784.310000002</v>
      </c>
      <c r="D435" s="103">
        <v>58560859.789999999</v>
      </c>
      <c r="E435" s="103">
        <v>58114223.699999899</v>
      </c>
      <c r="F435" s="103">
        <v>57672962.379999898</v>
      </c>
      <c r="G435" s="103">
        <v>57224731.659999996</v>
      </c>
      <c r="H435" s="103">
        <v>56776287.689999998</v>
      </c>
      <c r="I435" s="103">
        <v>56327843.710000001</v>
      </c>
      <c r="J435" s="103">
        <v>55879399.759999901</v>
      </c>
      <c r="K435" s="103">
        <v>55508639.57</v>
      </c>
      <c r="L435" s="103">
        <v>58852425.649999999</v>
      </c>
      <c r="M435" s="103">
        <v>60597554.549999997</v>
      </c>
      <c r="N435" s="103">
        <v>60597554.549999997</v>
      </c>
      <c r="O435" s="103">
        <v>60132937.890000001</v>
      </c>
      <c r="P435" s="103">
        <v>59676233.200000003</v>
      </c>
      <c r="Q435" s="103">
        <v>60043312.219999999</v>
      </c>
      <c r="R435" s="103">
        <v>59730752.380000003</v>
      </c>
      <c r="S435" s="103">
        <v>59273790.429999903</v>
      </c>
      <c r="T435" s="103">
        <v>58807260.189999901</v>
      </c>
      <c r="U435" s="103">
        <v>58327707.100000001</v>
      </c>
      <c r="V435" s="103">
        <v>57849650.839999899</v>
      </c>
      <c r="W435" s="103">
        <v>59392060.859999999</v>
      </c>
      <c r="X435" s="103">
        <v>59641755.520000003</v>
      </c>
      <c r="Y435" s="103">
        <v>67361378.430000007</v>
      </c>
      <c r="Z435" s="103">
        <v>72698925.599999994</v>
      </c>
      <c r="AA435" s="335">
        <f>SUM(AA406:AA434)</f>
        <v>61041024.554615393</v>
      </c>
      <c r="AB435" s="103">
        <v>72698925.599999994</v>
      </c>
      <c r="AC435" s="103">
        <v>72633308.599999994</v>
      </c>
      <c r="AD435" s="103">
        <v>72567691.599999994</v>
      </c>
      <c r="AE435" s="103">
        <v>73029852.377777696</v>
      </c>
      <c r="AF435" s="103">
        <v>72955439.081481501</v>
      </c>
      <c r="AG435" s="103">
        <v>72881025.785185099</v>
      </c>
      <c r="AH435" s="103">
        <v>72806612.4888888</v>
      </c>
      <c r="AI435" s="103">
        <v>72732199.192592502</v>
      </c>
      <c r="AJ435" s="103">
        <v>72657785.896296307</v>
      </c>
      <c r="AK435" s="103">
        <v>72583372.599999994</v>
      </c>
      <c r="AL435" s="103">
        <v>72508959.303703696</v>
      </c>
      <c r="AM435" s="103">
        <v>72434546.007407397</v>
      </c>
      <c r="AN435" s="103">
        <v>72360132.711111099</v>
      </c>
      <c r="AO435" s="103">
        <v>72360132.711111099</v>
      </c>
      <c r="AP435" s="103">
        <v>72285719.4148148</v>
      </c>
      <c r="AQ435" s="103">
        <v>72211306.118518502</v>
      </c>
      <c r="AR435" s="103">
        <v>72664670.599999994</v>
      </c>
      <c r="AS435" s="103">
        <v>72581461.007407397</v>
      </c>
      <c r="AT435" s="103">
        <v>72498251.4148148</v>
      </c>
      <c r="AU435" s="103">
        <v>72415041.822222203</v>
      </c>
      <c r="AV435" s="103">
        <v>72331832.229629606</v>
      </c>
      <c r="AW435" s="103">
        <v>72248622.637036994</v>
      </c>
      <c r="AX435" s="103">
        <v>72165413.044444397</v>
      </c>
      <c r="AY435" s="103">
        <v>72082203.4518518</v>
      </c>
      <c r="AZ435" s="103">
        <v>71998993.859259203</v>
      </c>
      <c r="BA435" s="103">
        <v>71915784.266666606</v>
      </c>
      <c r="BB435" s="103">
        <v>71915784.266666606</v>
      </c>
      <c r="BC435" s="103">
        <v>71832574.674073994</v>
      </c>
      <c r="BD435" s="103">
        <v>71749365.081481397</v>
      </c>
      <c r="BE435" s="103">
        <v>72193933.266666606</v>
      </c>
      <c r="BF435" s="103">
        <v>72439427.377777696</v>
      </c>
      <c r="BG435" s="103">
        <v>72347421.4888888</v>
      </c>
      <c r="BH435" s="103">
        <v>72255415.599999994</v>
      </c>
      <c r="BI435" s="103">
        <v>72163409.711111099</v>
      </c>
      <c r="BJ435" s="103">
        <v>72071403.822222203</v>
      </c>
      <c r="BK435" s="103">
        <v>71979397.933333293</v>
      </c>
      <c r="BL435" s="103">
        <v>71887392.044444397</v>
      </c>
      <c r="BM435" s="103">
        <v>71795386.155555502</v>
      </c>
      <c r="BN435" s="103">
        <v>71703380.266666606</v>
      </c>
      <c r="BO435" s="103">
        <v>71703380.266666606</v>
      </c>
      <c r="BP435" s="103">
        <v>71611374.377777696</v>
      </c>
      <c r="BQ435" s="103">
        <v>71519368.4888888</v>
      </c>
      <c r="BR435" s="103">
        <v>71955140.377777696</v>
      </c>
      <c r="BS435" s="103">
        <v>71854338.192592606</v>
      </c>
      <c r="BT435" s="103">
        <v>71753536.007407397</v>
      </c>
      <c r="BU435" s="103">
        <v>71652733.822222203</v>
      </c>
      <c r="BV435" s="103">
        <v>71551931.637036994</v>
      </c>
      <c r="BW435" s="103">
        <v>71451129.4518518</v>
      </c>
      <c r="BX435" s="103">
        <v>71350327.266666606</v>
      </c>
      <c r="BY435" s="103">
        <v>71249525.081481397</v>
      </c>
      <c r="BZ435" s="103">
        <v>71148722.896296307</v>
      </c>
      <c r="CA435" s="103">
        <v>71047920.711111099</v>
      </c>
      <c r="CB435" s="103">
        <v>71047920.711111099</v>
      </c>
      <c r="CC435" s="103">
        <v>70947118.525925905</v>
      </c>
      <c r="CD435" s="103">
        <v>70846316.340740696</v>
      </c>
      <c r="CE435" s="103">
        <v>71273291.933333293</v>
      </c>
      <c r="CF435" s="103">
        <v>71215693.4518518</v>
      </c>
      <c r="CG435" s="103">
        <v>71158094.970370293</v>
      </c>
      <c r="CH435" s="103">
        <v>71100496.4888888</v>
      </c>
      <c r="CI435" s="103">
        <v>71042898.007407397</v>
      </c>
      <c r="CJ435" s="103">
        <v>70985299.525925905</v>
      </c>
      <c r="CK435" s="103">
        <v>70927701.044444397</v>
      </c>
      <c r="CL435" s="103">
        <v>70870102.562962905</v>
      </c>
      <c r="CM435" s="103">
        <v>70812504.081481501</v>
      </c>
      <c r="CN435" s="103">
        <v>70754905.599999994</v>
      </c>
      <c r="CO435" s="103">
        <v>70754905.599999994</v>
      </c>
    </row>
    <row r="436" spans="1:93" x14ac:dyDescent="0.2">
      <c r="A436" s="101" t="s">
        <v>2030</v>
      </c>
    </row>
    <row r="437" spans="1:93" x14ac:dyDescent="0.2">
      <c r="A437" s="99" t="s">
        <v>2031</v>
      </c>
    </row>
    <row r="438" spans="1:93" x14ac:dyDescent="0.2">
      <c r="A438" s="101" t="s">
        <v>2032</v>
      </c>
      <c r="B438" s="100">
        <v>0</v>
      </c>
      <c r="C438" s="100">
        <v>0</v>
      </c>
      <c r="D438" s="100">
        <v>0</v>
      </c>
      <c r="E438" s="100">
        <v>0</v>
      </c>
      <c r="F438" s="100">
        <v>0</v>
      </c>
      <c r="G438" s="100">
        <v>0</v>
      </c>
      <c r="H438" s="100">
        <v>0</v>
      </c>
      <c r="I438" s="100">
        <v>0</v>
      </c>
      <c r="J438" s="100">
        <v>0</v>
      </c>
      <c r="K438" s="100">
        <v>0</v>
      </c>
      <c r="L438" s="100">
        <v>0</v>
      </c>
      <c r="M438" s="100">
        <v>0</v>
      </c>
      <c r="N438" s="100">
        <v>0</v>
      </c>
      <c r="O438" s="100">
        <v>0</v>
      </c>
      <c r="P438" s="100">
        <v>0</v>
      </c>
      <c r="Q438" s="100">
        <v>0</v>
      </c>
      <c r="R438" s="100">
        <v>0</v>
      </c>
      <c r="S438" s="100">
        <v>0</v>
      </c>
      <c r="T438" s="100">
        <v>0</v>
      </c>
      <c r="U438" s="100">
        <v>0</v>
      </c>
      <c r="V438" s="100">
        <v>0</v>
      </c>
      <c r="W438" s="100">
        <v>0</v>
      </c>
      <c r="X438" s="100">
        <v>0</v>
      </c>
      <c r="Y438" s="100">
        <v>0</v>
      </c>
      <c r="Z438" s="100">
        <v>0</v>
      </c>
      <c r="AB438" s="100">
        <v>0</v>
      </c>
      <c r="AC438" s="100">
        <v>0</v>
      </c>
      <c r="AD438" s="100">
        <v>0</v>
      </c>
      <c r="AE438" s="100">
        <v>0</v>
      </c>
      <c r="AF438" s="100">
        <v>0</v>
      </c>
      <c r="AG438" s="100">
        <v>0</v>
      </c>
      <c r="AH438" s="100">
        <v>0</v>
      </c>
      <c r="AI438" s="100">
        <v>0</v>
      </c>
      <c r="AJ438" s="100">
        <v>0</v>
      </c>
      <c r="AK438" s="100">
        <v>0</v>
      </c>
      <c r="AL438" s="100">
        <v>0</v>
      </c>
      <c r="AM438" s="100">
        <v>0</v>
      </c>
      <c r="AN438" s="100">
        <v>0</v>
      </c>
      <c r="AO438" s="100">
        <v>0</v>
      </c>
      <c r="AP438" s="100">
        <v>0</v>
      </c>
      <c r="AQ438" s="100">
        <v>0</v>
      </c>
      <c r="AR438" s="100">
        <v>0</v>
      </c>
      <c r="AS438" s="100">
        <v>0</v>
      </c>
      <c r="AT438" s="100">
        <v>0</v>
      </c>
      <c r="AU438" s="100">
        <v>0</v>
      </c>
      <c r="AV438" s="100">
        <v>0</v>
      </c>
      <c r="AW438" s="100">
        <v>0</v>
      </c>
      <c r="AX438" s="100">
        <v>0</v>
      </c>
      <c r="AY438" s="100">
        <v>0</v>
      </c>
      <c r="AZ438" s="100">
        <v>0</v>
      </c>
      <c r="BA438" s="100">
        <v>0</v>
      </c>
      <c r="BB438" s="100">
        <v>0</v>
      </c>
      <c r="BC438" s="100">
        <v>0</v>
      </c>
      <c r="BD438" s="100">
        <v>0</v>
      </c>
      <c r="BE438" s="100">
        <v>0</v>
      </c>
      <c r="BF438" s="100">
        <v>0</v>
      </c>
      <c r="BG438" s="100">
        <v>0</v>
      </c>
      <c r="BH438" s="100">
        <v>0</v>
      </c>
      <c r="BI438" s="100">
        <v>0</v>
      </c>
      <c r="BJ438" s="100">
        <v>0</v>
      </c>
      <c r="BK438" s="100">
        <v>0</v>
      </c>
      <c r="BL438" s="100">
        <v>0</v>
      </c>
      <c r="BM438" s="100">
        <v>0</v>
      </c>
      <c r="BN438" s="100">
        <v>0</v>
      </c>
      <c r="BO438" s="100">
        <v>0</v>
      </c>
      <c r="BP438" s="100">
        <v>0</v>
      </c>
      <c r="BQ438" s="100">
        <v>0</v>
      </c>
      <c r="BR438" s="100">
        <v>0</v>
      </c>
      <c r="BS438" s="100">
        <v>0</v>
      </c>
      <c r="BT438" s="100">
        <v>0</v>
      </c>
      <c r="BU438" s="100">
        <v>0</v>
      </c>
      <c r="BV438" s="100">
        <v>0</v>
      </c>
      <c r="BW438" s="100">
        <v>0</v>
      </c>
      <c r="BX438" s="100">
        <v>0</v>
      </c>
      <c r="BY438" s="100">
        <v>0</v>
      </c>
      <c r="BZ438" s="100">
        <v>0</v>
      </c>
      <c r="CA438" s="100">
        <v>0</v>
      </c>
      <c r="CB438" s="100">
        <v>0</v>
      </c>
      <c r="CC438" s="100">
        <v>0</v>
      </c>
      <c r="CD438" s="100">
        <v>0</v>
      </c>
      <c r="CE438" s="100">
        <v>0</v>
      </c>
      <c r="CF438" s="100">
        <v>0</v>
      </c>
      <c r="CG438" s="100">
        <v>0</v>
      </c>
      <c r="CH438" s="100">
        <v>0</v>
      </c>
      <c r="CI438" s="100">
        <v>0</v>
      </c>
      <c r="CJ438" s="100">
        <v>0</v>
      </c>
      <c r="CK438" s="100">
        <v>0</v>
      </c>
      <c r="CL438" s="100">
        <v>0</v>
      </c>
      <c r="CM438" s="100">
        <v>0</v>
      </c>
      <c r="CN438" s="100">
        <v>0</v>
      </c>
      <c r="CO438" s="100">
        <v>0</v>
      </c>
    </row>
    <row r="439" spans="1:93" x14ac:dyDescent="0.2">
      <c r="A439" s="101" t="s">
        <v>2033</v>
      </c>
      <c r="B439" s="100">
        <v>0</v>
      </c>
      <c r="C439" s="100">
        <v>0</v>
      </c>
      <c r="D439" s="100">
        <v>0</v>
      </c>
      <c r="E439" s="100">
        <v>0</v>
      </c>
      <c r="F439" s="100">
        <v>0</v>
      </c>
      <c r="G439" s="100">
        <v>0</v>
      </c>
      <c r="H439" s="100">
        <v>0</v>
      </c>
      <c r="I439" s="100">
        <v>0</v>
      </c>
      <c r="J439" s="100">
        <v>0</v>
      </c>
      <c r="K439" s="100">
        <v>0</v>
      </c>
      <c r="L439" s="100">
        <v>0</v>
      </c>
      <c r="M439" s="100">
        <v>0</v>
      </c>
      <c r="N439" s="100">
        <v>0</v>
      </c>
      <c r="O439" s="100">
        <v>0</v>
      </c>
      <c r="P439" s="100">
        <v>0</v>
      </c>
      <c r="Q439" s="100">
        <v>0</v>
      </c>
      <c r="R439" s="100">
        <v>0</v>
      </c>
      <c r="S439" s="100">
        <v>0</v>
      </c>
      <c r="T439" s="100">
        <v>0</v>
      </c>
      <c r="U439" s="100">
        <v>0</v>
      </c>
      <c r="V439" s="100">
        <v>0</v>
      </c>
      <c r="W439" s="100">
        <v>0</v>
      </c>
      <c r="X439" s="100">
        <v>0</v>
      </c>
      <c r="Y439" s="100">
        <v>0</v>
      </c>
      <c r="Z439" s="100">
        <v>0</v>
      </c>
      <c r="AB439" s="100">
        <v>0</v>
      </c>
      <c r="AC439" s="100">
        <v>0</v>
      </c>
      <c r="AD439" s="100">
        <v>0</v>
      </c>
      <c r="AE439" s="100">
        <v>0</v>
      </c>
      <c r="AF439" s="100">
        <v>0</v>
      </c>
      <c r="AG439" s="100">
        <v>0</v>
      </c>
      <c r="AH439" s="100">
        <v>0</v>
      </c>
      <c r="AI439" s="100">
        <v>0</v>
      </c>
      <c r="AJ439" s="100">
        <v>0</v>
      </c>
      <c r="AK439" s="100">
        <v>0</v>
      </c>
      <c r="AL439" s="100">
        <v>0</v>
      </c>
      <c r="AM439" s="100">
        <v>0</v>
      </c>
      <c r="AN439" s="100">
        <v>0</v>
      </c>
      <c r="AO439" s="100">
        <v>0</v>
      </c>
      <c r="AP439" s="100">
        <v>0</v>
      </c>
      <c r="AQ439" s="100">
        <v>0</v>
      </c>
      <c r="AR439" s="100">
        <v>0</v>
      </c>
      <c r="AS439" s="100">
        <v>0</v>
      </c>
      <c r="AT439" s="100">
        <v>0</v>
      </c>
      <c r="AU439" s="100">
        <v>0</v>
      </c>
      <c r="AV439" s="100">
        <v>0</v>
      </c>
      <c r="AW439" s="100">
        <v>0</v>
      </c>
      <c r="AX439" s="100">
        <v>0</v>
      </c>
      <c r="AY439" s="100">
        <v>0</v>
      </c>
      <c r="AZ439" s="100">
        <v>0</v>
      </c>
      <c r="BA439" s="100">
        <v>0</v>
      </c>
      <c r="BB439" s="100">
        <v>0</v>
      </c>
      <c r="BC439" s="100">
        <v>0</v>
      </c>
      <c r="BD439" s="100">
        <v>0</v>
      </c>
      <c r="BE439" s="100">
        <v>0</v>
      </c>
      <c r="BF439" s="100">
        <v>0</v>
      </c>
      <c r="BG439" s="100">
        <v>0</v>
      </c>
      <c r="BH439" s="100">
        <v>0</v>
      </c>
      <c r="BI439" s="100">
        <v>0</v>
      </c>
      <c r="BJ439" s="100">
        <v>0</v>
      </c>
      <c r="BK439" s="100">
        <v>0</v>
      </c>
      <c r="BL439" s="100">
        <v>0</v>
      </c>
      <c r="BM439" s="100">
        <v>0</v>
      </c>
      <c r="BN439" s="100">
        <v>0</v>
      </c>
      <c r="BO439" s="100">
        <v>0</v>
      </c>
      <c r="BP439" s="100">
        <v>0</v>
      </c>
      <c r="BQ439" s="100">
        <v>0</v>
      </c>
      <c r="BR439" s="100">
        <v>0</v>
      </c>
      <c r="BS439" s="100">
        <v>0</v>
      </c>
      <c r="BT439" s="100">
        <v>0</v>
      </c>
      <c r="BU439" s="100">
        <v>0</v>
      </c>
      <c r="BV439" s="100">
        <v>0</v>
      </c>
      <c r="BW439" s="100">
        <v>0</v>
      </c>
      <c r="BX439" s="100">
        <v>0</v>
      </c>
      <c r="BY439" s="100">
        <v>0</v>
      </c>
      <c r="BZ439" s="100">
        <v>0</v>
      </c>
      <c r="CA439" s="100">
        <v>0</v>
      </c>
      <c r="CB439" s="100">
        <v>0</v>
      </c>
      <c r="CC439" s="100">
        <v>0</v>
      </c>
      <c r="CD439" s="100">
        <v>0</v>
      </c>
      <c r="CE439" s="100">
        <v>0</v>
      </c>
      <c r="CF439" s="100">
        <v>0</v>
      </c>
      <c r="CG439" s="100">
        <v>0</v>
      </c>
      <c r="CH439" s="100">
        <v>0</v>
      </c>
      <c r="CI439" s="100">
        <v>0</v>
      </c>
      <c r="CJ439" s="100">
        <v>0</v>
      </c>
      <c r="CK439" s="100">
        <v>0</v>
      </c>
      <c r="CL439" s="100">
        <v>0</v>
      </c>
      <c r="CM439" s="100">
        <v>0</v>
      </c>
      <c r="CN439" s="100">
        <v>0</v>
      </c>
      <c r="CO439" s="100">
        <v>0</v>
      </c>
    </row>
    <row r="440" spans="1:93" x14ac:dyDescent="0.2">
      <c r="A440" s="101" t="s">
        <v>2034</v>
      </c>
      <c r="B440" s="100">
        <v>0</v>
      </c>
      <c r="C440" s="100">
        <v>0</v>
      </c>
      <c r="D440" s="100">
        <v>0</v>
      </c>
      <c r="E440" s="100">
        <v>0</v>
      </c>
      <c r="F440" s="100">
        <v>0</v>
      </c>
      <c r="G440" s="100">
        <v>0</v>
      </c>
      <c r="H440" s="100">
        <v>0</v>
      </c>
      <c r="I440" s="100">
        <v>0</v>
      </c>
      <c r="J440" s="100">
        <v>0</v>
      </c>
      <c r="K440" s="100">
        <v>0</v>
      </c>
      <c r="L440" s="100">
        <v>0</v>
      </c>
      <c r="M440" s="100">
        <v>0</v>
      </c>
      <c r="N440" s="100">
        <v>0</v>
      </c>
      <c r="O440" s="100">
        <v>0</v>
      </c>
      <c r="P440" s="100">
        <v>0</v>
      </c>
      <c r="Q440" s="100">
        <v>0</v>
      </c>
      <c r="R440" s="100">
        <v>0</v>
      </c>
      <c r="S440" s="100">
        <v>0</v>
      </c>
      <c r="T440" s="100">
        <v>0</v>
      </c>
      <c r="U440" s="100">
        <v>0</v>
      </c>
      <c r="V440" s="100">
        <v>0</v>
      </c>
      <c r="W440" s="100">
        <v>0</v>
      </c>
      <c r="X440" s="100">
        <v>0</v>
      </c>
      <c r="Y440" s="100">
        <v>0</v>
      </c>
      <c r="Z440" s="100">
        <v>0</v>
      </c>
      <c r="AB440" s="100">
        <v>0</v>
      </c>
      <c r="AC440" s="100">
        <v>0</v>
      </c>
      <c r="AD440" s="100">
        <v>0</v>
      </c>
      <c r="AE440" s="100">
        <v>0</v>
      </c>
      <c r="AF440" s="100">
        <v>0</v>
      </c>
      <c r="AG440" s="100">
        <v>0</v>
      </c>
      <c r="AH440" s="100">
        <v>0</v>
      </c>
      <c r="AI440" s="100">
        <v>0</v>
      </c>
      <c r="AJ440" s="100">
        <v>0</v>
      </c>
      <c r="AK440" s="100">
        <v>0</v>
      </c>
      <c r="AL440" s="100">
        <v>0</v>
      </c>
      <c r="AM440" s="100">
        <v>0</v>
      </c>
      <c r="AN440" s="100">
        <v>0</v>
      </c>
      <c r="AO440" s="100">
        <v>0</v>
      </c>
      <c r="AP440" s="100">
        <v>0</v>
      </c>
      <c r="AQ440" s="100">
        <v>0</v>
      </c>
      <c r="AR440" s="100">
        <v>0</v>
      </c>
      <c r="AS440" s="100">
        <v>0</v>
      </c>
      <c r="AT440" s="100">
        <v>0</v>
      </c>
      <c r="AU440" s="100">
        <v>0</v>
      </c>
      <c r="AV440" s="100">
        <v>0</v>
      </c>
      <c r="AW440" s="100">
        <v>0</v>
      </c>
      <c r="AX440" s="100">
        <v>0</v>
      </c>
      <c r="AY440" s="100">
        <v>0</v>
      </c>
      <c r="AZ440" s="100">
        <v>0</v>
      </c>
      <c r="BA440" s="100">
        <v>0</v>
      </c>
      <c r="BB440" s="100">
        <v>0</v>
      </c>
      <c r="BC440" s="100">
        <v>0</v>
      </c>
      <c r="BD440" s="100">
        <v>0</v>
      </c>
      <c r="BE440" s="100">
        <v>0</v>
      </c>
      <c r="BF440" s="100">
        <v>0</v>
      </c>
      <c r="BG440" s="100">
        <v>0</v>
      </c>
      <c r="BH440" s="100">
        <v>0</v>
      </c>
      <c r="BI440" s="100">
        <v>0</v>
      </c>
      <c r="BJ440" s="100">
        <v>0</v>
      </c>
      <c r="BK440" s="100">
        <v>0</v>
      </c>
      <c r="BL440" s="100">
        <v>0</v>
      </c>
      <c r="BM440" s="100">
        <v>0</v>
      </c>
      <c r="BN440" s="100">
        <v>0</v>
      </c>
      <c r="BO440" s="100">
        <v>0</v>
      </c>
      <c r="BP440" s="100">
        <v>0</v>
      </c>
      <c r="BQ440" s="100">
        <v>0</v>
      </c>
      <c r="BR440" s="100">
        <v>0</v>
      </c>
      <c r="BS440" s="100">
        <v>0</v>
      </c>
      <c r="BT440" s="100">
        <v>0</v>
      </c>
      <c r="BU440" s="100">
        <v>0</v>
      </c>
      <c r="BV440" s="100">
        <v>0</v>
      </c>
      <c r="BW440" s="100">
        <v>0</v>
      </c>
      <c r="BX440" s="100">
        <v>0</v>
      </c>
      <c r="BY440" s="100">
        <v>0</v>
      </c>
      <c r="BZ440" s="100">
        <v>0</v>
      </c>
      <c r="CA440" s="100">
        <v>0</v>
      </c>
      <c r="CB440" s="100">
        <v>0</v>
      </c>
      <c r="CC440" s="100">
        <v>0</v>
      </c>
      <c r="CD440" s="100">
        <v>0</v>
      </c>
      <c r="CE440" s="100">
        <v>0</v>
      </c>
      <c r="CF440" s="100">
        <v>0</v>
      </c>
      <c r="CG440" s="100">
        <v>0</v>
      </c>
      <c r="CH440" s="100">
        <v>0</v>
      </c>
      <c r="CI440" s="100">
        <v>0</v>
      </c>
      <c r="CJ440" s="100">
        <v>0</v>
      </c>
      <c r="CK440" s="100">
        <v>0</v>
      </c>
      <c r="CL440" s="100">
        <v>0</v>
      </c>
      <c r="CM440" s="100">
        <v>0</v>
      </c>
      <c r="CN440" s="100">
        <v>0</v>
      </c>
      <c r="CO440" s="100">
        <v>0</v>
      </c>
    </row>
    <row r="441" spans="1:93" x14ac:dyDescent="0.2">
      <c r="A441" s="101" t="s">
        <v>2035</v>
      </c>
      <c r="B441" s="100">
        <v>0</v>
      </c>
      <c r="C441" s="100">
        <v>0</v>
      </c>
      <c r="D441" s="100">
        <v>0</v>
      </c>
      <c r="E441" s="100">
        <v>0</v>
      </c>
      <c r="F441" s="100">
        <v>0</v>
      </c>
      <c r="G441" s="100">
        <v>0</v>
      </c>
      <c r="H441" s="100">
        <v>0</v>
      </c>
      <c r="I441" s="100">
        <v>0</v>
      </c>
      <c r="J441" s="100">
        <v>0</v>
      </c>
      <c r="K441" s="100">
        <v>0</v>
      </c>
      <c r="L441" s="100">
        <v>0</v>
      </c>
      <c r="M441" s="100">
        <v>0</v>
      </c>
      <c r="N441" s="100">
        <v>0</v>
      </c>
      <c r="O441" s="100">
        <v>0</v>
      </c>
      <c r="P441" s="100">
        <v>0</v>
      </c>
      <c r="Q441" s="100">
        <v>0</v>
      </c>
      <c r="R441" s="100">
        <v>0</v>
      </c>
      <c r="S441" s="100">
        <v>91946</v>
      </c>
      <c r="T441" s="100">
        <v>91946</v>
      </c>
      <c r="U441" s="100">
        <v>91946</v>
      </c>
      <c r="V441" s="100">
        <v>509726</v>
      </c>
      <c r="W441" s="100">
        <v>325834</v>
      </c>
      <c r="X441" s="100">
        <v>325834</v>
      </c>
      <c r="Y441" s="100">
        <v>325834</v>
      </c>
      <c r="Z441" s="100">
        <v>509726</v>
      </c>
      <c r="AB441" s="100">
        <v>509726</v>
      </c>
      <c r="AC441" s="100">
        <v>509726</v>
      </c>
      <c r="AD441" s="100">
        <v>509726</v>
      </c>
      <c r="AE441" s="100">
        <v>509726</v>
      </c>
      <c r="AF441" s="100">
        <v>509726</v>
      </c>
      <c r="AG441" s="100">
        <v>509726</v>
      </c>
      <c r="AH441" s="100">
        <v>509726</v>
      </c>
      <c r="AI441" s="100">
        <v>509726</v>
      </c>
      <c r="AJ441" s="100">
        <v>509726</v>
      </c>
      <c r="AK441" s="100">
        <v>509726</v>
      </c>
      <c r="AL441" s="100">
        <v>509726</v>
      </c>
      <c r="AM441" s="100">
        <v>509726</v>
      </c>
      <c r="AN441" s="100">
        <v>509726</v>
      </c>
      <c r="AO441" s="100">
        <v>509726</v>
      </c>
      <c r="AP441" s="100">
        <v>509726</v>
      </c>
      <c r="AQ441" s="100">
        <v>509726</v>
      </c>
      <c r="AR441" s="100">
        <v>509726</v>
      </c>
      <c r="AS441" s="100">
        <v>509726</v>
      </c>
      <c r="AT441" s="100">
        <v>509726</v>
      </c>
      <c r="AU441" s="100">
        <v>509726</v>
      </c>
      <c r="AV441" s="100">
        <v>509726</v>
      </c>
      <c r="AW441" s="100">
        <v>509726</v>
      </c>
      <c r="AX441" s="100">
        <v>509726</v>
      </c>
      <c r="AY441" s="100">
        <v>509726</v>
      </c>
      <c r="AZ441" s="100">
        <v>509726</v>
      </c>
      <c r="BA441" s="100">
        <v>509726</v>
      </c>
      <c r="BB441" s="100">
        <v>509726</v>
      </c>
      <c r="BC441" s="100">
        <v>509726</v>
      </c>
      <c r="BD441" s="100">
        <v>509726</v>
      </c>
      <c r="BE441" s="100">
        <v>509726</v>
      </c>
      <c r="BF441" s="100">
        <v>509726</v>
      </c>
      <c r="BG441" s="100">
        <v>509726</v>
      </c>
      <c r="BH441" s="100">
        <v>509726</v>
      </c>
      <c r="BI441" s="100">
        <v>509726</v>
      </c>
      <c r="BJ441" s="100">
        <v>509726</v>
      </c>
      <c r="BK441" s="100">
        <v>509726</v>
      </c>
      <c r="BL441" s="100">
        <v>509726</v>
      </c>
      <c r="BM441" s="100">
        <v>509726</v>
      </c>
      <c r="BN441" s="100">
        <v>509726</v>
      </c>
      <c r="BO441" s="100">
        <v>509726</v>
      </c>
      <c r="BP441" s="100">
        <v>509726</v>
      </c>
      <c r="BQ441" s="100">
        <v>509726</v>
      </c>
      <c r="BR441" s="100">
        <v>509726</v>
      </c>
      <c r="BS441" s="100">
        <v>509726</v>
      </c>
      <c r="BT441" s="100">
        <v>509726</v>
      </c>
      <c r="BU441" s="100">
        <v>509726</v>
      </c>
      <c r="BV441" s="100">
        <v>509726</v>
      </c>
      <c r="BW441" s="100">
        <v>509726</v>
      </c>
      <c r="BX441" s="100">
        <v>509726</v>
      </c>
      <c r="BY441" s="100">
        <v>509726</v>
      </c>
      <c r="BZ441" s="100">
        <v>509726</v>
      </c>
      <c r="CA441" s="100">
        <v>509726</v>
      </c>
      <c r="CB441" s="100">
        <v>509726</v>
      </c>
      <c r="CC441" s="100">
        <v>509726</v>
      </c>
      <c r="CD441" s="100">
        <v>509726</v>
      </c>
      <c r="CE441" s="100">
        <v>509726</v>
      </c>
      <c r="CF441" s="100">
        <v>509726</v>
      </c>
      <c r="CG441" s="100">
        <v>509726</v>
      </c>
      <c r="CH441" s="100">
        <v>509726</v>
      </c>
      <c r="CI441" s="100">
        <v>509726</v>
      </c>
      <c r="CJ441" s="100">
        <v>509726</v>
      </c>
      <c r="CK441" s="100">
        <v>509726</v>
      </c>
      <c r="CL441" s="100">
        <v>509726</v>
      </c>
      <c r="CM441" s="100">
        <v>509726</v>
      </c>
      <c r="CN441" s="100">
        <v>509726</v>
      </c>
      <c r="CO441" s="100">
        <v>509726</v>
      </c>
    </row>
    <row r="442" spans="1:93" x14ac:dyDescent="0.2">
      <c r="A442" s="101" t="s">
        <v>2036</v>
      </c>
      <c r="B442" s="100">
        <v>1224282.42</v>
      </c>
      <c r="C442" s="100">
        <v>2448564.84</v>
      </c>
      <c r="D442" s="100">
        <v>3672847.26</v>
      </c>
      <c r="E442" s="100">
        <v>4897129.68</v>
      </c>
      <c r="F442" s="100">
        <v>6121412.0999999996</v>
      </c>
      <c r="G442" s="100">
        <v>7345694.5199999996</v>
      </c>
      <c r="H442" s="100">
        <v>8569976.9399999995</v>
      </c>
      <c r="I442" s="100">
        <v>9794259.3599999994</v>
      </c>
      <c r="J442" s="100">
        <v>11018541.779999999</v>
      </c>
      <c r="K442" s="100">
        <v>12242824.199999999</v>
      </c>
      <c r="L442" s="100">
        <v>13467106.619999999</v>
      </c>
      <c r="M442" s="100">
        <v>14691389.039999999</v>
      </c>
      <c r="N442" s="100">
        <v>14691389.039999999</v>
      </c>
      <c r="O442" s="100">
        <v>15975499.039999999</v>
      </c>
      <c r="P442" s="100">
        <v>17259609.039999999</v>
      </c>
      <c r="Q442" s="100">
        <v>18543719.039999999</v>
      </c>
      <c r="R442" s="100">
        <v>19827829.039999999</v>
      </c>
      <c r="S442" s="100">
        <v>21111939.039999999</v>
      </c>
      <c r="T442" s="100">
        <v>22396049.039999999</v>
      </c>
      <c r="U442" s="100">
        <v>23680159.039999999</v>
      </c>
      <c r="V442" s="100">
        <v>24964269.039999999</v>
      </c>
      <c r="W442" s="100">
        <v>26248379.039999999</v>
      </c>
      <c r="X442" s="100">
        <v>27532489.039999999</v>
      </c>
      <c r="Y442" s="100">
        <v>28816599.039999999</v>
      </c>
      <c r="Z442" s="100">
        <v>30100709.039999999</v>
      </c>
      <c r="AB442" s="100">
        <v>30100709.039999999</v>
      </c>
      <c r="AC442" s="100">
        <v>31457305.1399999</v>
      </c>
      <c r="AD442" s="100">
        <v>32813901.239999998</v>
      </c>
      <c r="AE442" s="100">
        <v>34170497.340000004</v>
      </c>
      <c r="AF442" s="100">
        <v>35527093.439999998</v>
      </c>
      <c r="AG442" s="100">
        <v>36883689.539999999</v>
      </c>
      <c r="AH442" s="100">
        <v>38240285.640000001</v>
      </c>
      <c r="AI442" s="100">
        <v>39596881.740000002</v>
      </c>
      <c r="AJ442" s="100">
        <v>40953477.840000004</v>
      </c>
      <c r="AK442" s="100">
        <v>42310073.939999998</v>
      </c>
      <c r="AL442" s="100">
        <v>43666670.039999999</v>
      </c>
      <c r="AM442" s="100">
        <v>45023266.140000001</v>
      </c>
      <c r="AN442" s="100">
        <v>46379862.240000002</v>
      </c>
      <c r="AO442" s="100">
        <v>46379862.240000002</v>
      </c>
      <c r="AP442" s="100">
        <v>17061879.34</v>
      </c>
      <c r="AQ442" s="100">
        <v>16743896.439999999</v>
      </c>
      <c r="AR442" s="100">
        <v>16425913.539999999</v>
      </c>
      <c r="AS442" s="100">
        <v>16107930.640000001</v>
      </c>
      <c r="AT442" s="100">
        <v>15789947.74</v>
      </c>
      <c r="AU442" s="100">
        <v>15471964.84</v>
      </c>
      <c r="AV442" s="100">
        <v>15153981.939999999</v>
      </c>
      <c r="AW442" s="100">
        <v>14835999.039999999</v>
      </c>
      <c r="AX442" s="100">
        <v>14518016.140000001</v>
      </c>
      <c r="AY442" s="100">
        <v>14200033.24</v>
      </c>
      <c r="AZ442" s="100">
        <v>13882050.34</v>
      </c>
      <c r="BA442" s="100">
        <v>13564067.439999999</v>
      </c>
      <c r="BB442" s="100">
        <v>13564067.439999999</v>
      </c>
      <c r="BC442" s="100">
        <v>13246084.539999999</v>
      </c>
      <c r="BD442" s="100">
        <v>12928101.640000001</v>
      </c>
      <c r="BE442" s="100">
        <v>12610118.74</v>
      </c>
      <c r="BF442" s="100">
        <v>12292135.84</v>
      </c>
      <c r="BG442" s="100">
        <v>11974152.939999999</v>
      </c>
      <c r="BH442" s="100">
        <v>11656170.039999999</v>
      </c>
      <c r="BI442" s="100">
        <v>11338187.140000001</v>
      </c>
      <c r="BJ442" s="100">
        <v>11020204.24</v>
      </c>
      <c r="BK442" s="100">
        <v>10702221.34</v>
      </c>
      <c r="BL442" s="100">
        <v>10384238.439999999</v>
      </c>
      <c r="BM442" s="100">
        <v>10066255.539999999</v>
      </c>
      <c r="BN442" s="100">
        <v>9748272.6400000397</v>
      </c>
      <c r="BO442" s="100">
        <v>9748272.6400000397</v>
      </c>
      <c r="BP442" s="100">
        <v>9430289.7400000393</v>
      </c>
      <c r="BQ442" s="100">
        <v>9112306.8400000408</v>
      </c>
      <c r="BR442" s="100">
        <v>8794323.9400000498</v>
      </c>
      <c r="BS442" s="100">
        <v>8476341.0400000494</v>
      </c>
      <c r="BT442" s="100">
        <v>8158358.14000005</v>
      </c>
      <c r="BU442" s="100">
        <v>7840375.2400000496</v>
      </c>
      <c r="BV442" s="100">
        <v>7522392.3400000501</v>
      </c>
      <c r="BW442" s="100">
        <v>7204409.4400000498</v>
      </c>
      <c r="BX442" s="100">
        <v>6886426.5400000503</v>
      </c>
      <c r="BY442" s="100">
        <v>6568443.64000005</v>
      </c>
      <c r="BZ442" s="100">
        <v>6250460.7400000496</v>
      </c>
      <c r="CA442" s="100">
        <v>5932477.8400000501</v>
      </c>
      <c r="CB442" s="100">
        <v>5932477.8400000501</v>
      </c>
      <c r="CC442" s="100">
        <v>5614494.9400000498</v>
      </c>
      <c r="CD442" s="100">
        <v>5296512.0400000503</v>
      </c>
      <c r="CE442" s="100">
        <v>4978529.14000005</v>
      </c>
      <c r="CF442" s="100">
        <v>4660546.2400000496</v>
      </c>
      <c r="CG442" s="100">
        <v>4342563.3400000501</v>
      </c>
      <c r="CH442" s="100">
        <v>4024580.4400000498</v>
      </c>
      <c r="CI442" s="100">
        <v>3706597.5400000499</v>
      </c>
      <c r="CJ442" s="100">
        <v>3388614.64000005</v>
      </c>
      <c r="CK442" s="100">
        <v>3070631.74000005</v>
      </c>
      <c r="CL442" s="100">
        <v>2752648.8400000501</v>
      </c>
      <c r="CM442" s="100">
        <v>2434665.9400000498</v>
      </c>
      <c r="CN442" s="100">
        <v>2116683.0400000499</v>
      </c>
      <c r="CO442" s="100">
        <v>2116683.0400000499</v>
      </c>
    </row>
    <row r="443" spans="1:93" x14ac:dyDescent="0.2">
      <c r="A443" s="101" t="s">
        <v>2037</v>
      </c>
      <c r="B443" s="100">
        <v>0</v>
      </c>
      <c r="C443" s="100">
        <v>0</v>
      </c>
      <c r="D443" s="100">
        <v>0</v>
      </c>
      <c r="E443" s="100">
        <v>0</v>
      </c>
      <c r="F443" s="100">
        <v>0</v>
      </c>
      <c r="G443" s="100">
        <v>0</v>
      </c>
      <c r="H443" s="100">
        <v>0</v>
      </c>
      <c r="I443" s="100">
        <v>0</v>
      </c>
      <c r="J443" s="100">
        <v>0</v>
      </c>
      <c r="K443" s="100">
        <v>0</v>
      </c>
      <c r="L443" s="100">
        <v>0</v>
      </c>
      <c r="M443" s="100">
        <v>0</v>
      </c>
      <c r="N443" s="100">
        <v>0</v>
      </c>
      <c r="O443" s="100">
        <v>0</v>
      </c>
      <c r="P443" s="100">
        <v>0</v>
      </c>
      <c r="Q443" s="100">
        <v>0</v>
      </c>
      <c r="R443" s="100">
        <v>0</v>
      </c>
      <c r="S443" s="100">
        <v>0</v>
      </c>
      <c r="T443" s="100">
        <v>0</v>
      </c>
      <c r="U443" s="100">
        <v>0</v>
      </c>
      <c r="V443" s="100">
        <v>0</v>
      </c>
      <c r="W443" s="100">
        <v>0</v>
      </c>
      <c r="X443" s="100">
        <v>0</v>
      </c>
      <c r="Y443" s="100">
        <v>0</v>
      </c>
      <c r="Z443" s="100">
        <v>0</v>
      </c>
      <c r="AB443" s="100">
        <v>0</v>
      </c>
      <c r="AC443" s="100">
        <v>0</v>
      </c>
      <c r="AD443" s="100">
        <v>0</v>
      </c>
      <c r="AE443" s="100">
        <v>0</v>
      </c>
      <c r="AF443" s="100">
        <v>0</v>
      </c>
      <c r="AG443" s="100">
        <v>0</v>
      </c>
      <c r="AH443" s="100">
        <v>0</v>
      </c>
      <c r="AI443" s="100">
        <v>0</v>
      </c>
      <c r="AJ443" s="100">
        <v>0</v>
      </c>
      <c r="AK443" s="100">
        <v>0</v>
      </c>
      <c r="AL443" s="100">
        <v>0</v>
      </c>
      <c r="AM443" s="100">
        <v>0</v>
      </c>
      <c r="AN443" s="100">
        <v>0</v>
      </c>
      <c r="AO443" s="100">
        <v>0</v>
      </c>
      <c r="AP443" s="100">
        <v>0</v>
      </c>
      <c r="AQ443" s="100">
        <v>0</v>
      </c>
      <c r="AR443" s="100">
        <v>0</v>
      </c>
      <c r="AS443" s="100">
        <v>0</v>
      </c>
      <c r="AT443" s="100">
        <v>0</v>
      </c>
      <c r="AU443" s="100">
        <v>0</v>
      </c>
      <c r="AV443" s="100">
        <v>0</v>
      </c>
      <c r="AW443" s="100">
        <v>0</v>
      </c>
      <c r="AX443" s="100">
        <v>0</v>
      </c>
      <c r="AY443" s="100">
        <v>0</v>
      </c>
      <c r="AZ443" s="100">
        <v>0</v>
      </c>
      <c r="BA443" s="100">
        <v>0</v>
      </c>
      <c r="BB443" s="100">
        <v>0</v>
      </c>
      <c r="BC443" s="100">
        <v>0</v>
      </c>
      <c r="BD443" s="100">
        <v>0</v>
      </c>
      <c r="BE443" s="100">
        <v>0</v>
      </c>
      <c r="BF443" s="100">
        <v>0</v>
      </c>
      <c r="BG443" s="100">
        <v>0</v>
      </c>
      <c r="BH443" s="100">
        <v>0</v>
      </c>
      <c r="BI443" s="100">
        <v>0</v>
      </c>
      <c r="BJ443" s="100">
        <v>0</v>
      </c>
      <c r="BK443" s="100">
        <v>0</v>
      </c>
      <c r="BL443" s="100">
        <v>0</v>
      </c>
      <c r="BM443" s="100">
        <v>0</v>
      </c>
      <c r="BN443" s="100">
        <v>0</v>
      </c>
      <c r="BO443" s="100">
        <v>0</v>
      </c>
      <c r="BP443" s="100">
        <v>0</v>
      </c>
      <c r="BQ443" s="100">
        <v>0</v>
      </c>
      <c r="BR443" s="100">
        <v>0</v>
      </c>
      <c r="BS443" s="100">
        <v>0</v>
      </c>
      <c r="BT443" s="100">
        <v>0</v>
      </c>
      <c r="BU443" s="100">
        <v>0</v>
      </c>
      <c r="BV443" s="100">
        <v>0</v>
      </c>
      <c r="BW443" s="100">
        <v>0</v>
      </c>
      <c r="BX443" s="100">
        <v>0</v>
      </c>
      <c r="BY443" s="100">
        <v>0</v>
      </c>
      <c r="BZ443" s="100">
        <v>0</v>
      </c>
      <c r="CA443" s="100">
        <v>0</v>
      </c>
      <c r="CB443" s="100">
        <v>0</v>
      </c>
      <c r="CC443" s="100">
        <v>0</v>
      </c>
      <c r="CD443" s="100">
        <v>0</v>
      </c>
      <c r="CE443" s="100">
        <v>0</v>
      </c>
      <c r="CF443" s="100">
        <v>0</v>
      </c>
      <c r="CG443" s="100">
        <v>0</v>
      </c>
      <c r="CH443" s="100">
        <v>0</v>
      </c>
      <c r="CI443" s="100">
        <v>0</v>
      </c>
      <c r="CJ443" s="100">
        <v>0</v>
      </c>
      <c r="CK443" s="100">
        <v>0</v>
      </c>
      <c r="CL443" s="100">
        <v>0</v>
      </c>
      <c r="CM443" s="100">
        <v>0</v>
      </c>
      <c r="CN443" s="100">
        <v>0</v>
      </c>
      <c r="CO443" s="100">
        <v>0</v>
      </c>
    </row>
    <row r="444" spans="1:93" x14ac:dyDescent="0.2">
      <c r="A444" s="101" t="s">
        <v>2038</v>
      </c>
      <c r="B444" s="100">
        <v>4290097.78</v>
      </c>
      <c r="C444" s="100">
        <v>4193401.78</v>
      </c>
      <c r="D444" s="100">
        <v>4145053.78</v>
      </c>
      <c r="E444" s="100">
        <v>4096705.78</v>
      </c>
      <c r="F444" s="100">
        <v>4048357.78</v>
      </c>
      <c r="G444" s="100">
        <v>4000009.78</v>
      </c>
      <c r="H444" s="100">
        <v>3951661.78</v>
      </c>
      <c r="I444" s="100">
        <v>3903313.78</v>
      </c>
      <c r="J444" s="100">
        <v>8286307.8499999996</v>
      </c>
      <c r="K444" s="100">
        <v>8198252.8499999903</v>
      </c>
      <c r="L444" s="100">
        <v>8110197.8499999996</v>
      </c>
      <c r="M444" s="100">
        <v>10218601.07</v>
      </c>
      <c r="N444" s="100">
        <v>10218601.07</v>
      </c>
      <c r="O444" s="100">
        <v>10110864.07</v>
      </c>
      <c r="P444" s="100">
        <v>10003127.07</v>
      </c>
      <c r="Q444" s="100">
        <v>9895390.0700000003</v>
      </c>
      <c r="R444" s="100">
        <v>9787653.0700000003</v>
      </c>
      <c r="S444" s="100">
        <v>9679916.0700000003</v>
      </c>
      <c r="T444" s="100">
        <v>9572179.0700000003</v>
      </c>
      <c r="U444" s="100">
        <v>9464442.0700000003</v>
      </c>
      <c r="V444" s="100">
        <v>9356705.0700000003</v>
      </c>
      <c r="W444" s="100">
        <v>9248968.0700000003</v>
      </c>
      <c r="X444" s="100">
        <v>9141231.0700000003</v>
      </c>
      <c r="Y444" s="100">
        <v>9033494.0700000003</v>
      </c>
      <c r="Z444" s="100">
        <v>8925757.0700000003</v>
      </c>
      <c r="AB444" s="100">
        <v>8925757.0700000003</v>
      </c>
      <c r="AC444" s="100">
        <v>8925757.0700000003</v>
      </c>
      <c r="AD444" s="100">
        <v>8925757.0700000003</v>
      </c>
      <c r="AE444" s="100">
        <v>8925757.0700000003</v>
      </c>
      <c r="AF444" s="100">
        <v>8925757.0700000003</v>
      </c>
      <c r="AG444" s="100">
        <v>8925757.0700000003</v>
      </c>
      <c r="AH444" s="100">
        <v>8925757.0700000003</v>
      </c>
      <c r="AI444" s="100">
        <v>8925757.0700000003</v>
      </c>
      <c r="AJ444" s="100">
        <v>8925757.0700000003</v>
      </c>
      <c r="AK444" s="100">
        <v>8925757.0700000003</v>
      </c>
      <c r="AL444" s="100">
        <v>8925757.0700000003</v>
      </c>
      <c r="AM444" s="100">
        <v>8925757.0700000003</v>
      </c>
      <c r="AN444" s="100">
        <v>8925757.0700000003</v>
      </c>
      <c r="AO444" s="100">
        <v>8925757.0700000003</v>
      </c>
      <c r="AP444" s="100">
        <v>8925757.0700000003</v>
      </c>
      <c r="AQ444" s="100">
        <v>8925757.0700000003</v>
      </c>
      <c r="AR444" s="100">
        <v>8925757.0700000003</v>
      </c>
      <c r="AS444" s="100">
        <v>8925757.0700000003</v>
      </c>
      <c r="AT444" s="100">
        <v>8925757.0700000003</v>
      </c>
      <c r="AU444" s="100">
        <v>8925757.0700000003</v>
      </c>
      <c r="AV444" s="100">
        <v>8925757.0700000003</v>
      </c>
      <c r="AW444" s="100">
        <v>8925757.0700000003</v>
      </c>
      <c r="AX444" s="100">
        <v>8925757.0700000003</v>
      </c>
      <c r="AY444" s="100">
        <v>8925757.0700000003</v>
      </c>
      <c r="AZ444" s="100">
        <v>8925757.0700000003</v>
      </c>
      <c r="BA444" s="100">
        <v>8925757.0700000003</v>
      </c>
      <c r="BB444" s="100">
        <v>8925757.0700000003</v>
      </c>
      <c r="BC444" s="100">
        <v>8925757.0700000003</v>
      </c>
      <c r="BD444" s="100">
        <v>8925757.0700000003</v>
      </c>
      <c r="BE444" s="100">
        <v>8925757.0700000003</v>
      </c>
      <c r="BF444" s="100">
        <v>8925757.0700000003</v>
      </c>
      <c r="BG444" s="100">
        <v>8925757.0700000003</v>
      </c>
      <c r="BH444" s="100">
        <v>8925757.0700000003</v>
      </c>
      <c r="BI444" s="100">
        <v>8925757.0700000003</v>
      </c>
      <c r="BJ444" s="100">
        <v>8925757.0700000003</v>
      </c>
      <c r="BK444" s="100">
        <v>8925757.0700000003</v>
      </c>
      <c r="BL444" s="100">
        <v>8925757.0700000003</v>
      </c>
      <c r="BM444" s="100">
        <v>8925757.0700000003</v>
      </c>
      <c r="BN444" s="100">
        <v>8925757.0700000003</v>
      </c>
      <c r="BO444" s="100">
        <v>8925757.0700000003</v>
      </c>
      <c r="BP444" s="100">
        <v>8925757.0700000003</v>
      </c>
      <c r="BQ444" s="100">
        <v>8925757.0700000003</v>
      </c>
      <c r="BR444" s="100">
        <v>8925757.0700000003</v>
      </c>
      <c r="BS444" s="100">
        <v>8925757.0700000003</v>
      </c>
      <c r="BT444" s="100">
        <v>8925757.0700000003</v>
      </c>
      <c r="BU444" s="100">
        <v>8925757.0700000003</v>
      </c>
      <c r="BV444" s="100">
        <v>8925757.0700000003</v>
      </c>
      <c r="BW444" s="100">
        <v>8925757.0700000003</v>
      </c>
      <c r="BX444" s="100">
        <v>8925757.0700000003</v>
      </c>
      <c r="BY444" s="100">
        <v>8925757.0700000003</v>
      </c>
      <c r="BZ444" s="100">
        <v>8925757.0700000003</v>
      </c>
      <c r="CA444" s="100">
        <v>8925757.0700000003</v>
      </c>
      <c r="CB444" s="100">
        <v>8925757.0700000003</v>
      </c>
      <c r="CC444" s="100">
        <v>8925757.0700000003</v>
      </c>
      <c r="CD444" s="100">
        <v>8925757.0700000003</v>
      </c>
      <c r="CE444" s="100">
        <v>8925757.0700000003</v>
      </c>
      <c r="CF444" s="100">
        <v>8925757.0700000003</v>
      </c>
      <c r="CG444" s="100">
        <v>8925757.0700000003</v>
      </c>
      <c r="CH444" s="100">
        <v>8925757.0700000003</v>
      </c>
      <c r="CI444" s="100">
        <v>8925757.0700000003</v>
      </c>
      <c r="CJ444" s="100">
        <v>8925757.0700000003</v>
      </c>
      <c r="CK444" s="100">
        <v>8925757.0700000003</v>
      </c>
      <c r="CL444" s="100">
        <v>8925757.0700000003</v>
      </c>
      <c r="CM444" s="100">
        <v>8925757.0700000003</v>
      </c>
      <c r="CN444" s="100">
        <v>8925757.0700000003</v>
      </c>
      <c r="CO444" s="100">
        <v>8925757.0700000003</v>
      </c>
    </row>
    <row r="445" spans="1:93" x14ac:dyDescent="0.2">
      <c r="A445" s="101" t="s">
        <v>2039</v>
      </c>
      <c r="B445" s="100">
        <v>0</v>
      </c>
      <c r="C445" s="100">
        <v>28820988</v>
      </c>
      <c r="D445" s="100">
        <v>28820988</v>
      </c>
      <c r="E445" s="100">
        <v>28641976</v>
      </c>
      <c r="F445" s="100">
        <v>28552470</v>
      </c>
      <c r="G445" s="100">
        <v>28462964</v>
      </c>
      <c r="H445" s="100">
        <v>28373458</v>
      </c>
      <c r="I445" s="100">
        <v>28283952</v>
      </c>
      <c r="J445" s="100">
        <v>28194446</v>
      </c>
      <c r="K445" s="100">
        <v>28104940</v>
      </c>
      <c r="L445" s="100">
        <v>28015434</v>
      </c>
      <c r="M445" s="100">
        <v>27925928</v>
      </c>
      <c r="N445" s="100">
        <v>27925928</v>
      </c>
      <c r="O445" s="100">
        <v>27836422</v>
      </c>
      <c r="P445" s="100">
        <v>27746916</v>
      </c>
      <c r="Q445" s="100">
        <v>27657410</v>
      </c>
      <c r="R445" s="100">
        <v>27567904</v>
      </c>
      <c r="S445" s="100">
        <v>27478398</v>
      </c>
      <c r="T445" s="100">
        <v>27388892</v>
      </c>
      <c r="U445" s="100">
        <v>27299386</v>
      </c>
      <c r="V445" s="100">
        <v>27209880</v>
      </c>
      <c r="W445" s="100">
        <v>27120374</v>
      </c>
      <c r="X445" s="100">
        <v>27030868</v>
      </c>
      <c r="Y445" s="100">
        <v>26941362</v>
      </c>
      <c r="Z445" s="100">
        <v>26851856</v>
      </c>
      <c r="AB445" s="100">
        <v>26851856</v>
      </c>
      <c r="AC445" s="100">
        <v>26762350</v>
      </c>
      <c r="AD445" s="100">
        <v>26672843.999999899</v>
      </c>
      <c r="AE445" s="100">
        <v>26583337.999999899</v>
      </c>
      <c r="AF445" s="100">
        <v>26493831.999999899</v>
      </c>
      <c r="AG445" s="100">
        <v>26404325.999999899</v>
      </c>
      <c r="AH445" s="100">
        <v>26314819.999999899</v>
      </c>
      <c r="AI445" s="100">
        <v>26225313.999999899</v>
      </c>
      <c r="AJ445" s="100">
        <v>26135807.999999899</v>
      </c>
      <c r="AK445" s="100">
        <v>26046301.999999899</v>
      </c>
      <c r="AL445" s="100">
        <v>25956795.999999899</v>
      </c>
      <c r="AM445" s="100">
        <v>25867289.999999899</v>
      </c>
      <c r="AN445" s="100">
        <v>25777783.999999899</v>
      </c>
      <c r="AO445" s="100">
        <v>25777783.999999899</v>
      </c>
      <c r="AP445" s="100">
        <v>25688277.999999899</v>
      </c>
      <c r="AQ445" s="100">
        <v>25598771.999999899</v>
      </c>
      <c r="AR445" s="100">
        <v>25509265.999999899</v>
      </c>
      <c r="AS445" s="100">
        <v>25419759.999999899</v>
      </c>
      <c r="AT445" s="100">
        <v>25330253.999999899</v>
      </c>
      <c r="AU445" s="100">
        <v>25240747.999999899</v>
      </c>
      <c r="AV445" s="100">
        <v>25151241.999999899</v>
      </c>
      <c r="AW445" s="100">
        <v>25061735.999999899</v>
      </c>
      <c r="AX445" s="100">
        <v>24972229.999999899</v>
      </c>
      <c r="AY445" s="100">
        <v>24882723.999999899</v>
      </c>
      <c r="AZ445" s="100">
        <v>24793217.999999899</v>
      </c>
      <c r="BA445" s="100">
        <v>24703711.999999899</v>
      </c>
      <c r="BB445" s="100">
        <v>24703711.999999899</v>
      </c>
      <c r="BC445" s="100">
        <v>24614205.999999899</v>
      </c>
      <c r="BD445" s="100">
        <v>24524699.999999899</v>
      </c>
      <c r="BE445" s="100">
        <v>24435193.999999899</v>
      </c>
      <c r="BF445" s="100">
        <v>24345687.999999899</v>
      </c>
      <c r="BG445" s="100">
        <v>24256181.999999899</v>
      </c>
      <c r="BH445" s="100">
        <v>24166675.999999899</v>
      </c>
      <c r="BI445" s="100">
        <v>24077169.999999899</v>
      </c>
      <c r="BJ445" s="100">
        <v>23987663.999999899</v>
      </c>
      <c r="BK445" s="100">
        <v>23898157.999999899</v>
      </c>
      <c r="BL445" s="100">
        <v>23808651.999999899</v>
      </c>
      <c r="BM445" s="100">
        <v>23719145.999999899</v>
      </c>
      <c r="BN445" s="100">
        <v>23629639.999999899</v>
      </c>
      <c r="BO445" s="100">
        <v>23629639.999999899</v>
      </c>
      <c r="BP445" s="100">
        <v>23540133.999999899</v>
      </c>
      <c r="BQ445" s="100">
        <v>23450627.999999899</v>
      </c>
      <c r="BR445" s="100">
        <v>23361121.999999899</v>
      </c>
      <c r="BS445" s="100">
        <v>23271615.999999899</v>
      </c>
      <c r="BT445" s="100">
        <v>23182109.999999899</v>
      </c>
      <c r="BU445" s="100">
        <v>23092603.999999899</v>
      </c>
      <c r="BV445" s="100">
        <v>23003097.999999899</v>
      </c>
      <c r="BW445" s="100">
        <v>22913591.999999899</v>
      </c>
      <c r="BX445" s="100">
        <v>22824085.999999899</v>
      </c>
      <c r="BY445" s="100">
        <v>22734579.999999899</v>
      </c>
      <c r="BZ445" s="100">
        <v>22645073.999999899</v>
      </c>
      <c r="CA445" s="100">
        <v>22555567.999999899</v>
      </c>
      <c r="CB445" s="100">
        <v>22555567.999999899</v>
      </c>
      <c r="CC445" s="100">
        <v>22555567.999999899</v>
      </c>
      <c r="CD445" s="100">
        <v>22555567.999999899</v>
      </c>
      <c r="CE445" s="100">
        <v>22555567.999999899</v>
      </c>
      <c r="CF445" s="100">
        <v>22555567.999999899</v>
      </c>
      <c r="CG445" s="100">
        <v>22555567.999999899</v>
      </c>
      <c r="CH445" s="100">
        <v>22555567.999999899</v>
      </c>
      <c r="CI445" s="100">
        <v>22555567.999999899</v>
      </c>
      <c r="CJ445" s="100">
        <v>22555567.999999899</v>
      </c>
      <c r="CK445" s="100">
        <v>22555567.999999899</v>
      </c>
      <c r="CL445" s="100">
        <v>22555567.999999899</v>
      </c>
      <c r="CM445" s="100">
        <v>22555567.999999899</v>
      </c>
      <c r="CN445" s="100">
        <v>22555567.999999899</v>
      </c>
      <c r="CO445" s="100">
        <v>22555567.999999899</v>
      </c>
    </row>
    <row r="446" spans="1:93" x14ac:dyDescent="0.2">
      <c r="A446" s="101" t="s">
        <v>2040</v>
      </c>
      <c r="B446" s="100">
        <v>0</v>
      </c>
      <c r="C446" s="100">
        <v>0</v>
      </c>
      <c r="D446" s="100">
        <v>0</v>
      </c>
      <c r="E446" s="100">
        <v>0</v>
      </c>
      <c r="F446" s="100">
        <v>0</v>
      </c>
      <c r="G446" s="100">
        <v>0</v>
      </c>
      <c r="H446" s="100">
        <v>0</v>
      </c>
      <c r="I446" s="100">
        <v>0</v>
      </c>
      <c r="J446" s="100">
        <v>0</v>
      </c>
      <c r="K446" s="100">
        <v>0</v>
      </c>
      <c r="L446" s="100">
        <v>19673.5</v>
      </c>
      <c r="M446" s="100">
        <v>525070.4</v>
      </c>
      <c r="N446" s="100">
        <v>525070.4</v>
      </c>
      <c r="O446" s="100">
        <v>525070.4</v>
      </c>
      <c r="P446" s="100">
        <v>546389.28</v>
      </c>
      <c r="Q446" s="100">
        <v>28078.37</v>
      </c>
      <c r="R446" s="100">
        <v>43809.62</v>
      </c>
      <c r="S446" s="100">
        <v>61366.71</v>
      </c>
      <c r="T446" s="100">
        <v>34653.5</v>
      </c>
      <c r="U446" s="100">
        <v>230959</v>
      </c>
      <c r="V446" s="100">
        <v>683737.15</v>
      </c>
      <c r="W446" s="100">
        <v>28348.73</v>
      </c>
      <c r="X446" s="100">
        <v>28348.73</v>
      </c>
      <c r="Y446" s="100">
        <v>28348.73</v>
      </c>
      <c r="Z446" s="100">
        <v>28648.52</v>
      </c>
      <c r="AB446" s="100">
        <v>28648.52</v>
      </c>
      <c r="AC446" s="100">
        <v>28648.52</v>
      </c>
      <c r="AD446" s="100">
        <v>28648.52</v>
      </c>
      <c r="AE446" s="100">
        <v>28648.52</v>
      </c>
      <c r="AF446" s="100">
        <v>28648.52</v>
      </c>
      <c r="AG446" s="100">
        <v>28648.52</v>
      </c>
      <c r="AH446" s="100">
        <v>28648.52</v>
      </c>
      <c r="AI446" s="100">
        <v>28648.52</v>
      </c>
      <c r="AJ446" s="100">
        <v>28648.52</v>
      </c>
      <c r="AK446" s="100">
        <v>28648.52</v>
      </c>
      <c r="AL446" s="100">
        <v>28648.52</v>
      </c>
      <c r="AM446" s="100">
        <v>28648.52</v>
      </c>
      <c r="AN446" s="100">
        <v>28648.52</v>
      </c>
      <c r="AO446" s="100">
        <v>28648.52</v>
      </c>
      <c r="AP446" s="100">
        <v>28648.52</v>
      </c>
      <c r="AQ446" s="100">
        <v>28648.52</v>
      </c>
      <c r="AR446" s="100">
        <v>28648.52</v>
      </c>
      <c r="AS446" s="100">
        <v>28648.52</v>
      </c>
      <c r="AT446" s="100">
        <v>28648.52</v>
      </c>
      <c r="AU446" s="100">
        <v>28648.52</v>
      </c>
      <c r="AV446" s="100">
        <v>28648.52</v>
      </c>
      <c r="AW446" s="100">
        <v>28648.52</v>
      </c>
      <c r="AX446" s="100">
        <v>28648.52</v>
      </c>
      <c r="AY446" s="100">
        <v>28648.52</v>
      </c>
      <c r="AZ446" s="100">
        <v>28648.52</v>
      </c>
      <c r="BA446" s="100">
        <v>28648.52</v>
      </c>
      <c r="BB446" s="100">
        <v>28648.52</v>
      </c>
      <c r="BC446" s="100">
        <v>28648.52</v>
      </c>
      <c r="BD446" s="100">
        <v>28648.52</v>
      </c>
      <c r="BE446" s="100">
        <v>28648.52</v>
      </c>
      <c r="BF446" s="100">
        <v>28648.52</v>
      </c>
      <c r="BG446" s="100">
        <v>28648.52</v>
      </c>
      <c r="BH446" s="100">
        <v>28648.52</v>
      </c>
      <c r="BI446" s="100">
        <v>28648.52</v>
      </c>
      <c r="BJ446" s="100">
        <v>28648.52</v>
      </c>
      <c r="BK446" s="100">
        <v>28648.52</v>
      </c>
      <c r="BL446" s="100">
        <v>28648.52</v>
      </c>
      <c r="BM446" s="100">
        <v>28648.52</v>
      </c>
      <c r="BN446" s="100">
        <v>28648.52</v>
      </c>
      <c r="BO446" s="100">
        <v>28648.52</v>
      </c>
      <c r="BP446" s="100">
        <v>28648.52</v>
      </c>
      <c r="BQ446" s="100">
        <v>28648.52</v>
      </c>
      <c r="BR446" s="100">
        <v>28648.52</v>
      </c>
      <c r="BS446" s="100">
        <v>28648.52</v>
      </c>
      <c r="BT446" s="100">
        <v>28648.52</v>
      </c>
      <c r="BU446" s="100">
        <v>28648.52</v>
      </c>
      <c r="BV446" s="100">
        <v>28648.52</v>
      </c>
      <c r="BW446" s="100">
        <v>28648.52</v>
      </c>
      <c r="BX446" s="100">
        <v>28648.52</v>
      </c>
      <c r="BY446" s="100">
        <v>28648.52</v>
      </c>
      <c r="BZ446" s="100">
        <v>28648.52</v>
      </c>
      <c r="CA446" s="100">
        <v>28648.52</v>
      </c>
      <c r="CB446" s="100">
        <v>28648.52</v>
      </c>
      <c r="CC446" s="100">
        <v>28648.52</v>
      </c>
      <c r="CD446" s="100">
        <v>28648.52</v>
      </c>
      <c r="CE446" s="100">
        <v>28648.52</v>
      </c>
      <c r="CF446" s="100">
        <v>28648.52</v>
      </c>
      <c r="CG446" s="100">
        <v>28648.52</v>
      </c>
      <c r="CH446" s="100">
        <v>28648.52</v>
      </c>
      <c r="CI446" s="100">
        <v>28648.52</v>
      </c>
      <c r="CJ446" s="100">
        <v>28648.52</v>
      </c>
      <c r="CK446" s="100">
        <v>28648.52</v>
      </c>
      <c r="CL446" s="100">
        <v>28648.52</v>
      </c>
      <c r="CM446" s="100">
        <v>28648.52</v>
      </c>
      <c r="CN446" s="100">
        <v>28648.52</v>
      </c>
      <c r="CO446" s="100">
        <v>28648.52</v>
      </c>
    </row>
    <row r="447" spans="1:93" x14ac:dyDescent="0.2">
      <c r="A447" s="101" t="s">
        <v>2041</v>
      </c>
      <c r="B447" s="100">
        <v>0</v>
      </c>
      <c r="C447" s="100">
        <v>0</v>
      </c>
      <c r="D447" s="100">
        <v>0</v>
      </c>
      <c r="E447" s="100">
        <v>0</v>
      </c>
      <c r="F447" s="100">
        <v>0</v>
      </c>
      <c r="G447" s="100">
        <v>0</v>
      </c>
      <c r="H447" s="100">
        <v>0</v>
      </c>
      <c r="I447" s="100">
        <v>0</v>
      </c>
      <c r="J447" s="100">
        <v>0</v>
      </c>
      <c r="K447" s="100">
        <v>0</v>
      </c>
      <c r="L447" s="100">
        <v>0</v>
      </c>
      <c r="M447" s="100">
        <v>0</v>
      </c>
      <c r="N447" s="100">
        <v>0</v>
      </c>
      <c r="O447" s="100">
        <v>0</v>
      </c>
      <c r="P447" s="100">
        <v>0</v>
      </c>
      <c r="Q447" s="100">
        <v>0</v>
      </c>
      <c r="R447" s="100">
        <v>0</v>
      </c>
      <c r="S447" s="100">
        <v>0</v>
      </c>
      <c r="T447" s="100">
        <v>0</v>
      </c>
      <c r="U447" s="100">
        <v>0</v>
      </c>
      <c r="V447" s="100">
        <v>0</v>
      </c>
      <c r="W447" s="100">
        <v>0</v>
      </c>
      <c r="X447" s="100">
        <v>0</v>
      </c>
      <c r="Y447" s="100">
        <v>0</v>
      </c>
      <c r="Z447" s="100">
        <v>0</v>
      </c>
      <c r="AB447" s="100">
        <v>0</v>
      </c>
      <c r="AC447" s="100">
        <v>0</v>
      </c>
      <c r="AD447" s="100">
        <v>0</v>
      </c>
      <c r="AE447" s="100">
        <v>0</v>
      </c>
      <c r="AF447" s="100">
        <v>0</v>
      </c>
      <c r="AG447" s="100">
        <v>0</v>
      </c>
      <c r="AH447" s="100">
        <v>0</v>
      </c>
      <c r="AI447" s="100">
        <v>0</v>
      </c>
      <c r="AJ447" s="100">
        <v>0</v>
      </c>
      <c r="AK447" s="100">
        <v>0</v>
      </c>
      <c r="AL447" s="100">
        <v>0</v>
      </c>
      <c r="AM447" s="100">
        <v>0</v>
      </c>
      <c r="AN447" s="100">
        <v>0</v>
      </c>
      <c r="AO447" s="100">
        <v>0</v>
      </c>
      <c r="AP447" s="100">
        <v>0</v>
      </c>
      <c r="AQ447" s="100">
        <v>0</v>
      </c>
      <c r="AR447" s="100">
        <v>0</v>
      </c>
      <c r="AS447" s="100">
        <v>0</v>
      </c>
      <c r="AT447" s="100">
        <v>0</v>
      </c>
      <c r="AU447" s="100">
        <v>0</v>
      </c>
      <c r="AV447" s="100">
        <v>0</v>
      </c>
      <c r="AW447" s="100">
        <v>0</v>
      </c>
      <c r="AX447" s="100">
        <v>0</v>
      </c>
      <c r="AY447" s="100">
        <v>0</v>
      </c>
      <c r="AZ447" s="100">
        <v>0</v>
      </c>
      <c r="BA447" s="100">
        <v>0</v>
      </c>
      <c r="BB447" s="100">
        <v>0</v>
      </c>
      <c r="BC447" s="100">
        <v>0</v>
      </c>
      <c r="BD447" s="100">
        <v>0</v>
      </c>
      <c r="BE447" s="100">
        <v>0</v>
      </c>
      <c r="BF447" s="100">
        <v>0</v>
      </c>
      <c r="BG447" s="100">
        <v>0</v>
      </c>
      <c r="BH447" s="100">
        <v>0</v>
      </c>
      <c r="BI447" s="100">
        <v>0</v>
      </c>
      <c r="BJ447" s="100">
        <v>0</v>
      </c>
      <c r="BK447" s="100">
        <v>0</v>
      </c>
      <c r="BL447" s="100">
        <v>0</v>
      </c>
      <c r="BM447" s="100">
        <v>0</v>
      </c>
      <c r="BN447" s="100">
        <v>0</v>
      </c>
      <c r="BO447" s="100">
        <v>0</v>
      </c>
      <c r="BP447" s="100">
        <v>0</v>
      </c>
      <c r="BQ447" s="100">
        <v>0</v>
      </c>
      <c r="BR447" s="100">
        <v>0</v>
      </c>
      <c r="BS447" s="100">
        <v>0</v>
      </c>
      <c r="BT447" s="100">
        <v>0</v>
      </c>
      <c r="BU447" s="100">
        <v>0</v>
      </c>
      <c r="BV447" s="100">
        <v>0</v>
      </c>
      <c r="BW447" s="100">
        <v>0</v>
      </c>
      <c r="BX447" s="100">
        <v>0</v>
      </c>
      <c r="BY447" s="100">
        <v>0</v>
      </c>
      <c r="BZ447" s="100">
        <v>0</v>
      </c>
      <c r="CA447" s="100">
        <v>0</v>
      </c>
      <c r="CB447" s="100">
        <v>0</v>
      </c>
      <c r="CC447" s="100">
        <v>0</v>
      </c>
      <c r="CD447" s="100">
        <v>0</v>
      </c>
      <c r="CE447" s="100">
        <v>0</v>
      </c>
      <c r="CF447" s="100">
        <v>0</v>
      </c>
      <c r="CG447" s="100">
        <v>0</v>
      </c>
      <c r="CH447" s="100">
        <v>0</v>
      </c>
      <c r="CI447" s="100">
        <v>0</v>
      </c>
      <c r="CJ447" s="100">
        <v>0</v>
      </c>
      <c r="CK447" s="100">
        <v>0</v>
      </c>
      <c r="CL447" s="100">
        <v>0</v>
      </c>
      <c r="CM447" s="100">
        <v>0</v>
      </c>
      <c r="CN447" s="100">
        <v>0</v>
      </c>
      <c r="CO447" s="100">
        <v>0</v>
      </c>
    </row>
    <row r="448" spans="1:93" x14ac:dyDescent="0.2">
      <c r="A448" s="101" t="s">
        <v>2042</v>
      </c>
      <c r="B448" s="100">
        <v>0</v>
      </c>
      <c r="C448" s="100">
        <v>0</v>
      </c>
      <c r="D448" s="100">
        <v>0</v>
      </c>
      <c r="E448" s="100">
        <v>0</v>
      </c>
      <c r="F448" s="100">
        <v>0</v>
      </c>
      <c r="G448" s="100">
        <v>0</v>
      </c>
      <c r="H448" s="100">
        <v>0</v>
      </c>
      <c r="I448" s="100">
        <v>0</v>
      </c>
      <c r="J448" s="100">
        <v>0</v>
      </c>
      <c r="K448" s="100">
        <v>0</v>
      </c>
      <c r="L448" s="100">
        <v>0</v>
      </c>
      <c r="M448" s="100">
        <v>0</v>
      </c>
      <c r="N448" s="100">
        <v>0</v>
      </c>
      <c r="O448" s="100">
        <v>0</v>
      </c>
      <c r="P448" s="100">
        <v>0</v>
      </c>
      <c r="Q448" s="100">
        <v>0</v>
      </c>
      <c r="R448" s="100">
        <v>0</v>
      </c>
      <c r="S448" s="100">
        <v>0</v>
      </c>
      <c r="T448" s="100">
        <v>0</v>
      </c>
      <c r="U448" s="100">
        <v>0</v>
      </c>
      <c r="V448" s="100">
        <v>0</v>
      </c>
      <c r="W448" s="100">
        <v>0</v>
      </c>
      <c r="X448" s="100">
        <v>0</v>
      </c>
      <c r="Y448" s="100">
        <v>0</v>
      </c>
      <c r="Z448" s="100">
        <v>0</v>
      </c>
      <c r="AB448" s="100">
        <v>0</v>
      </c>
      <c r="AC448" s="100">
        <v>0</v>
      </c>
      <c r="AD448" s="100">
        <v>0</v>
      </c>
      <c r="AE448" s="100">
        <v>0</v>
      </c>
      <c r="AF448" s="100">
        <v>0</v>
      </c>
      <c r="AG448" s="100">
        <v>0</v>
      </c>
      <c r="AH448" s="100">
        <v>0</v>
      </c>
      <c r="AI448" s="100">
        <v>0</v>
      </c>
      <c r="AJ448" s="100">
        <v>0</v>
      </c>
      <c r="AK448" s="100">
        <v>0</v>
      </c>
      <c r="AL448" s="100">
        <v>0</v>
      </c>
      <c r="AM448" s="100">
        <v>0</v>
      </c>
      <c r="AN448" s="100">
        <v>0</v>
      </c>
      <c r="AO448" s="100">
        <v>0</v>
      </c>
      <c r="AP448" s="100">
        <v>0</v>
      </c>
      <c r="AQ448" s="100">
        <v>0</v>
      </c>
      <c r="AR448" s="100">
        <v>0</v>
      </c>
      <c r="AS448" s="100">
        <v>0</v>
      </c>
      <c r="AT448" s="100">
        <v>0</v>
      </c>
      <c r="AU448" s="100">
        <v>0</v>
      </c>
      <c r="AV448" s="100">
        <v>0</v>
      </c>
      <c r="AW448" s="100">
        <v>0</v>
      </c>
      <c r="AX448" s="100">
        <v>0</v>
      </c>
      <c r="AY448" s="100">
        <v>0</v>
      </c>
      <c r="AZ448" s="100">
        <v>0</v>
      </c>
      <c r="BA448" s="100">
        <v>0</v>
      </c>
      <c r="BB448" s="100">
        <v>0</v>
      </c>
      <c r="BC448" s="100">
        <v>0</v>
      </c>
      <c r="BD448" s="100">
        <v>0</v>
      </c>
      <c r="BE448" s="100">
        <v>0</v>
      </c>
      <c r="BF448" s="100">
        <v>0</v>
      </c>
      <c r="BG448" s="100">
        <v>0</v>
      </c>
      <c r="BH448" s="100">
        <v>0</v>
      </c>
      <c r="BI448" s="100">
        <v>0</v>
      </c>
      <c r="BJ448" s="100">
        <v>0</v>
      </c>
      <c r="BK448" s="100">
        <v>0</v>
      </c>
      <c r="BL448" s="100">
        <v>0</v>
      </c>
      <c r="BM448" s="100">
        <v>0</v>
      </c>
      <c r="BN448" s="100">
        <v>0</v>
      </c>
      <c r="BO448" s="100">
        <v>0</v>
      </c>
      <c r="BP448" s="100">
        <v>0</v>
      </c>
      <c r="BQ448" s="100">
        <v>0</v>
      </c>
      <c r="BR448" s="100">
        <v>0</v>
      </c>
      <c r="BS448" s="100">
        <v>0</v>
      </c>
      <c r="BT448" s="100">
        <v>0</v>
      </c>
      <c r="BU448" s="100">
        <v>0</v>
      </c>
      <c r="BV448" s="100">
        <v>0</v>
      </c>
      <c r="BW448" s="100">
        <v>0</v>
      </c>
      <c r="BX448" s="100">
        <v>0</v>
      </c>
      <c r="BY448" s="100">
        <v>0</v>
      </c>
      <c r="BZ448" s="100">
        <v>0</v>
      </c>
      <c r="CA448" s="100">
        <v>0</v>
      </c>
      <c r="CB448" s="100">
        <v>0</v>
      </c>
      <c r="CC448" s="100">
        <v>0</v>
      </c>
      <c r="CD448" s="100">
        <v>0</v>
      </c>
      <c r="CE448" s="100">
        <v>0</v>
      </c>
      <c r="CF448" s="100">
        <v>0</v>
      </c>
      <c r="CG448" s="100">
        <v>0</v>
      </c>
      <c r="CH448" s="100">
        <v>0</v>
      </c>
      <c r="CI448" s="100">
        <v>0</v>
      </c>
      <c r="CJ448" s="100">
        <v>0</v>
      </c>
      <c r="CK448" s="100">
        <v>0</v>
      </c>
      <c r="CL448" s="100">
        <v>0</v>
      </c>
      <c r="CM448" s="100">
        <v>0</v>
      </c>
      <c r="CN448" s="100">
        <v>0</v>
      </c>
      <c r="CO448" s="100">
        <v>0</v>
      </c>
    </row>
    <row r="449" spans="1:93" x14ac:dyDescent="0.2">
      <c r="A449" s="101" t="s">
        <v>2043</v>
      </c>
      <c r="B449" s="100">
        <v>336026.87</v>
      </c>
      <c r="C449" s="100">
        <v>336026.87</v>
      </c>
      <c r="D449" s="100">
        <v>336026.87</v>
      </c>
      <c r="E449" s="100">
        <v>336026.87</v>
      </c>
      <c r="F449" s="100">
        <v>336026.87</v>
      </c>
      <c r="G449" s="100">
        <v>336026.87</v>
      </c>
      <c r="H449" s="100">
        <v>336026.87</v>
      </c>
      <c r="I449" s="100">
        <v>336026.87</v>
      </c>
      <c r="J449" s="100">
        <v>336026.87</v>
      </c>
      <c r="K449" s="100">
        <v>336026.87</v>
      </c>
      <c r="L449" s="100">
        <v>336026.87</v>
      </c>
      <c r="M449" s="100">
        <v>336026.87</v>
      </c>
      <c r="N449" s="100">
        <v>336026.87</v>
      </c>
      <c r="O449" s="100">
        <v>336026.87</v>
      </c>
      <c r="P449" s="100">
        <v>336026.87</v>
      </c>
      <c r="Q449" s="100">
        <v>336026.87</v>
      </c>
      <c r="R449" s="100">
        <v>336026.87</v>
      </c>
      <c r="S449" s="100">
        <v>336026.87</v>
      </c>
      <c r="T449" s="100">
        <v>336026.87</v>
      </c>
      <c r="U449" s="100">
        <v>336026.87</v>
      </c>
      <c r="V449" s="100">
        <v>336026.87</v>
      </c>
      <c r="W449" s="100">
        <v>336026.87</v>
      </c>
      <c r="X449" s="100">
        <v>336026.87</v>
      </c>
      <c r="Y449" s="100">
        <v>336026.87</v>
      </c>
      <c r="Z449" s="100">
        <v>336026.87</v>
      </c>
      <c r="AB449" s="100">
        <v>336026.87</v>
      </c>
      <c r="AC449" s="100">
        <v>336026.87</v>
      </c>
      <c r="AD449" s="100">
        <v>336026.87</v>
      </c>
      <c r="AE449" s="100">
        <v>336026.87</v>
      </c>
      <c r="AF449" s="100">
        <v>336026.87</v>
      </c>
      <c r="AG449" s="100">
        <v>336026.87</v>
      </c>
      <c r="AH449" s="100">
        <v>336026.87</v>
      </c>
      <c r="AI449" s="100">
        <v>336026.87</v>
      </c>
      <c r="AJ449" s="100">
        <v>336026.87</v>
      </c>
      <c r="AK449" s="100">
        <v>336026.87</v>
      </c>
      <c r="AL449" s="100">
        <v>336026.87</v>
      </c>
      <c r="AM449" s="100">
        <v>336026.87</v>
      </c>
      <c r="AN449" s="100">
        <v>336026.87</v>
      </c>
      <c r="AO449" s="100">
        <v>336026.87</v>
      </c>
      <c r="AP449" s="100">
        <v>336026.87</v>
      </c>
      <c r="AQ449" s="100">
        <v>336026.87</v>
      </c>
      <c r="AR449" s="100">
        <v>336026.87</v>
      </c>
      <c r="AS449" s="100">
        <v>336026.87</v>
      </c>
      <c r="AT449" s="100">
        <v>336026.87</v>
      </c>
      <c r="AU449" s="100">
        <v>336026.87</v>
      </c>
      <c r="AV449" s="100">
        <v>336026.87</v>
      </c>
      <c r="AW449" s="100">
        <v>336026.87</v>
      </c>
      <c r="AX449" s="100">
        <v>336026.87</v>
      </c>
      <c r="AY449" s="100">
        <v>336026.87</v>
      </c>
      <c r="AZ449" s="100">
        <v>336026.87</v>
      </c>
      <c r="BA449" s="100">
        <v>336026.87</v>
      </c>
      <c r="BB449" s="100">
        <v>336026.87</v>
      </c>
      <c r="BC449" s="100">
        <v>336026.87</v>
      </c>
      <c r="BD449" s="100">
        <v>336026.87</v>
      </c>
      <c r="BE449" s="100">
        <v>336026.87</v>
      </c>
      <c r="BF449" s="100">
        <v>336026.87</v>
      </c>
      <c r="BG449" s="100">
        <v>336026.87</v>
      </c>
      <c r="BH449" s="100">
        <v>336026.87</v>
      </c>
      <c r="BI449" s="100">
        <v>336026.87</v>
      </c>
      <c r="BJ449" s="100">
        <v>336026.87</v>
      </c>
      <c r="BK449" s="100">
        <v>336026.87</v>
      </c>
      <c r="BL449" s="100">
        <v>336026.87</v>
      </c>
      <c r="BM449" s="100">
        <v>336026.87</v>
      </c>
      <c r="BN449" s="100">
        <v>336026.87</v>
      </c>
      <c r="BO449" s="100">
        <v>336026.87</v>
      </c>
      <c r="BP449" s="100">
        <v>336026.87</v>
      </c>
      <c r="BQ449" s="100">
        <v>336026.87</v>
      </c>
      <c r="BR449" s="100">
        <v>336026.87</v>
      </c>
      <c r="BS449" s="100">
        <v>336026.87</v>
      </c>
      <c r="BT449" s="100">
        <v>336026.87</v>
      </c>
      <c r="BU449" s="100">
        <v>336026.87</v>
      </c>
      <c r="BV449" s="100">
        <v>336026.87</v>
      </c>
      <c r="BW449" s="100">
        <v>336026.87</v>
      </c>
      <c r="BX449" s="100">
        <v>336026.87</v>
      </c>
      <c r="BY449" s="100">
        <v>336026.87</v>
      </c>
      <c r="BZ449" s="100">
        <v>336026.87</v>
      </c>
      <c r="CA449" s="100">
        <v>336026.87</v>
      </c>
      <c r="CB449" s="100">
        <v>336026.87</v>
      </c>
      <c r="CC449" s="100">
        <v>336026.87</v>
      </c>
      <c r="CD449" s="100">
        <v>336026.87</v>
      </c>
      <c r="CE449" s="100">
        <v>336026.87</v>
      </c>
      <c r="CF449" s="100">
        <v>336026.87</v>
      </c>
      <c r="CG449" s="100">
        <v>336026.87</v>
      </c>
      <c r="CH449" s="100">
        <v>336026.87</v>
      </c>
      <c r="CI449" s="100">
        <v>336026.87</v>
      </c>
      <c r="CJ449" s="100">
        <v>336026.87</v>
      </c>
      <c r="CK449" s="100">
        <v>336026.87</v>
      </c>
      <c r="CL449" s="100">
        <v>336026.87</v>
      </c>
      <c r="CM449" s="100">
        <v>336026.87</v>
      </c>
      <c r="CN449" s="100">
        <v>336026.87</v>
      </c>
      <c r="CO449" s="100">
        <v>336026.87</v>
      </c>
    </row>
    <row r="450" spans="1:93" x14ac:dyDescent="0.2">
      <c r="A450" s="101" t="s">
        <v>2044</v>
      </c>
      <c r="B450" s="100">
        <v>35533146.039999999</v>
      </c>
      <c r="C450" s="100">
        <v>35533146.039999999</v>
      </c>
      <c r="D450" s="100">
        <v>33880852.549999997</v>
      </c>
      <c r="E450" s="100">
        <v>33880852.549999997</v>
      </c>
      <c r="F450" s="100">
        <v>33880852.549999997</v>
      </c>
      <c r="G450" s="100">
        <v>32272248.670000002</v>
      </c>
      <c r="H450" s="100">
        <v>32272248.670000002</v>
      </c>
      <c r="I450" s="100">
        <v>32272248.670000002</v>
      </c>
      <c r="J450" s="100">
        <v>30618652.510000002</v>
      </c>
      <c r="K450" s="100">
        <v>30618652.510000002</v>
      </c>
      <c r="L450" s="100">
        <v>30618652.510000002</v>
      </c>
      <c r="M450" s="100">
        <v>29127465.09</v>
      </c>
      <c r="N450" s="100">
        <v>29127465.09</v>
      </c>
      <c r="O450" s="100">
        <v>29127465.09</v>
      </c>
      <c r="P450" s="100">
        <v>29127465.09</v>
      </c>
      <c r="Q450" s="100">
        <v>27496011.02</v>
      </c>
      <c r="R450" s="100">
        <v>27496011.02</v>
      </c>
      <c r="S450" s="100">
        <v>27496011.02</v>
      </c>
      <c r="T450" s="100">
        <v>25872576.469999999</v>
      </c>
      <c r="U450" s="100">
        <v>25872576.469999999</v>
      </c>
      <c r="V450" s="100">
        <v>25872576.469999999</v>
      </c>
      <c r="W450" s="100">
        <v>24820663.649999999</v>
      </c>
      <c r="X450" s="100">
        <v>24820663.649999999</v>
      </c>
      <c r="Y450" s="100">
        <v>24820663.649999999</v>
      </c>
      <c r="Z450" s="100">
        <v>23134274.969999999</v>
      </c>
      <c r="AB450" s="100">
        <v>23134274.969999999</v>
      </c>
      <c r="AC450" s="100">
        <v>23134274.969999999</v>
      </c>
      <c r="AD450" s="100">
        <v>23134274.969999999</v>
      </c>
      <c r="AE450" s="100">
        <v>21563936.149999999</v>
      </c>
      <c r="AF450" s="100">
        <v>21563936.149999999</v>
      </c>
      <c r="AG450" s="100">
        <v>21563936.149999999</v>
      </c>
      <c r="AH450" s="100">
        <v>19993597.329999998</v>
      </c>
      <c r="AI450" s="100">
        <v>19993597.329999998</v>
      </c>
      <c r="AJ450" s="100">
        <v>19993597.329999998</v>
      </c>
      <c r="AK450" s="100">
        <v>18423258.509999901</v>
      </c>
      <c r="AL450" s="100">
        <v>18423258.509999901</v>
      </c>
      <c r="AM450" s="100">
        <v>18423258.509999901</v>
      </c>
      <c r="AN450" s="100">
        <v>16852919.689999901</v>
      </c>
      <c r="AO450" s="100">
        <v>16852919.689999901</v>
      </c>
      <c r="AP450" s="100">
        <v>16852919.689999901</v>
      </c>
      <c r="AQ450" s="100">
        <v>16852919.689999901</v>
      </c>
      <c r="AR450" s="100">
        <v>15282580.8699999</v>
      </c>
      <c r="AS450" s="100">
        <v>15282580.8699999</v>
      </c>
      <c r="AT450" s="100">
        <v>15282580.8699999</v>
      </c>
      <c r="AU450" s="100">
        <v>13712242.0499999</v>
      </c>
      <c r="AV450" s="100">
        <v>13712242.0499999</v>
      </c>
      <c r="AW450" s="100">
        <v>13712242.0499999</v>
      </c>
      <c r="AX450" s="100">
        <v>12141903.2299999</v>
      </c>
      <c r="AY450" s="100">
        <v>12141903.2299999</v>
      </c>
      <c r="AZ450" s="100">
        <v>12141903.2299999</v>
      </c>
      <c r="BA450" s="100">
        <v>10571564.4099999</v>
      </c>
      <c r="BB450" s="100">
        <v>10571564.4099999</v>
      </c>
      <c r="BC450" s="100">
        <v>10571564.4099999</v>
      </c>
      <c r="BD450" s="100">
        <v>10571564.4099999</v>
      </c>
      <c r="BE450" s="100">
        <v>9001225.5899999905</v>
      </c>
      <c r="BF450" s="100">
        <v>9001225.5899999905</v>
      </c>
      <c r="BG450" s="100">
        <v>9001225.5899999905</v>
      </c>
      <c r="BH450" s="100">
        <v>7430886.7699999902</v>
      </c>
      <c r="BI450" s="100">
        <v>7430886.7699999902</v>
      </c>
      <c r="BJ450" s="100">
        <v>7430886.7699999902</v>
      </c>
      <c r="BK450" s="100">
        <v>5860547.9499999899</v>
      </c>
      <c r="BL450" s="100">
        <v>5860547.9499999899</v>
      </c>
      <c r="BM450" s="100">
        <v>5860547.9499999899</v>
      </c>
      <c r="BN450" s="100">
        <v>4290209.1299999896</v>
      </c>
      <c r="BO450" s="100">
        <v>4290209.1299999896</v>
      </c>
      <c r="BP450" s="100">
        <v>4290209.1299999896</v>
      </c>
      <c r="BQ450" s="100">
        <v>4290209.1299999896</v>
      </c>
      <c r="BR450" s="100">
        <v>2719870.3099999898</v>
      </c>
      <c r="BS450" s="100">
        <v>2719870.3099999898</v>
      </c>
      <c r="BT450" s="100">
        <v>2719870.3099999898</v>
      </c>
      <c r="BU450" s="100">
        <v>1149531.48999999</v>
      </c>
      <c r="BV450" s="100">
        <v>1149531.48999999</v>
      </c>
      <c r="BW450" s="100">
        <v>1149531.48999999</v>
      </c>
      <c r="BX450" s="100">
        <v>288165.48999999103</v>
      </c>
      <c r="BY450" s="100">
        <v>288165.48999999103</v>
      </c>
      <c r="BZ450" s="100">
        <v>288165.48999999103</v>
      </c>
      <c r="CA450" s="100">
        <v>288165.48999999103</v>
      </c>
      <c r="CB450" s="100">
        <v>288165.48999999103</v>
      </c>
      <c r="CC450" s="100">
        <v>288165.48999999103</v>
      </c>
      <c r="CD450" s="100">
        <v>288165.48999999103</v>
      </c>
      <c r="CE450" s="100">
        <v>288165.48999999103</v>
      </c>
      <c r="CF450" s="100">
        <v>288165.48999999103</v>
      </c>
      <c r="CG450" s="100">
        <v>288165.48999999103</v>
      </c>
      <c r="CH450" s="100">
        <v>288165.48999999103</v>
      </c>
      <c r="CI450" s="100">
        <v>288165.48999999103</v>
      </c>
      <c r="CJ450" s="100">
        <v>288165.48999999103</v>
      </c>
      <c r="CK450" s="100">
        <v>288165.48999999103</v>
      </c>
      <c r="CL450" s="100">
        <v>288165.48999999103</v>
      </c>
      <c r="CM450" s="100">
        <v>288165.48999999103</v>
      </c>
      <c r="CN450" s="100">
        <v>288165.48999999103</v>
      </c>
      <c r="CO450" s="100">
        <v>288165.48999999103</v>
      </c>
    </row>
    <row r="451" spans="1:93" x14ac:dyDescent="0.2">
      <c r="A451" s="101" t="s">
        <v>2045</v>
      </c>
      <c r="B451" s="100">
        <v>0</v>
      </c>
      <c r="C451" s="100">
        <v>0</v>
      </c>
      <c r="D451" s="100">
        <v>0</v>
      </c>
      <c r="E451" s="100">
        <v>0</v>
      </c>
      <c r="F451" s="100">
        <v>0</v>
      </c>
      <c r="G451" s="100">
        <v>0</v>
      </c>
      <c r="H451" s="100">
        <v>0</v>
      </c>
      <c r="I451" s="100">
        <v>0</v>
      </c>
      <c r="J451" s="100">
        <v>0</v>
      </c>
      <c r="K451" s="100">
        <v>0</v>
      </c>
      <c r="L451" s="100">
        <v>0</v>
      </c>
      <c r="M451" s="100">
        <v>230.28</v>
      </c>
      <c r="N451" s="100">
        <v>230.28</v>
      </c>
      <c r="O451" s="100">
        <v>0</v>
      </c>
      <c r="P451" s="100">
        <v>0</v>
      </c>
      <c r="Q451" s="100">
        <v>0</v>
      </c>
      <c r="R451" s="100">
        <v>0</v>
      </c>
      <c r="S451" s="100">
        <v>0</v>
      </c>
      <c r="T451" s="100">
        <v>0</v>
      </c>
      <c r="U451" s="100">
        <v>0</v>
      </c>
      <c r="V451" s="100">
        <v>0</v>
      </c>
      <c r="W451" s="100">
        <v>0</v>
      </c>
      <c r="X451" s="100">
        <v>0</v>
      </c>
      <c r="Y451" s="100">
        <v>0</v>
      </c>
      <c r="Z451" s="100">
        <v>0</v>
      </c>
      <c r="AB451" s="100">
        <v>0</v>
      </c>
      <c r="AC451" s="100">
        <v>0</v>
      </c>
      <c r="AD451" s="100">
        <v>0</v>
      </c>
      <c r="AE451" s="100">
        <v>0</v>
      </c>
      <c r="AF451" s="100">
        <v>0</v>
      </c>
      <c r="AG451" s="100">
        <v>0</v>
      </c>
      <c r="AH451" s="100">
        <v>0</v>
      </c>
      <c r="AI451" s="100">
        <v>0</v>
      </c>
      <c r="AJ451" s="100">
        <v>0</v>
      </c>
      <c r="AK451" s="100">
        <v>0</v>
      </c>
      <c r="AL451" s="100">
        <v>0</v>
      </c>
      <c r="AM451" s="100">
        <v>0</v>
      </c>
      <c r="AN451" s="100">
        <v>0</v>
      </c>
      <c r="AO451" s="100">
        <v>0</v>
      </c>
      <c r="AP451" s="100">
        <v>0</v>
      </c>
      <c r="AQ451" s="100">
        <v>0</v>
      </c>
      <c r="AR451" s="100">
        <v>0</v>
      </c>
      <c r="AS451" s="100">
        <v>0</v>
      </c>
      <c r="AT451" s="100">
        <v>0</v>
      </c>
      <c r="AU451" s="100">
        <v>0</v>
      </c>
      <c r="AV451" s="100">
        <v>0</v>
      </c>
      <c r="AW451" s="100">
        <v>0</v>
      </c>
      <c r="AX451" s="100">
        <v>0</v>
      </c>
      <c r="AY451" s="100">
        <v>0</v>
      </c>
      <c r="AZ451" s="100">
        <v>0</v>
      </c>
      <c r="BA451" s="100">
        <v>0</v>
      </c>
      <c r="BB451" s="100">
        <v>0</v>
      </c>
      <c r="BC451" s="100">
        <v>0</v>
      </c>
      <c r="BD451" s="100">
        <v>0</v>
      </c>
      <c r="BE451" s="100">
        <v>0</v>
      </c>
      <c r="BF451" s="100">
        <v>0</v>
      </c>
      <c r="BG451" s="100">
        <v>0</v>
      </c>
      <c r="BH451" s="100">
        <v>0</v>
      </c>
      <c r="BI451" s="100">
        <v>0</v>
      </c>
      <c r="BJ451" s="100">
        <v>0</v>
      </c>
      <c r="BK451" s="100">
        <v>0</v>
      </c>
      <c r="BL451" s="100">
        <v>0</v>
      </c>
      <c r="BM451" s="100">
        <v>0</v>
      </c>
      <c r="BN451" s="100">
        <v>0</v>
      </c>
      <c r="BO451" s="100">
        <v>0</v>
      </c>
      <c r="BP451" s="100">
        <v>0</v>
      </c>
      <c r="BQ451" s="100">
        <v>0</v>
      </c>
      <c r="BR451" s="100">
        <v>0</v>
      </c>
      <c r="BS451" s="100">
        <v>0</v>
      </c>
      <c r="BT451" s="100">
        <v>0</v>
      </c>
      <c r="BU451" s="100">
        <v>0</v>
      </c>
      <c r="BV451" s="100">
        <v>0</v>
      </c>
      <c r="BW451" s="100">
        <v>0</v>
      </c>
      <c r="BX451" s="100">
        <v>0</v>
      </c>
      <c r="BY451" s="100">
        <v>0</v>
      </c>
      <c r="BZ451" s="100">
        <v>0</v>
      </c>
      <c r="CA451" s="100">
        <v>0</v>
      </c>
      <c r="CB451" s="100">
        <v>0</v>
      </c>
      <c r="CC451" s="100">
        <v>0</v>
      </c>
      <c r="CD451" s="100">
        <v>0</v>
      </c>
      <c r="CE451" s="100">
        <v>0</v>
      </c>
      <c r="CF451" s="100">
        <v>0</v>
      </c>
      <c r="CG451" s="100">
        <v>0</v>
      </c>
      <c r="CH451" s="100">
        <v>0</v>
      </c>
      <c r="CI451" s="100">
        <v>0</v>
      </c>
      <c r="CJ451" s="100">
        <v>0</v>
      </c>
      <c r="CK451" s="100">
        <v>0</v>
      </c>
      <c r="CL451" s="100">
        <v>0</v>
      </c>
      <c r="CM451" s="100">
        <v>0</v>
      </c>
      <c r="CN451" s="100">
        <v>0</v>
      </c>
      <c r="CO451" s="100">
        <v>0</v>
      </c>
    </row>
    <row r="452" spans="1:93" x14ac:dyDescent="0.2">
      <c r="A452" s="101" t="s">
        <v>2046</v>
      </c>
      <c r="B452" s="100">
        <v>0</v>
      </c>
      <c r="C452" s="100">
        <v>0</v>
      </c>
      <c r="D452" s="100">
        <v>0</v>
      </c>
      <c r="E452" s="100">
        <v>0</v>
      </c>
      <c r="F452" s="100">
        <v>0</v>
      </c>
      <c r="G452" s="100">
        <v>0</v>
      </c>
      <c r="H452" s="100">
        <v>0</v>
      </c>
      <c r="I452" s="100">
        <v>0</v>
      </c>
      <c r="J452" s="100">
        <v>0</v>
      </c>
      <c r="K452" s="100">
        <v>0</v>
      </c>
      <c r="L452" s="100">
        <v>0</v>
      </c>
      <c r="M452" s="100">
        <v>0</v>
      </c>
      <c r="N452" s="100">
        <v>0</v>
      </c>
      <c r="O452" s="100">
        <v>0</v>
      </c>
      <c r="P452" s="100">
        <v>0</v>
      </c>
      <c r="Q452" s="100">
        <v>0</v>
      </c>
      <c r="R452" s="100">
        <v>0</v>
      </c>
      <c r="S452" s="100">
        <v>0</v>
      </c>
      <c r="T452" s="100">
        <v>0</v>
      </c>
      <c r="U452" s="100">
        <v>0</v>
      </c>
      <c r="V452" s="100">
        <v>0</v>
      </c>
      <c r="W452" s="100">
        <v>0</v>
      </c>
      <c r="X452" s="100">
        <v>0</v>
      </c>
      <c r="Y452" s="100">
        <v>0</v>
      </c>
      <c r="Z452" s="100">
        <v>0</v>
      </c>
      <c r="AB452" s="100">
        <v>0</v>
      </c>
      <c r="AC452" s="100">
        <v>0</v>
      </c>
      <c r="AD452" s="100">
        <v>0</v>
      </c>
      <c r="AE452" s="100">
        <v>0</v>
      </c>
      <c r="AF452" s="100">
        <v>0</v>
      </c>
      <c r="AG452" s="100">
        <v>0</v>
      </c>
      <c r="AH452" s="100">
        <v>0</v>
      </c>
      <c r="AI452" s="100">
        <v>0</v>
      </c>
      <c r="AJ452" s="100">
        <v>0</v>
      </c>
      <c r="AK452" s="100">
        <v>0</v>
      </c>
      <c r="AL452" s="100">
        <v>0</v>
      </c>
      <c r="AM452" s="100">
        <v>0</v>
      </c>
      <c r="AN452" s="100">
        <v>0</v>
      </c>
      <c r="AO452" s="100">
        <v>0</v>
      </c>
      <c r="AP452" s="100">
        <v>0</v>
      </c>
      <c r="AQ452" s="100">
        <v>0</v>
      </c>
      <c r="AR452" s="100">
        <v>0</v>
      </c>
      <c r="AS452" s="100">
        <v>0</v>
      </c>
      <c r="AT452" s="100">
        <v>0</v>
      </c>
      <c r="AU452" s="100">
        <v>0</v>
      </c>
      <c r="AV452" s="100">
        <v>0</v>
      </c>
      <c r="AW452" s="100">
        <v>0</v>
      </c>
      <c r="AX452" s="100">
        <v>0</v>
      </c>
      <c r="AY452" s="100">
        <v>0</v>
      </c>
      <c r="AZ452" s="100">
        <v>0</v>
      </c>
      <c r="BA452" s="100">
        <v>0</v>
      </c>
      <c r="BB452" s="100">
        <v>0</v>
      </c>
      <c r="BC452" s="100">
        <v>0</v>
      </c>
      <c r="BD452" s="100">
        <v>0</v>
      </c>
      <c r="BE452" s="100">
        <v>0</v>
      </c>
      <c r="BF452" s="100">
        <v>0</v>
      </c>
      <c r="BG452" s="100">
        <v>0</v>
      </c>
      <c r="BH452" s="100">
        <v>0</v>
      </c>
      <c r="BI452" s="100">
        <v>0</v>
      </c>
      <c r="BJ452" s="100">
        <v>0</v>
      </c>
      <c r="BK452" s="100">
        <v>0</v>
      </c>
      <c r="BL452" s="100">
        <v>0</v>
      </c>
      <c r="BM452" s="100">
        <v>0</v>
      </c>
      <c r="BN452" s="100">
        <v>0</v>
      </c>
      <c r="BO452" s="100">
        <v>0</v>
      </c>
      <c r="BP452" s="100">
        <v>0</v>
      </c>
      <c r="BQ452" s="100">
        <v>0</v>
      </c>
      <c r="BR452" s="100">
        <v>0</v>
      </c>
      <c r="BS452" s="100">
        <v>0</v>
      </c>
      <c r="BT452" s="100">
        <v>0</v>
      </c>
      <c r="BU452" s="100">
        <v>0</v>
      </c>
      <c r="BV452" s="100">
        <v>0</v>
      </c>
      <c r="BW452" s="100">
        <v>0</v>
      </c>
      <c r="BX452" s="100">
        <v>0</v>
      </c>
      <c r="BY452" s="100">
        <v>0</v>
      </c>
      <c r="BZ452" s="100">
        <v>0</v>
      </c>
      <c r="CA452" s="100">
        <v>0</v>
      </c>
      <c r="CB452" s="100">
        <v>0</v>
      </c>
      <c r="CC452" s="100">
        <v>0</v>
      </c>
      <c r="CD452" s="100">
        <v>0</v>
      </c>
      <c r="CE452" s="100">
        <v>0</v>
      </c>
      <c r="CF452" s="100">
        <v>0</v>
      </c>
      <c r="CG452" s="100">
        <v>0</v>
      </c>
      <c r="CH452" s="100">
        <v>0</v>
      </c>
      <c r="CI452" s="100">
        <v>0</v>
      </c>
      <c r="CJ452" s="100">
        <v>0</v>
      </c>
      <c r="CK452" s="100">
        <v>0</v>
      </c>
      <c r="CL452" s="100">
        <v>0</v>
      </c>
      <c r="CM452" s="100">
        <v>0</v>
      </c>
      <c r="CN452" s="100">
        <v>0</v>
      </c>
      <c r="CO452" s="100">
        <v>0</v>
      </c>
    </row>
    <row r="453" spans="1:93" x14ac:dyDescent="0.2">
      <c r="A453" s="101" t="s">
        <v>2047</v>
      </c>
      <c r="B453" s="100">
        <v>11560418</v>
      </c>
      <c r="C453" s="100">
        <v>11441704</v>
      </c>
      <c r="D453" s="100">
        <v>11382347</v>
      </c>
      <c r="E453" s="100">
        <v>11322990</v>
      </c>
      <c r="F453" s="100">
        <v>11263633</v>
      </c>
      <c r="G453" s="100">
        <v>11204276</v>
      </c>
      <c r="H453" s="100">
        <v>11144919</v>
      </c>
      <c r="I453" s="100">
        <v>11085562</v>
      </c>
      <c r="J453" s="100">
        <v>11026205</v>
      </c>
      <c r="K453" s="100">
        <v>10966848</v>
      </c>
      <c r="L453" s="100">
        <v>10907491</v>
      </c>
      <c r="M453" s="100">
        <v>3731862.3</v>
      </c>
      <c r="N453" s="100">
        <v>3731862.3</v>
      </c>
      <c r="O453" s="100">
        <v>3731862.3</v>
      </c>
      <c r="P453" s="100">
        <v>3697108.3</v>
      </c>
      <c r="Q453" s="100">
        <v>3679731.3</v>
      </c>
      <c r="R453" s="100">
        <v>3662354.3</v>
      </c>
      <c r="S453" s="100">
        <v>3644977.3</v>
      </c>
      <c r="T453" s="100">
        <v>3627600.3</v>
      </c>
      <c r="U453" s="100">
        <v>3610223.3</v>
      </c>
      <c r="V453" s="100">
        <v>3592846.3</v>
      </c>
      <c r="W453" s="100">
        <v>3575469.3</v>
      </c>
      <c r="X453" s="100">
        <v>3558092.3</v>
      </c>
      <c r="Y453" s="100">
        <v>3540715.3</v>
      </c>
      <c r="Z453" s="100">
        <v>4188361.13</v>
      </c>
      <c r="AB453" s="100">
        <v>4188361.13</v>
      </c>
      <c r="AC453" s="100">
        <v>4188361.13</v>
      </c>
      <c r="AD453" s="100">
        <v>4188361.13</v>
      </c>
      <c r="AE453" s="100">
        <v>4188361.13</v>
      </c>
      <c r="AF453" s="100">
        <v>4188361.13</v>
      </c>
      <c r="AG453" s="100">
        <v>4188361.13</v>
      </c>
      <c r="AH453" s="100">
        <v>4188361.13</v>
      </c>
      <c r="AI453" s="100">
        <v>4188361.13</v>
      </c>
      <c r="AJ453" s="100">
        <v>4188361.13</v>
      </c>
      <c r="AK453" s="100">
        <v>4188361.13</v>
      </c>
      <c r="AL453" s="100">
        <v>4188361.13</v>
      </c>
      <c r="AM453" s="100">
        <v>4188361.13</v>
      </c>
      <c r="AN453" s="100">
        <v>4188361.13</v>
      </c>
      <c r="AO453" s="100">
        <v>4188361.13</v>
      </c>
      <c r="AP453" s="100">
        <v>4188361.13</v>
      </c>
      <c r="AQ453" s="100">
        <v>4188361.13</v>
      </c>
      <c r="AR453" s="100">
        <v>4188361.13</v>
      </c>
      <c r="AS453" s="100">
        <v>4188361.13</v>
      </c>
      <c r="AT453" s="100">
        <v>4188361.13</v>
      </c>
      <c r="AU453" s="100">
        <v>4188361.13</v>
      </c>
      <c r="AV453" s="100">
        <v>4188361.13</v>
      </c>
      <c r="AW453" s="100">
        <v>4188361.13</v>
      </c>
      <c r="AX453" s="100">
        <v>4188361.13</v>
      </c>
      <c r="AY453" s="100">
        <v>4188361.13</v>
      </c>
      <c r="AZ453" s="100">
        <v>4188361.13</v>
      </c>
      <c r="BA453" s="100">
        <v>4188361.13</v>
      </c>
      <c r="BB453" s="100">
        <v>4188361.13</v>
      </c>
      <c r="BC453" s="100">
        <v>4188361.13</v>
      </c>
      <c r="BD453" s="100">
        <v>4188361.13</v>
      </c>
      <c r="BE453" s="100">
        <v>4188361.13</v>
      </c>
      <c r="BF453" s="100">
        <v>4188361.13</v>
      </c>
      <c r="BG453" s="100">
        <v>4188361.13</v>
      </c>
      <c r="BH453" s="100">
        <v>4188361.13</v>
      </c>
      <c r="BI453" s="100">
        <v>4188361.13</v>
      </c>
      <c r="BJ453" s="100">
        <v>4188361.13</v>
      </c>
      <c r="BK453" s="100">
        <v>4188361.13</v>
      </c>
      <c r="BL453" s="100">
        <v>4188361.13</v>
      </c>
      <c r="BM453" s="100">
        <v>4188361.13</v>
      </c>
      <c r="BN453" s="100">
        <v>4188361.13</v>
      </c>
      <c r="BO453" s="100">
        <v>4188361.13</v>
      </c>
      <c r="BP453" s="100">
        <v>4188361.13</v>
      </c>
      <c r="BQ453" s="100">
        <v>4188361.13</v>
      </c>
      <c r="BR453" s="100">
        <v>4188361.13</v>
      </c>
      <c r="BS453" s="100">
        <v>4188361.13</v>
      </c>
      <c r="BT453" s="100">
        <v>4188361.13</v>
      </c>
      <c r="BU453" s="100">
        <v>4188361.13</v>
      </c>
      <c r="BV453" s="100">
        <v>4188361.13</v>
      </c>
      <c r="BW453" s="100">
        <v>4188361.13</v>
      </c>
      <c r="BX453" s="100">
        <v>4188361.13</v>
      </c>
      <c r="BY453" s="100">
        <v>4188361.13</v>
      </c>
      <c r="BZ453" s="100">
        <v>4188361.13</v>
      </c>
      <c r="CA453" s="100">
        <v>4188361.13</v>
      </c>
      <c r="CB453" s="100">
        <v>4188361.13</v>
      </c>
      <c r="CC453" s="100">
        <v>4188361.13</v>
      </c>
      <c r="CD453" s="100">
        <v>4188361.13</v>
      </c>
      <c r="CE453" s="100">
        <v>4188361.13</v>
      </c>
      <c r="CF453" s="100">
        <v>4188361.13</v>
      </c>
      <c r="CG453" s="100">
        <v>4188361.13</v>
      </c>
      <c r="CH453" s="100">
        <v>4188361.13</v>
      </c>
      <c r="CI453" s="100">
        <v>4188361.13</v>
      </c>
      <c r="CJ453" s="100">
        <v>4188361.13</v>
      </c>
      <c r="CK453" s="100">
        <v>4188361.13</v>
      </c>
      <c r="CL453" s="100">
        <v>4188361.13</v>
      </c>
      <c r="CM453" s="100">
        <v>4188361.13</v>
      </c>
      <c r="CN453" s="100">
        <v>4188361.13</v>
      </c>
      <c r="CO453" s="100">
        <v>4188361.13</v>
      </c>
    </row>
    <row r="454" spans="1:93" x14ac:dyDescent="0.2">
      <c r="A454" s="101" t="s">
        <v>2048</v>
      </c>
      <c r="B454" s="100">
        <v>0</v>
      </c>
      <c r="C454" s="100">
        <v>0</v>
      </c>
      <c r="D454" s="100">
        <v>0</v>
      </c>
      <c r="E454" s="100">
        <v>0</v>
      </c>
      <c r="F454" s="100">
        <v>0</v>
      </c>
      <c r="G454" s="100">
        <v>0</v>
      </c>
      <c r="H454" s="100">
        <v>0</v>
      </c>
      <c r="I454" s="100">
        <v>0</v>
      </c>
      <c r="J454" s="100">
        <v>0</v>
      </c>
      <c r="K454" s="100">
        <v>0</v>
      </c>
      <c r="L454" s="100">
        <v>0</v>
      </c>
      <c r="M454" s="100">
        <v>0</v>
      </c>
      <c r="N454" s="100">
        <v>0</v>
      </c>
      <c r="O454" s="100">
        <v>0</v>
      </c>
      <c r="P454" s="100">
        <v>0</v>
      </c>
      <c r="Q454" s="100">
        <v>0</v>
      </c>
      <c r="R454" s="100">
        <v>0</v>
      </c>
      <c r="S454" s="100">
        <v>0</v>
      </c>
      <c r="T454" s="100">
        <v>0</v>
      </c>
      <c r="U454" s="100">
        <v>0</v>
      </c>
      <c r="V454" s="100">
        <v>0</v>
      </c>
      <c r="W454" s="100">
        <v>0</v>
      </c>
      <c r="X454" s="100">
        <v>0</v>
      </c>
      <c r="Y454" s="100">
        <v>0</v>
      </c>
      <c r="Z454" s="100">
        <v>0</v>
      </c>
      <c r="AB454" s="100">
        <v>0</v>
      </c>
      <c r="AC454" s="100">
        <v>0</v>
      </c>
      <c r="AD454" s="100">
        <v>0</v>
      </c>
      <c r="AE454" s="100">
        <v>0</v>
      </c>
      <c r="AF454" s="100">
        <v>0</v>
      </c>
      <c r="AG454" s="100">
        <v>0</v>
      </c>
      <c r="AH454" s="100">
        <v>0</v>
      </c>
      <c r="AI454" s="100">
        <v>0</v>
      </c>
      <c r="AJ454" s="100">
        <v>0</v>
      </c>
      <c r="AK454" s="100">
        <v>0</v>
      </c>
      <c r="AL454" s="100">
        <v>0</v>
      </c>
      <c r="AM454" s="100">
        <v>0</v>
      </c>
      <c r="AN454" s="100">
        <v>0</v>
      </c>
      <c r="AO454" s="100">
        <v>0</v>
      </c>
      <c r="AP454" s="100">
        <v>0</v>
      </c>
      <c r="AQ454" s="100">
        <v>0</v>
      </c>
      <c r="AR454" s="100">
        <v>0</v>
      </c>
      <c r="AS454" s="100">
        <v>0</v>
      </c>
      <c r="AT454" s="100">
        <v>0</v>
      </c>
      <c r="AU454" s="100">
        <v>0</v>
      </c>
      <c r="AV454" s="100">
        <v>0</v>
      </c>
      <c r="AW454" s="100">
        <v>0</v>
      </c>
      <c r="AX454" s="100">
        <v>0</v>
      </c>
      <c r="AY454" s="100">
        <v>0</v>
      </c>
      <c r="AZ454" s="100">
        <v>0</v>
      </c>
      <c r="BA454" s="100">
        <v>0</v>
      </c>
      <c r="BB454" s="100">
        <v>0</v>
      </c>
      <c r="BC454" s="100">
        <v>0</v>
      </c>
      <c r="BD454" s="100">
        <v>0</v>
      </c>
      <c r="BE454" s="100">
        <v>0</v>
      </c>
      <c r="BF454" s="100">
        <v>0</v>
      </c>
      <c r="BG454" s="100">
        <v>0</v>
      </c>
      <c r="BH454" s="100">
        <v>0</v>
      </c>
      <c r="BI454" s="100">
        <v>0</v>
      </c>
      <c r="BJ454" s="100">
        <v>0</v>
      </c>
      <c r="BK454" s="100">
        <v>0</v>
      </c>
      <c r="BL454" s="100">
        <v>0</v>
      </c>
      <c r="BM454" s="100">
        <v>0</v>
      </c>
      <c r="BN454" s="100">
        <v>0</v>
      </c>
      <c r="BO454" s="100">
        <v>0</v>
      </c>
      <c r="BP454" s="100">
        <v>0</v>
      </c>
      <c r="BQ454" s="100">
        <v>0</v>
      </c>
      <c r="BR454" s="100">
        <v>0</v>
      </c>
      <c r="BS454" s="100">
        <v>0</v>
      </c>
      <c r="BT454" s="100">
        <v>0</v>
      </c>
      <c r="BU454" s="100">
        <v>0</v>
      </c>
      <c r="BV454" s="100">
        <v>0</v>
      </c>
      <c r="BW454" s="100">
        <v>0</v>
      </c>
      <c r="BX454" s="100">
        <v>0</v>
      </c>
      <c r="BY454" s="100">
        <v>0</v>
      </c>
      <c r="BZ454" s="100">
        <v>0</v>
      </c>
      <c r="CA454" s="100">
        <v>0</v>
      </c>
      <c r="CB454" s="100">
        <v>0</v>
      </c>
      <c r="CC454" s="100">
        <v>0</v>
      </c>
      <c r="CD454" s="100">
        <v>0</v>
      </c>
      <c r="CE454" s="100">
        <v>0</v>
      </c>
      <c r="CF454" s="100">
        <v>0</v>
      </c>
      <c r="CG454" s="100">
        <v>0</v>
      </c>
      <c r="CH454" s="100">
        <v>0</v>
      </c>
      <c r="CI454" s="100">
        <v>0</v>
      </c>
      <c r="CJ454" s="100">
        <v>0</v>
      </c>
      <c r="CK454" s="100">
        <v>0</v>
      </c>
      <c r="CL454" s="100">
        <v>0</v>
      </c>
      <c r="CM454" s="100">
        <v>0</v>
      </c>
      <c r="CN454" s="100">
        <v>0</v>
      </c>
      <c r="CO454" s="100">
        <v>0</v>
      </c>
    </row>
    <row r="455" spans="1:93" x14ac:dyDescent="0.2">
      <c r="A455" s="102" t="s">
        <v>2049</v>
      </c>
      <c r="B455" s="100">
        <v>52943971.109999999</v>
      </c>
      <c r="C455" s="100">
        <v>82773831.530000001</v>
      </c>
      <c r="D455" s="100">
        <v>82238115.459999993</v>
      </c>
      <c r="E455" s="100">
        <v>83175680.879999995</v>
      </c>
      <c r="F455" s="100">
        <v>84202752.299999997</v>
      </c>
      <c r="G455" s="100">
        <v>83621219.839999899</v>
      </c>
      <c r="H455" s="100">
        <v>84648291.260000005</v>
      </c>
      <c r="I455" s="100">
        <v>85675362.680000007</v>
      </c>
      <c r="J455" s="100">
        <v>89480180.009999901</v>
      </c>
      <c r="K455" s="100">
        <v>90467544.429999903</v>
      </c>
      <c r="L455" s="100">
        <v>91474582.349999994</v>
      </c>
      <c r="M455" s="100">
        <v>86556573.049999997</v>
      </c>
      <c r="N455" s="100">
        <v>86556573.049999997</v>
      </c>
      <c r="O455" s="100">
        <v>87643209.769999906</v>
      </c>
      <c r="P455" s="100">
        <v>88716641.650000006</v>
      </c>
      <c r="Q455" s="100">
        <v>87636366.670000002</v>
      </c>
      <c r="R455" s="100">
        <v>88721587.920000002</v>
      </c>
      <c r="S455" s="100">
        <v>89900581.009999901</v>
      </c>
      <c r="T455" s="100">
        <v>89319923.25</v>
      </c>
      <c r="U455" s="100">
        <v>90585718.75</v>
      </c>
      <c r="V455" s="100">
        <v>92525766.900000006</v>
      </c>
      <c r="W455" s="100">
        <v>91704063.659999996</v>
      </c>
      <c r="X455" s="100">
        <v>92773553.659999996</v>
      </c>
      <c r="Y455" s="100">
        <v>93843043.659999996</v>
      </c>
      <c r="Z455" s="100">
        <v>94075359.599999994</v>
      </c>
      <c r="AB455" s="100">
        <v>94075359.599999994</v>
      </c>
      <c r="AC455" s="100">
        <v>95342449.700000003</v>
      </c>
      <c r="AD455" s="100">
        <v>96609539.799999997</v>
      </c>
      <c r="AE455" s="100">
        <v>96306291.079999998</v>
      </c>
      <c r="AF455" s="100">
        <v>97573381.180000007</v>
      </c>
      <c r="AG455" s="100">
        <v>98840471.280000001</v>
      </c>
      <c r="AH455" s="100">
        <v>98537222.560000002</v>
      </c>
      <c r="AI455" s="100">
        <v>99804312.659999996</v>
      </c>
      <c r="AJ455" s="100">
        <v>101071402.76000001</v>
      </c>
      <c r="AK455" s="100">
        <v>100768154.04000001</v>
      </c>
      <c r="AL455" s="100">
        <v>102035244.14</v>
      </c>
      <c r="AM455" s="100">
        <v>103302334.23999999</v>
      </c>
      <c r="AN455" s="100">
        <v>102999085.52</v>
      </c>
      <c r="AO455" s="100">
        <v>102999085.52</v>
      </c>
      <c r="AP455" s="100">
        <v>73591596.620000005</v>
      </c>
      <c r="AQ455" s="100">
        <v>73184107.719999999</v>
      </c>
      <c r="AR455" s="100">
        <v>71206280</v>
      </c>
      <c r="AS455" s="100">
        <v>70798791.099999994</v>
      </c>
      <c r="AT455" s="100">
        <v>70391302.200000003</v>
      </c>
      <c r="AU455" s="100">
        <v>68413474.480000004</v>
      </c>
      <c r="AV455" s="100">
        <v>68005985.579999998</v>
      </c>
      <c r="AW455" s="100">
        <v>67598496.680000007</v>
      </c>
      <c r="AX455" s="100">
        <v>65620668.960000001</v>
      </c>
      <c r="AY455" s="100">
        <v>65213180.060000002</v>
      </c>
      <c r="AZ455" s="100">
        <v>64805691.159999996</v>
      </c>
      <c r="BA455" s="100">
        <v>62827863.439999998</v>
      </c>
      <c r="BB455" s="100">
        <v>62827863.439999998</v>
      </c>
      <c r="BC455" s="100">
        <v>62420374.539999999</v>
      </c>
      <c r="BD455" s="100">
        <v>62012885.640000001</v>
      </c>
      <c r="BE455" s="100">
        <v>60035057.920000002</v>
      </c>
      <c r="BF455" s="100">
        <v>59627569.020000003</v>
      </c>
      <c r="BG455" s="100">
        <v>59220080.1199999</v>
      </c>
      <c r="BH455" s="100">
        <v>57242252.399999999</v>
      </c>
      <c r="BI455" s="100">
        <v>56834763.499999903</v>
      </c>
      <c r="BJ455" s="100">
        <v>56427274.599999897</v>
      </c>
      <c r="BK455" s="100">
        <v>54449446.879999898</v>
      </c>
      <c r="BL455" s="100">
        <v>54041957.979999997</v>
      </c>
      <c r="BM455" s="100">
        <v>53634469.079999998</v>
      </c>
      <c r="BN455" s="100">
        <v>51656641.359999903</v>
      </c>
      <c r="BO455" s="100">
        <v>51656641.359999903</v>
      </c>
      <c r="BP455" s="100">
        <v>51249152.459999897</v>
      </c>
      <c r="BQ455" s="100">
        <v>50841663.559999898</v>
      </c>
      <c r="BR455" s="100">
        <v>48863835.839999899</v>
      </c>
      <c r="BS455" s="100">
        <v>48456346.939999998</v>
      </c>
      <c r="BT455" s="100">
        <v>48048858.039999902</v>
      </c>
      <c r="BU455" s="100">
        <v>46071030.32</v>
      </c>
      <c r="BV455" s="100">
        <v>45663541.419999897</v>
      </c>
      <c r="BW455" s="100">
        <v>45256052.519999899</v>
      </c>
      <c r="BX455" s="100">
        <v>43987197.6199999</v>
      </c>
      <c r="BY455" s="100">
        <v>43579708.719999902</v>
      </c>
      <c r="BZ455" s="100">
        <v>43172219.819999903</v>
      </c>
      <c r="CA455" s="100">
        <v>42764730.919999897</v>
      </c>
      <c r="CB455" s="100">
        <v>42764730.919999897</v>
      </c>
      <c r="CC455" s="100">
        <v>42446748.019999899</v>
      </c>
      <c r="CD455" s="100">
        <v>42128765.1199999</v>
      </c>
      <c r="CE455" s="100">
        <v>41810782.219999902</v>
      </c>
      <c r="CF455" s="100">
        <v>41492799.319999903</v>
      </c>
      <c r="CG455" s="100">
        <v>41174816.419999897</v>
      </c>
      <c r="CH455" s="100">
        <v>40856833.519999899</v>
      </c>
      <c r="CI455" s="100">
        <v>40538850.6199999</v>
      </c>
      <c r="CJ455" s="100">
        <v>40220867.719999902</v>
      </c>
      <c r="CK455" s="100">
        <v>39902884.819999903</v>
      </c>
      <c r="CL455" s="100">
        <v>39584901.919999897</v>
      </c>
      <c r="CM455" s="100">
        <v>39266919.019999899</v>
      </c>
      <c r="CN455" s="100">
        <v>38948936.1199999</v>
      </c>
      <c r="CO455" s="100">
        <v>38948936.1199999</v>
      </c>
    </row>
    <row r="456" spans="1:93" x14ac:dyDescent="0.2">
      <c r="A456" s="101" t="s">
        <v>2050</v>
      </c>
    </row>
    <row r="457" spans="1:93" x14ac:dyDescent="0.2">
      <c r="A457" s="101" t="s">
        <v>2051</v>
      </c>
      <c r="B457" s="100">
        <v>1438625.42</v>
      </c>
      <c r="C457" s="100">
        <v>1427766.26</v>
      </c>
      <c r="D457" s="100">
        <v>1422336.68</v>
      </c>
      <c r="E457" s="100">
        <v>1416907.1</v>
      </c>
      <c r="F457" s="100">
        <v>1411477.52</v>
      </c>
      <c r="G457" s="100">
        <v>1406047.94</v>
      </c>
      <c r="H457" s="100">
        <v>1400618.36</v>
      </c>
      <c r="I457" s="100">
        <v>1395188.78</v>
      </c>
      <c r="J457" s="100">
        <v>1389759.2</v>
      </c>
      <c r="K457" s="100">
        <v>1384329.62</v>
      </c>
      <c r="L457" s="100">
        <v>1378900.04</v>
      </c>
      <c r="M457" s="100">
        <v>1373470.46</v>
      </c>
      <c r="N457" s="100">
        <v>1373470.46</v>
      </c>
      <c r="O457" s="100">
        <v>1368040.88</v>
      </c>
      <c r="P457" s="100">
        <v>1362611.3</v>
      </c>
      <c r="Q457" s="100">
        <v>1357181.72</v>
      </c>
      <c r="R457" s="100">
        <v>1351752.14</v>
      </c>
      <c r="S457" s="100">
        <v>1346322.56</v>
      </c>
      <c r="T457" s="100">
        <v>1346322.56</v>
      </c>
      <c r="U457" s="100">
        <v>1346322.56</v>
      </c>
      <c r="V457" s="100">
        <v>1330033.81</v>
      </c>
      <c r="W457" s="100">
        <v>1324604.23</v>
      </c>
      <c r="X457" s="100">
        <v>1319174.6499999999</v>
      </c>
      <c r="Y457" s="100">
        <v>1313745.07</v>
      </c>
      <c r="Z457" s="100">
        <v>1308315.49</v>
      </c>
      <c r="AB457" s="100">
        <v>1308315.49</v>
      </c>
      <c r="AC457" s="100">
        <v>1308315.49</v>
      </c>
      <c r="AD457" s="100">
        <v>1308315.49</v>
      </c>
      <c r="AE457" s="100">
        <v>1308315.49</v>
      </c>
      <c r="AF457" s="100">
        <v>1308315.49</v>
      </c>
      <c r="AG457" s="100">
        <v>1308315.49</v>
      </c>
      <c r="AH457" s="100">
        <v>1308315.49</v>
      </c>
      <c r="AI457" s="100">
        <v>1308315.49</v>
      </c>
      <c r="AJ457" s="100">
        <v>1308315.49</v>
      </c>
      <c r="AK457" s="100">
        <v>1308315.49</v>
      </c>
      <c r="AL457" s="100">
        <v>1308315.49</v>
      </c>
      <c r="AM457" s="100">
        <v>1308315.49</v>
      </c>
      <c r="AN457" s="100">
        <v>1308315.49</v>
      </c>
      <c r="AO457" s="100">
        <v>1308315.49</v>
      </c>
      <c r="AP457" s="100">
        <v>1308315.49</v>
      </c>
      <c r="AQ457" s="100">
        <v>1308315.49</v>
      </c>
      <c r="AR457" s="100">
        <v>1308315.49</v>
      </c>
      <c r="AS457" s="100">
        <v>1308315.49</v>
      </c>
      <c r="AT457" s="100">
        <v>1308315.49</v>
      </c>
      <c r="AU457" s="100">
        <v>1308315.49</v>
      </c>
      <c r="AV457" s="100">
        <v>1308315.49</v>
      </c>
      <c r="AW457" s="100">
        <v>1308315.49</v>
      </c>
      <c r="AX457" s="100">
        <v>1308315.49</v>
      </c>
      <c r="AY457" s="100">
        <v>1308315.49</v>
      </c>
      <c r="AZ457" s="100">
        <v>1308315.49</v>
      </c>
      <c r="BA457" s="100">
        <v>1308315.49</v>
      </c>
      <c r="BB457" s="100">
        <v>1308315.49</v>
      </c>
      <c r="BC457" s="100">
        <v>1308315.49</v>
      </c>
      <c r="BD457" s="100">
        <v>1308315.49</v>
      </c>
      <c r="BE457" s="100">
        <v>1308315.49</v>
      </c>
      <c r="BF457" s="100">
        <v>1308315.49</v>
      </c>
      <c r="BG457" s="100">
        <v>1308315.49</v>
      </c>
      <c r="BH457" s="100">
        <v>1308315.49</v>
      </c>
      <c r="BI457" s="100">
        <v>1308315.49</v>
      </c>
      <c r="BJ457" s="100">
        <v>1308315.49</v>
      </c>
      <c r="BK457" s="100">
        <v>1308315.49</v>
      </c>
      <c r="BL457" s="100">
        <v>1308315.49</v>
      </c>
      <c r="BM457" s="100">
        <v>1308315.49</v>
      </c>
      <c r="BN457" s="100">
        <v>1308315.49</v>
      </c>
      <c r="BO457" s="100">
        <v>1308315.49</v>
      </c>
      <c r="BP457" s="100">
        <v>1308315.49</v>
      </c>
      <c r="BQ457" s="100">
        <v>1308315.49</v>
      </c>
      <c r="BR457" s="100">
        <v>1308315.49</v>
      </c>
      <c r="BS457" s="100">
        <v>1308315.49</v>
      </c>
      <c r="BT457" s="100">
        <v>1308315.49</v>
      </c>
      <c r="BU457" s="100">
        <v>1308315.49</v>
      </c>
      <c r="BV457" s="100">
        <v>1308315.49</v>
      </c>
      <c r="BW457" s="100">
        <v>1308315.49</v>
      </c>
      <c r="BX457" s="100">
        <v>1308315.49</v>
      </c>
      <c r="BY457" s="100">
        <v>1308315.49</v>
      </c>
      <c r="BZ457" s="100">
        <v>1308315.49</v>
      </c>
      <c r="CA457" s="100">
        <v>1308315.49</v>
      </c>
      <c r="CB457" s="100">
        <v>1308315.49</v>
      </c>
      <c r="CC457" s="100">
        <v>1308315.49</v>
      </c>
      <c r="CD457" s="100">
        <v>1308315.49</v>
      </c>
      <c r="CE457" s="100">
        <v>1308315.49</v>
      </c>
      <c r="CF457" s="100">
        <v>1308315.49</v>
      </c>
      <c r="CG457" s="100">
        <v>1308315.49</v>
      </c>
      <c r="CH457" s="100">
        <v>1308315.49</v>
      </c>
      <c r="CI457" s="100">
        <v>1308315.49</v>
      </c>
      <c r="CJ457" s="100">
        <v>1308315.49</v>
      </c>
      <c r="CK457" s="100">
        <v>1308315.49</v>
      </c>
      <c r="CL457" s="100">
        <v>1308315.49</v>
      </c>
      <c r="CM457" s="100">
        <v>1308315.49</v>
      </c>
      <c r="CN457" s="100">
        <v>1308315.49</v>
      </c>
      <c r="CO457" s="100">
        <v>1308315.49</v>
      </c>
    </row>
    <row r="458" spans="1:93" x14ac:dyDescent="0.2">
      <c r="A458" s="102" t="s">
        <v>2052</v>
      </c>
      <c r="B458" s="100">
        <v>1438625.42</v>
      </c>
      <c r="C458" s="100">
        <v>1427766.26</v>
      </c>
      <c r="D458" s="100">
        <v>1422336.68</v>
      </c>
      <c r="E458" s="100">
        <v>1416907.1</v>
      </c>
      <c r="F458" s="100">
        <v>1411477.52</v>
      </c>
      <c r="G458" s="100">
        <v>1406047.94</v>
      </c>
      <c r="H458" s="100">
        <v>1400618.36</v>
      </c>
      <c r="I458" s="100">
        <v>1395188.78</v>
      </c>
      <c r="J458" s="100">
        <v>1389759.2</v>
      </c>
      <c r="K458" s="100">
        <v>1384329.62</v>
      </c>
      <c r="L458" s="100">
        <v>1378900.04</v>
      </c>
      <c r="M458" s="100">
        <v>1373470.46</v>
      </c>
      <c r="N458" s="100">
        <v>1373470.46</v>
      </c>
      <c r="O458" s="100">
        <v>1368040.88</v>
      </c>
      <c r="P458" s="100">
        <v>1362611.3</v>
      </c>
      <c r="Q458" s="100">
        <v>1357181.72</v>
      </c>
      <c r="R458" s="100">
        <v>1351752.14</v>
      </c>
      <c r="S458" s="100">
        <v>1346322.56</v>
      </c>
      <c r="T458" s="100">
        <v>1346322.56</v>
      </c>
      <c r="U458" s="100">
        <v>1346322.56</v>
      </c>
      <c r="V458" s="100">
        <v>1330033.81</v>
      </c>
      <c r="W458" s="100">
        <v>1324604.23</v>
      </c>
      <c r="X458" s="100">
        <v>1319174.6499999999</v>
      </c>
      <c r="Y458" s="100">
        <v>1313745.07</v>
      </c>
      <c r="Z458" s="100">
        <v>1308315.49</v>
      </c>
      <c r="AB458" s="100">
        <v>1308315.49</v>
      </c>
      <c r="AC458" s="100">
        <v>1308315.49</v>
      </c>
      <c r="AD458" s="100">
        <v>1308315.49</v>
      </c>
      <c r="AE458" s="100">
        <v>1308315.49</v>
      </c>
      <c r="AF458" s="100">
        <v>1308315.49</v>
      </c>
      <c r="AG458" s="100">
        <v>1308315.49</v>
      </c>
      <c r="AH458" s="100">
        <v>1308315.49</v>
      </c>
      <c r="AI458" s="100">
        <v>1308315.49</v>
      </c>
      <c r="AJ458" s="100">
        <v>1308315.49</v>
      </c>
      <c r="AK458" s="100">
        <v>1308315.49</v>
      </c>
      <c r="AL458" s="100">
        <v>1308315.49</v>
      </c>
      <c r="AM458" s="100">
        <v>1308315.49</v>
      </c>
      <c r="AN458" s="100">
        <v>1308315.49</v>
      </c>
      <c r="AO458" s="100">
        <v>1308315.49</v>
      </c>
      <c r="AP458" s="100">
        <v>1308315.49</v>
      </c>
      <c r="AQ458" s="100">
        <v>1308315.49</v>
      </c>
      <c r="AR458" s="100">
        <v>1308315.49</v>
      </c>
      <c r="AS458" s="100">
        <v>1308315.49</v>
      </c>
      <c r="AT458" s="100">
        <v>1308315.49</v>
      </c>
      <c r="AU458" s="100">
        <v>1308315.49</v>
      </c>
      <c r="AV458" s="100">
        <v>1308315.49</v>
      </c>
      <c r="AW458" s="100">
        <v>1308315.49</v>
      </c>
      <c r="AX458" s="100">
        <v>1308315.49</v>
      </c>
      <c r="AY458" s="100">
        <v>1308315.49</v>
      </c>
      <c r="AZ458" s="100">
        <v>1308315.49</v>
      </c>
      <c r="BA458" s="100">
        <v>1308315.49</v>
      </c>
      <c r="BB458" s="100">
        <v>1308315.49</v>
      </c>
      <c r="BC458" s="100">
        <v>1308315.49</v>
      </c>
      <c r="BD458" s="100">
        <v>1308315.49</v>
      </c>
      <c r="BE458" s="100">
        <v>1308315.49</v>
      </c>
      <c r="BF458" s="100">
        <v>1308315.49</v>
      </c>
      <c r="BG458" s="100">
        <v>1308315.49</v>
      </c>
      <c r="BH458" s="100">
        <v>1308315.49</v>
      </c>
      <c r="BI458" s="100">
        <v>1308315.49</v>
      </c>
      <c r="BJ458" s="100">
        <v>1308315.49</v>
      </c>
      <c r="BK458" s="100">
        <v>1308315.49</v>
      </c>
      <c r="BL458" s="100">
        <v>1308315.49</v>
      </c>
      <c r="BM458" s="100">
        <v>1308315.49</v>
      </c>
      <c r="BN458" s="100">
        <v>1308315.49</v>
      </c>
      <c r="BO458" s="100">
        <v>1308315.49</v>
      </c>
      <c r="BP458" s="100">
        <v>1308315.49</v>
      </c>
      <c r="BQ458" s="100">
        <v>1308315.49</v>
      </c>
      <c r="BR458" s="100">
        <v>1308315.49</v>
      </c>
      <c r="BS458" s="100">
        <v>1308315.49</v>
      </c>
      <c r="BT458" s="100">
        <v>1308315.49</v>
      </c>
      <c r="BU458" s="100">
        <v>1308315.49</v>
      </c>
      <c r="BV458" s="100">
        <v>1308315.49</v>
      </c>
      <c r="BW458" s="100">
        <v>1308315.49</v>
      </c>
      <c r="BX458" s="100">
        <v>1308315.49</v>
      </c>
      <c r="BY458" s="100">
        <v>1308315.49</v>
      </c>
      <c r="BZ458" s="100">
        <v>1308315.49</v>
      </c>
      <c r="CA458" s="100">
        <v>1308315.49</v>
      </c>
      <c r="CB458" s="100">
        <v>1308315.49</v>
      </c>
      <c r="CC458" s="100">
        <v>1308315.49</v>
      </c>
      <c r="CD458" s="100">
        <v>1308315.49</v>
      </c>
      <c r="CE458" s="100">
        <v>1308315.49</v>
      </c>
      <c r="CF458" s="100">
        <v>1308315.49</v>
      </c>
      <c r="CG458" s="100">
        <v>1308315.49</v>
      </c>
      <c r="CH458" s="100">
        <v>1308315.49</v>
      </c>
      <c r="CI458" s="100">
        <v>1308315.49</v>
      </c>
      <c r="CJ458" s="100">
        <v>1308315.49</v>
      </c>
      <c r="CK458" s="100">
        <v>1308315.49</v>
      </c>
      <c r="CL458" s="100">
        <v>1308315.49</v>
      </c>
      <c r="CM458" s="100">
        <v>1308315.49</v>
      </c>
      <c r="CN458" s="100">
        <v>1308315.49</v>
      </c>
      <c r="CO458" s="100">
        <v>1308315.49</v>
      </c>
    </row>
    <row r="459" spans="1:93" x14ac:dyDescent="0.2">
      <c r="A459" s="101" t="s">
        <v>2053</v>
      </c>
    </row>
    <row r="460" spans="1:93" x14ac:dyDescent="0.2">
      <c r="A460" s="101" t="s">
        <v>2054</v>
      </c>
      <c r="B460" s="100">
        <v>0</v>
      </c>
      <c r="C460" s="100">
        <v>0</v>
      </c>
      <c r="D460" s="100">
        <v>0</v>
      </c>
      <c r="E460" s="100">
        <v>0</v>
      </c>
      <c r="F460" s="100">
        <v>0</v>
      </c>
      <c r="G460" s="100">
        <v>0</v>
      </c>
      <c r="H460" s="100">
        <v>0</v>
      </c>
      <c r="I460" s="100">
        <v>0</v>
      </c>
      <c r="J460" s="100">
        <v>0</v>
      </c>
      <c r="K460" s="100">
        <v>0</v>
      </c>
      <c r="L460" s="100">
        <v>0</v>
      </c>
      <c r="M460" s="100">
        <v>0</v>
      </c>
      <c r="N460" s="100">
        <v>0</v>
      </c>
      <c r="O460" s="100">
        <v>0</v>
      </c>
      <c r="P460" s="100">
        <v>0</v>
      </c>
      <c r="Q460" s="100">
        <v>0</v>
      </c>
      <c r="R460" s="100">
        <v>0</v>
      </c>
      <c r="S460" s="100">
        <v>0</v>
      </c>
      <c r="T460" s="100">
        <v>0</v>
      </c>
      <c r="U460" s="100">
        <v>0</v>
      </c>
      <c r="V460" s="100">
        <v>0</v>
      </c>
      <c r="W460" s="100">
        <v>0</v>
      </c>
      <c r="X460" s="100">
        <v>0</v>
      </c>
      <c r="Y460" s="100">
        <v>0</v>
      </c>
      <c r="Z460" s="100">
        <v>0</v>
      </c>
      <c r="AB460" s="100">
        <v>0</v>
      </c>
      <c r="AC460" s="100">
        <v>0</v>
      </c>
      <c r="AD460" s="100">
        <v>0</v>
      </c>
      <c r="AE460" s="100">
        <v>0</v>
      </c>
      <c r="AF460" s="100">
        <v>0</v>
      </c>
      <c r="AG460" s="100">
        <v>0</v>
      </c>
      <c r="AH460" s="100">
        <v>0</v>
      </c>
      <c r="AI460" s="100">
        <v>0</v>
      </c>
      <c r="AJ460" s="100">
        <v>0</v>
      </c>
      <c r="AK460" s="100">
        <v>0</v>
      </c>
      <c r="AL460" s="100">
        <v>0</v>
      </c>
      <c r="AM460" s="100">
        <v>0</v>
      </c>
      <c r="AN460" s="100">
        <v>0</v>
      </c>
      <c r="AO460" s="100">
        <v>0</v>
      </c>
      <c r="AP460" s="100">
        <v>0</v>
      </c>
      <c r="AQ460" s="100">
        <v>0</v>
      </c>
      <c r="AR460" s="100">
        <v>0</v>
      </c>
      <c r="AS460" s="100">
        <v>0</v>
      </c>
      <c r="AT460" s="100">
        <v>0</v>
      </c>
      <c r="AU460" s="100">
        <v>0</v>
      </c>
      <c r="AV460" s="100">
        <v>0</v>
      </c>
      <c r="AW460" s="100">
        <v>0</v>
      </c>
      <c r="AX460" s="100">
        <v>0</v>
      </c>
      <c r="AY460" s="100">
        <v>0</v>
      </c>
      <c r="AZ460" s="100">
        <v>0</v>
      </c>
      <c r="BA460" s="100">
        <v>0</v>
      </c>
      <c r="BB460" s="100">
        <v>0</v>
      </c>
      <c r="BC460" s="100">
        <v>0</v>
      </c>
      <c r="BD460" s="100">
        <v>0</v>
      </c>
      <c r="BE460" s="100">
        <v>0</v>
      </c>
      <c r="BF460" s="100">
        <v>0</v>
      </c>
      <c r="BG460" s="100">
        <v>0</v>
      </c>
      <c r="BH460" s="100">
        <v>0</v>
      </c>
      <c r="BI460" s="100">
        <v>0</v>
      </c>
      <c r="BJ460" s="100">
        <v>0</v>
      </c>
      <c r="BK460" s="100">
        <v>0</v>
      </c>
      <c r="BL460" s="100">
        <v>0</v>
      </c>
      <c r="BM460" s="100">
        <v>0</v>
      </c>
      <c r="BN460" s="100">
        <v>0</v>
      </c>
      <c r="BO460" s="100">
        <v>0</v>
      </c>
      <c r="BP460" s="100">
        <v>0</v>
      </c>
      <c r="BQ460" s="100">
        <v>0</v>
      </c>
      <c r="BR460" s="100">
        <v>0</v>
      </c>
      <c r="BS460" s="100">
        <v>0</v>
      </c>
      <c r="BT460" s="100">
        <v>0</v>
      </c>
      <c r="BU460" s="100">
        <v>0</v>
      </c>
      <c r="BV460" s="100">
        <v>0</v>
      </c>
      <c r="BW460" s="100">
        <v>0</v>
      </c>
      <c r="BX460" s="100">
        <v>0</v>
      </c>
      <c r="BY460" s="100">
        <v>0</v>
      </c>
      <c r="BZ460" s="100">
        <v>0</v>
      </c>
      <c r="CA460" s="100">
        <v>0</v>
      </c>
      <c r="CB460" s="100">
        <v>0</v>
      </c>
      <c r="CC460" s="100">
        <v>0</v>
      </c>
      <c r="CD460" s="100">
        <v>0</v>
      </c>
      <c r="CE460" s="100">
        <v>0</v>
      </c>
      <c r="CF460" s="100">
        <v>0</v>
      </c>
      <c r="CG460" s="100">
        <v>0</v>
      </c>
      <c r="CH460" s="100">
        <v>0</v>
      </c>
      <c r="CI460" s="100">
        <v>0</v>
      </c>
      <c r="CJ460" s="100">
        <v>0</v>
      </c>
      <c r="CK460" s="100">
        <v>0</v>
      </c>
      <c r="CL460" s="100">
        <v>0</v>
      </c>
      <c r="CM460" s="100">
        <v>0</v>
      </c>
      <c r="CN460" s="100">
        <v>0</v>
      </c>
      <c r="CO460" s="100">
        <v>0</v>
      </c>
    </row>
    <row r="461" spans="1:93" x14ac:dyDescent="0.2">
      <c r="A461" s="101" t="s">
        <v>2055</v>
      </c>
      <c r="B461" s="100">
        <v>0</v>
      </c>
      <c r="C461" s="100">
        <v>0</v>
      </c>
      <c r="D461" s="100">
        <v>0</v>
      </c>
      <c r="E461" s="100">
        <v>0</v>
      </c>
      <c r="F461" s="100">
        <v>0</v>
      </c>
      <c r="G461" s="100">
        <v>0</v>
      </c>
      <c r="H461" s="100">
        <v>0</v>
      </c>
      <c r="I461" s="100">
        <v>0</v>
      </c>
      <c r="J461" s="100">
        <v>0</v>
      </c>
      <c r="K461" s="100">
        <v>0</v>
      </c>
      <c r="L461" s="100">
        <v>0</v>
      </c>
      <c r="M461" s="100">
        <v>0</v>
      </c>
      <c r="N461" s="100">
        <v>0</v>
      </c>
      <c r="O461" s="100">
        <v>0</v>
      </c>
      <c r="P461" s="100">
        <v>0</v>
      </c>
      <c r="Q461" s="100">
        <v>0</v>
      </c>
      <c r="R461" s="100">
        <v>0</v>
      </c>
      <c r="S461" s="100">
        <v>0</v>
      </c>
      <c r="T461" s="100">
        <v>0</v>
      </c>
      <c r="U461" s="100">
        <v>0</v>
      </c>
      <c r="V461" s="100">
        <v>0</v>
      </c>
      <c r="W461" s="100">
        <v>0</v>
      </c>
      <c r="X461" s="100">
        <v>0</v>
      </c>
      <c r="Y461" s="100">
        <v>0</v>
      </c>
      <c r="Z461" s="100">
        <v>0</v>
      </c>
      <c r="AB461" s="100">
        <v>0</v>
      </c>
      <c r="AC461" s="100">
        <v>0</v>
      </c>
      <c r="AD461" s="100">
        <v>0</v>
      </c>
      <c r="AE461" s="100">
        <v>0</v>
      </c>
      <c r="AF461" s="100">
        <v>0</v>
      </c>
      <c r="AG461" s="100">
        <v>0</v>
      </c>
      <c r="AH461" s="100">
        <v>0</v>
      </c>
      <c r="AI461" s="100">
        <v>0</v>
      </c>
      <c r="AJ461" s="100">
        <v>0</v>
      </c>
      <c r="AK461" s="100">
        <v>0</v>
      </c>
      <c r="AL461" s="100">
        <v>0</v>
      </c>
      <c r="AM461" s="100">
        <v>0</v>
      </c>
      <c r="AN461" s="100">
        <v>0</v>
      </c>
      <c r="AO461" s="100">
        <v>0</v>
      </c>
      <c r="AP461" s="100">
        <v>0</v>
      </c>
      <c r="AQ461" s="100">
        <v>0</v>
      </c>
      <c r="AR461" s="100">
        <v>0</v>
      </c>
      <c r="AS461" s="100">
        <v>0</v>
      </c>
      <c r="AT461" s="100">
        <v>0</v>
      </c>
      <c r="AU461" s="100">
        <v>0</v>
      </c>
      <c r="AV461" s="100">
        <v>0</v>
      </c>
      <c r="AW461" s="100">
        <v>0</v>
      </c>
      <c r="AX461" s="100">
        <v>0</v>
      </c>
      <c r="AY461" s="100">
        <v>0</v>
      </c>
      <c r="AZ461" s="100">
        <v>0</v>
      </c>
      <c r="BA461" s="100">
        <v>0</v>
      </c>
      <c r="BB461" s="100">
        <v>0</v>
      </c>
      <c r="BC461" s="100">
        <v>0</v>
      </c>
      <c r="BD461" s="100">
        <v>0</v>
      </c>
      <c r="BE461" s="100">
        <v>0</v>
      </c>
      <c r="BF461" s="100">
        <v>0</v>
      </c>
      <c r="BG461" s="100">
        <v>0</v>
      </c>
      <c r="BH461" s="100">
        <v>0</v>
      </c>
      <c r="BI461" s="100">
        <v>0</v>
      </c>
      <c r="BJ461" s="100">
        <v>0</v>
      </c>
      <c r="BK461" s="100">
        <v>0</v>
      </c>
      <c r="BL461" s="100">
        <v>0</v>
      </c>
      <c r="BM461" s="100">
        <v>0</v>
      </c>
      <c r="BN461" s="100">
        <v>0</v>
      </c>
      <c r="BO461" s="100">
        <v>0</v>
      </c>
      <c r="BP461" s="100">
        <v>0</v>
      </c>
      <c r="BQ461" s="100">
        <v>0</v>
      </c>
      <c r="BR461" s="100">
        <v>0</v>
      </c>
      <c r="BS461" s="100">
        <v>0</v>
      </c>
      <c r="BT461" s="100">
        <v>0</v>
      </c>
      <c r="BU461" s="100">
        <v>0</v>
      </c>
      <c r="BV461" s="100">
        <v>0</v>
      </c>
      <c r="BW461" s="100">
        <v>0</v>
      </c>
      <c r="BX461" s="100">
        <v>0</v>
      </c>
      <c r="BY461" s="100">
        <v>0</v>
      </c>
      <c r="BZ461" s="100">
        <v>0</v>
      </c>
      <c r="CA461" s="100">
        <v>0</v>
      </c>
      <c r="CB461" s="100">
        <v>0</v>
      </c>
      <c r="CC461" s="100">
        <v>0</v>
      </c>
      <c r="CD461" s="100">
        <v>0</v>
      </c>
      <c r="CE461" s="100">
        <v>0</v>
      </c>
      <c r="CF461" s="100">
        <v>0</v>
      </c>
      <c r="CG461" s="100">
        <v>0</v>
      </c>
      <c r="CH461" s="100">
        <v>0</v>
      </c>
      <c r="CI461" s="100">
        <v>0</v>
      </c>
      <c r="CJ461" s="100">
        <v>0</v>
      </c>
      <c r="CK461" s="100">
        <v>0</v>
      </c>
      <c r="CL461" s="100">
        <v>0</v>
      </c>
      <c r="CM461" s="100">
        <v>0</v>
      </c>
      <c r="CN461" s="100">
        <v>0</v>
      </c>
      <c r="CO461" s="100">
        <v>0</v>
      </c>
    </row>
    <row r="462" spans="1:93" x14ac:dyDescent="0.2">
      <c r="A462" s="101" t="s">
        <v>2056</v>
      </c>
      <c r="B462" s="100">
        <v>-17170926.34</v>
      </c>
      <c r="C462" s="100">
        <v>-17286933.839999899</v>
      </c>
      <c r="D462" s="100">
        <v>-17230665.57</v>
      </c>
      <c r="E462" s="100">
        <v>-16827816.449999999</v>
      </c>
      <c r="F462" s="100">
        <v>-16987311.579999998</v>
      </c>
      <c r="G462" s="100">
        <v>-16805145.239999998</v>
      </c>
      <c r="H462" s="100">
        <v>-16823885.030000001</v>
      </c>
      <c r="I462" s="100">
        <v>-16289403.02</v>
      </c>
      <c r="J462" s="100">
        <v>-16492139.589999899</v>
      </c>
      <c r="K462" s="100">
        <v>-16328639.2099999</v>
      </c>
      <c r="L462" s="100">
        <v>-16175606.060000001</v>
      </c>
      <c r="M462" s="100">
        <v>-16028862.6299999</v>
      </c>
      <c r="N462" s="100">
        <v>-16028862.6299999</v>
      </c>
      <c r="O462" s="100">
        <v>-15634953.74</v>
      </c>
      <c r="P462" s="100">
        <v>-15411378.6</v>
      </c>
      <c r="Q462" s="100">
        <v>-14887211.5</v>
      </c>
      <c r="R462" s="100">
        <v>-14274601.82</v>
      </c>
      <c r="S462" s="100">
        <v>-14022221.35</v>
      </c>
      <c r="T462" s="100">
        <v>-13306418.84</v>
      </c>
      <c r="U462" s="100">
        <v>-13332636.6299999</v>
      </c>
      <c r="V462" s="100">
        <v>-12772795.23</v>
      </c>
      <c r="W462" s="100">
        <v>-12240100.210000001</v>
      </c>
      <c r="X462" s="100">
        <v>-11489647.33</v>
      </c>
      <c r="Y462" s="100">
        <v>-11395745.32</v>
      </c>
      <c r="Z462" s="100">
        <v>-11035881.23</v>
      </c>
      <c r="AB462" s="100">
        <v>-11035881.23</v>
      </c>
      <c r="AC462" s="100">
        <v>-11358987.23</v>
      </c>
      <c r="AD462" s="100">
        <v>-11688473.23</v>
      </c>
      <c r="AE462" s="100">
        <v>-12021454.23</v>
      </c>
      <c r="AF462" s="100">
        <v>-12354257.23</v>
      </c>
      <c r="AG462" s="100">
        <v>-12689285.23</v>
      </c>
      <c r="AH462" s="100">
        <v>-13022189.23</v>
      </c>
      <c r="AI462" s="100">
        <v>-13356367.23</v>
      </c>
      <c r="AJ462" s="100">
        <v>-13692751.23</v>
      </c>
      <c r="AK462" s="100">
        <v>-14036116.23</v>
      </c>
      <c r="AL462" s="100">
        <v>-14380662.23</v>
      </c>
      <c r="AM462" s="100">
        <v>-14723870.23</v>
      </c>
      <c r="AN462" s="100">
        <v>-15069663.23</v>
      </c>
      <c r="AO462" s="100">
        <v>-15069663.23</v>
      </c>
      <c r="AP462" s="100">
        <v>-15417231.23</v>
      </c>
      <c r="AQ462" s="100">
        <v>-15771687.23</v>
      </c>
      <c r="AR462" s="100">
        <v>-16138349.23</v>
      </c>
      <c r="AS462" s="100">
        <v>-16520718.23</v>
      </c>
      <c r="AT462" s="100">
        <v>-16919527.23</v>
      </c>
      <c r="AU462" s="100">
        <v>-17335858.23</v>
      </c>
      <c r="AV462" s="100">
        <v>-17766453.23</v>
      </c>
      <c r="AW462" s="100">
        <v>-18206920.23</v>
      </c>
      <c r="AX462" s="100">
        <v>-18655704.23</v>
      </c>
      <c r="AY462" s="100">
        <v>-19113489.23</v>
      </c>
      <c r="AZ462" s="100">
        <v>-19580418.23</v>
      </c>
      <c r="BA462" s="100">
        <v>-20058411.23</v>
      </c>
      <c r="BB462" s="100">
        <v>-20058411.23</v>
      </c>
      <c r="BC462" s="100">
        <v>-20462302.23</v>
      </c>
      <c r="BD462" s="100">
        <v>-20866193.23</v>
      </c>
      <c r="BE462" s="100">
        <v>-21270084.23</v>
      </c>
      <c r="BF462" s="100">
        <v>-21673975.23</v>
      </c>
      <c r="BG462" s="100">
        <v>-22077866.23</v>
      </c>
      <c r="BH462" s="100">
        <v>-22481757.23</v>
      </c>
      <c r="BI462" s="100">
        <v>-22885648.23</v>
      </c>
      <c r="BJ462" s="100">
        <v>-23289539.2299999</v>
      </c>
      <c r="BK462" s="100">
        <v>-23693430.2299999</v>
      </c>
      <c r="BL462" s="100">
        <v>-24097321.2299999</v>
      </c>
      <c r="BM462" s="100">
        <v>-24501212.2299999</v>
      </c>
      <c r="BN462" s="100">
        <v>-24905103.2299999</v>
      </c>
      <c r="BO462" s="100">
        <v>-24905103.2299999</v>
      </c>
      <c r="BP462" s="100">
        <v>-25347513.2299999</v>
      </c>
      <c r="BQ462" s="100">
        <v>-25789923.2299999</v>
      </c>
      <c r="BR462" s="100">
        <v>-26232333.2299999</v>
      </c>
      <c r="BS462" s="100">
        <v>-26674743.2299999</v>
      </c>
      <c r="BT462" s="100">
        <v>-27117153.2299999</v>
      </c>
      <c r="BU462" s="100">
        <v>-27559563.2299999</v>
      </c>
      <c r="BV462" s="100">
        <v>-28001973.2299999</v>
      </c>
      <c r="BW462" s="100">
        <v>-28444383.2299999</v>
      </c>
      <c r="BX462" s="100">
        <v>-28886793.2299999</v>
      </c>
      <c r="BY462" s="100">
        <v>-29329203.2299999</v>
      </c>
      <c r="BZ462" s="100">
        <v>-29771613.2299999</v>
      </c>
      <c r="CA462" s="100">
        <v>-30214023.2299999</v>
      </c>
      <c r="CB462" s="100">
        <v>-30214023.2299999</v>
      </c>
      <c r="CC462" s="100">
        <v>-30656433.2299999</v>
      </c>
      <c r="CD462" s="100">
        <v>-31098843.2299999</v>
      </c>
      <c r="CE462" s="100">
        <v>-31541253.2299999</v>
      </c>
      <c r="CF462" s="100">
        <v>-31983663.2299999</v>
      </c>
      <c r="CG462" s="100">
        <v>-32426073.2299999</v>
      </c>
      <c r="CH462" s="100">
        <v>-32868483.2299999</v>
      </c>
      <c r="CI462" s="100">
        <v>-33310893.23</v>
      </c>
      <c r="CJ462" s="100">
        <v>-33753303.229999997</v>
      </c>
      <c r="CK462" s="100">
        <v>-34195713.229999997</v>
      </c>
      <c r="CL462" s="100">
        <v>-34638123.229999997</v>
      </c>
      <c r="CM462" s="100">
        <v>-35080533.229999997</v>
      </c>
      <c r="CN462" s="100">
        <v>-35522943.229999997</v>
      </c>
      <c r="CO462" s="100">
        <v>-35522943.229999997</v>
      </c>
    </row>
    <row r="463" spans="1:93" x14ac:dyDescent="0.2">
      <c r="A463" s="101" t="s">
        <v>2057</v>
      </c>
      <c r="B463" s="100">
        <v>-13530.7900000025</v>
      </c>
      <c r="C463" s="100">
        <v>-13530.7900000025</v>
      </c>
      <c r="D463" s="100">
        <v>-13530.7900000025</v>
      </c>
      <c r="E463" s="100">
        <v>-13530.7900000025</v>
      </c>
      <c r="F463" s="100">
        <v>-13530.7900000025</v>
      </c>
      <c r="G463" s="100">
        <v>-13530.7900000025</v>
      </c>
      <c r="H463" s="100">
        <v>-13530.7900000025</v>
      </c>
      <c r="I463" s="100">
        <v>-13530.7900000025</v>
      </c>
      <c r="J463" s="100">
        <v>-13530.7900000025</v>
      </c>
      <c r="K463" s="100">
        <v>-13530.7900000025</v>
      </c>
      <c r="L463" s="100">
        <v>-13530.7900000025</v>
      </c>
      <c r="M463" s="100">
        <v>-13530.7900000025</v>
      </c>
      <c r="N463" s="100">
        <v>-13530.7900000025</v>
      </c>
      <c r="O463" s="100">
        <v>-13530.7900000025</v>
      </c>
      <c r="P463" s="100">
        <v>-13530.7900000025</v>
      </c>
      <c r="Q463" s="100">
        <v>-13530.7900000025</v>
      </c>
      <c r="R463" s="100">
        <v>-13530.7900000025</v>
      </c>
      <c r="S463" s="100">
        <v>-13530.7900000025</v>
      </c>
      <c r="T463" s="100">
        <v>-13530.7900000025</v>
      </c>
      <c r="U463" s="100">
        <v>-13530.7900000025</v>
      </c>
      <c r="V463" s="100">
        <v>0.14999999984866</v>
      </c>
      <c r="W463" s="100">
        <v>0.14999999984866</v>
      </c>
      <c r="X463" s="100">
        <v>0.14999999984866</v>
      </c>
      <c r="Y463" s="100">
        <v>0.14999999984866</v>
      </c>
      <c r="Z463" s="100">
        <v>0.14999999984866</v>
      </c>
      <c r="AB463" s="100">
        <v>0.14999999984866</v>
      </c>
      <c r="AC463" s="100">
        <v>0.14999999984866</v>
      </c>
      <c r="AD463" s="100">
        <v>0.14999999984866</v>
      </c>
      <c r="AE463" s="100">
        <v>0.14999999984866</v>
      </c>
      <c r="AF463" s="100">
        <v>0.14999999984866</v>
      </c>
      <c r="AG463" s="100">
        <v>0.14999999984866</v>
      </c>
      <c r="AH463" s="100">
        <v>0.14999999984866</v>
      </c>
      <c r="AI463" s="100">
        <v>0.14999999984866</v>
      </c>
      <c r="AJ463" s="100">
        <v>0.14999999984866</v>
      </c>
      <c r="AK463" s="100">
        <v>0.14999999984866</v>
      </c>
      <c r="AL463" s="100">
        <v>0.14999999984866</v>
      </c>
      <c r="AM463" s="100">
        <v>0.14999999984866</v>
      </c>
      <c r="AN463" s="100">
        <v>0.14999999984866</v>
      </c>
      <c r="AO463" s="100">
        <v>0.14999999984866</v>
      </c>
      <c r="AP463" s="100">
        <v>0.14999999984866</v>
      </c>
      <c r="AQ463" s="100">
        <v>0.14999999984866</v>
      </c>
      <c r="AR463" s="100">
        <v>0.14999999984866</v>
      </c>
      <c r="AS463" s="100">
        <v>0.14999999984866</v>
      </c>
      <c r="AT463" s="100">
        <v>0.14999999984866</v>
      </c>
      <c r="AU463" s="100">
        <v>0.14999999984866</v>
      </c>
      <c r="AV463" s="100">
        <v>0.14999999984866</v>
      </c>
      <c r="AW463" s="100">
        <v>0.14999999984866</v>
      </c>
      <c r="AX463" s="100">
        <v>0.14999999984866</v>
      </c>
      <c r="AY463" s="100">
        <v>0.14999999984866</v>
      </c>
      <c r="AZ463" s="100">
        <v>0.14999999984866</v>
      </c>
      <c r="BA463" s="100">
        <v>0.14999999984866</v>
      </c>
      <c r="BB463" s="100">
        <v>0.14999999984866</v>
      </c>
      <c r="BC463" s="100">
        <v>0.14999999984866</v>
      </c>
      <c r="BD463" s="100">
        <v>0.14999999984866</v>
      </c>
      <c r="BE463" s="100">
        <v>0.14999999984866</v>
      </c>
      <c r="BF463" s="100">
        <v>0.14999999984866</v>
      </c>
      <c r="BG463" s="100">
        <v>0.14999999984866</v>
      </c>
      <c r="BH463" s="100">
        <v>0.14999999984866</v>
      </c>
      <c r="BI463" s="100">
        <v>0.14999999984866</v>
      </c>
      <c r="BJ463" s="100">
        <v>0.14999999984866</v>
      </c>
      <c r="BK463" s="100">
        <v>0.14999999984866</v>
      </c>
      <c r="BL463" s="100">
        <v>0.14999999984866</v>
      </c>
      <c r="BM463" s="100">
        <v>0.14999999984866</v>
      </c>
      <c r="BN463" s="100">
        <v>0.14999999984866</v>
      </c>
      <c r="BO463" s="100">
        <v>0.14999999984866</v>
      </c>
      <c r="BP463" s="100">
        <v>0.14999999984866</v>
      </c>
      <c r="BQ463" s="100">
        <v>0.14999999984866</v>
      </c>
      <c r="BR463" s="100">
        <v>0.14999999984866</v>
      </c>
      <c r="BS463" s="100">
        <v>0.14999999984866</v>
      </c>
      <c r="BT463" s="100">
        <v>0.14999999984866</v>
      </c>
      <c r="BU463" s="100">
        <v>0.14999999984866</v>
      </c>
      <c r="BV463" s="100">
        <v>0.14999999984866</v>
      </c>
      <c r="BW463" s="100">
        <v>0.14999999984866</v>
      </c>
      <c r="BX463" s="100">
        <v>0.14999999984866</v>
      </c>
      <c r="BY463" s="100">
        <v>0.14999999984866</v>
      </c>
      <c r="BZ463" s="100">
        <v>0.14999999984866</v>
      </c>
      <c r="CA463" s="100">
        <v>0.14999999984866</v>
      </c>
      <c r="CB463" s="100">
        <v>0.14999999984866</v>
      </c>
      <c r="CC463" s="100">
        <v>0.14999999984866</v>
      </c>
      <c r="CD463" s="100">
        <v>0.14999999984866</v>
      </c>
      <c r="CE463" s="100">
        <v>0.14999999984866</v>
      </c>
      <c r="CF463" s="100">
        <v>0.14999999984866</v>
      </c>
      <c r="CG463" s="100">
        <v>0.14999999984866</v>
      </c>
      <c r="CH463" s="100">
        <v>0.14999999984866</v>
      </c>
      <c r="CI463" s="100">
        <v>0.14999999984866</v>
      </c>
      <c r="CJ463" s="100">
        <v>0.14999999984866</v>
      </c>
      <c r="CK463" s="100">
        <v>0.14999999984866</v>
      </c>
      <c r="CL463" s="100">
        <v>0.14999999984866</v>
      </c>
      <c r="CM463" s="100">
        <v>0.14999999984866</v>
      </c>
      <c r="CN463" s="100">
        <v>0.14999999984866</v>
      </c>
      <c r="CO463" s="100">
        <v>0.14999999984866</v>
      </c>
    </row>
    <row r="464" spans="1:93" x14ac:dyDescent="0.2">
      <c r="A464" s="101" t="s">
        <v>2058</v>
      </c>
      <c r="B464" s="100">
        <v>47208804.799999997</v>
      </c>
      <c r="C464" s="100">
        <v>47215652.799999997</v>
      </c>
      <c r="D464" s="100">
        <v>47219076.799999997</v>
      </c>
      <c r="E464" s="100">
        <v>47222500.799999997</v>
      </c>
      <c r="F464" s="100">
        <v>47225924.799999997</v>
      </c>
      <c r="G464" s="100">
        <v>47229348.799999997</v>
      </c>
      <c r="H464" s="100">
        <v>47232772.799999997</v>
      </c>
      <c r="I464" s="100">
        <v>47236196.799999997</v>
      </c>
      <c r="J464" s="100">
        <v>47239620.799999997</v>
      </c>
      <c r="K464" s="100">
        <v>47243044.799999997</v>
      </c>
      <c r="L464" s="100">
        <v>47246468.799999997</v>
      </c>
      <c r="M464" s="100">
        <v>11660365.800000001</v>
      </c>
      <c r="N464" s="100">
        <v>11660365.800000001</v>
      </c>
      <c r="O464" s="100">
        <v>11660365.800000001</v>
      </c>
      <c r="P464" s="100">
        <v>12177129.800000001</v>
      </c>
      <c r="Q464" s="100">
        <v>12435511.800000001</v>
      </c>
      <c r="R464" s="100">
        <v>12693893.800000001</v>
      </c>
      <c r="S464" s="100">
        <v>12952275.800000001</v>
      </c>
      <c r="T464" s="100">
        <v>13210657.800000001</v>
      </c>
      <c r="U464" s="100">
        <v>13469039.800000001</v>
      </c>
      <c r="V464" s="100">
        <v>13727421.800000001</v>
      </c>
      <c r="W464" s="100">
        <v>10906953.32</v>
      </c>
      <c r="X464" s="100">
        <v>11165335.32</v>
      </c>
      <c r="Y464" s="100">
        <v>11423717.32</v>
      </c>
      <c r="Z464" s="100">
        <v>10566435.32</v>
      </c>
      <c r="AB464" s="100">
        <v>10566435.32</v>
      </c>
      <c r="AC464" s="100">
        <v>10566435.32</v>
      </c>
      <c r="AD464" s="100">
        <v>10566435.32</v>
      </c>
      <c r="AE464" s="100">
        <v>10566435.32</v>
      </c>
      <c r="AF464" s="100">
        <v>10566435.32</v>
      </c>
      <c r="AG464" s="100">
        <v>10566435.32</v>
      </c>
      <c r="AH464" s="100">
        <v>10566435.32</v>
      </c>
      <c r="AI464" s="100">
        <v>10566435.32</v>
      </c>
      <c r="AJ464" s="100">
        <v>10566435.32</v>
      </c>
      <c r="AK464" s="100">
        <v>10566435.32</v>
      </c>
      <c r="AL464" s="100">
        <v>10566435.32</v>
      </c>
      <c r="AM464" s="100">
        <v>10566435.32</v>
      </c>
      <c r="AN464" s="100">
        <v>10566435.32</v>
      </c>
      <c r="AO464" s="100">
        <v>10566435.32</v>
      </c>
      <c r="AP464" s="100">
        <v>10566435.32</v>
      </c>
      <c r="AQ464" s="100">
        <v>10566435.32</v>
      </c>
      <c r="AR464" s="100">
        <v>10566435.32</v>
      </c>
      <c r="AS464" s="100">
        <v>10566435.32</v>
      </c>
      <c r="AT464" s="100">
        <v>10566435.32</v>
      </c>
      <c r="AU464" s="100">
        <v>10566435.32</v>
      </c>
      <c r="AV464" s="100">
        <v>10566435.32</v>
      </c>
      <c r="AW464" s="100">
        <v>10566435.32</v>
      </c>
      <c r="AX464" s="100">
        <v>10566435.32</v>
      </c>
      <c r="AY464" s="100">
        <v>10566435.32</v>
      </c>
      <c r="AZ464" s="100">
        <v>10566435.32</v>
      </c>
      <c r="BA464" s="100">
        <v>10566435.32</v>
      </c>
      <c r="BB464" s="100">
        <v>10566435.32</v>
      </c>
      <c r="BC464" s="100">
        <v>10566435.32</v>
      </c>
      <c r="BD464" s="100">
        <v>10566435.32</v>
      </c>
      <c r="BE464" s="100">
        <v>10566435.32</v>
      </c>
      <c r="BF464" s="100">
        <v>10566435.32</v>
      </c>
      <c r="BG464" s="100">
        <v>10566435.32</v>
      </c>
      <c r="BH464" s="100">
        <v>10566435.32</v>
      </c>
      <c r="BI464" s="100">
        <v>10566435.32</v>
      </c>
      <c r="BJ464" s="100">
        <v>10566435.32</v>
      </c>
      <c r="BK464" s="100">
        <v>10566435.32</v>
      </c>
      <c r="BL464" s="100">
        <v>10566435.32</v>
      </c>
      <c r="BM464" s="100">
        <v>10566435.32</v>
      </c>
      <c r="BN464" s="100">
        <v>10566435.32</v>
      </c>
      <c r="BO464" s="100">
        <v>10566435.32</v>
      </c>
      <c r="BP464" s="100">
        <v>10566435.32</v>
      </c>
      <c r="BQ464" s="100">
        <v>10566435.32</v>
      </c>
      <c r="BR464" s="100">
        <v>10566435.32</v>
      </c>
      <c r="BS464" s="100">
        <v>10566435.32</v>
      </c>
      <c r="BT464" s="100">
        <v>10566435.32</v>
      </c>
      <c r="BU464" s="100">
        <v>10566435.32</v>
      </c>
      <c r="BV464" s="100">
        <v>10566435.32</v>
      </c>
      <c r="BW464" s="100">
        <v>10566435.32</v>
      </c>
      <c r="BX464" s="100">
        <v>10566435.32</v>
      </c>
      <c r="BY464" s="100">
        <v>10566435.32</v>
      </c>
      <c r="BZ464" s="100">
        <v>10566435.32</v>
      </c>
      <c r="CA464" s="100">
        <v>10566435.32</v>
      </c>
      <c r="CB464" s="100">
        <v>10566435.32</v>
      </c>
      <c r="CC464" s="100">
        <v>10566435.32</v>
      </c>
      <c r="CD464" s="100">
        <v>10566435.32</v>
      </c>
      <c r="CE464" s="100">
        <v>10566435.32</v>
      </c>
      <c r="CF464" s="100">
        <v>10566435.32</v>
      </c>
      <c r="CG464" s="100">
        <v>10566435.32</v>
      </c>
      <c r="CH464" s="100">
        <v>10566435.32</v>
      </c>
      <c r="CI464" s="100">
        <v>10566435.32</v>
      </c>
      <c r="CJ464" s="100">
        <v>10566435.32</v>
      </c>
      <c r="CK464" s="100">
        <v>10566435.32</v>
      </c>
      <c r="CL464" s="100">
        <v>10566435.32</v>
      </c>
      <c r="CM464" s="100">
        <v>10566435.32</v>
      </c>
      <c r="CN464" s="100">
        <v>10566435.32</v>
      </c>
      <c r="CO464" s="100">
        <v>10566435.32</v>
      </c>
    </row>
    <row r="465" spans="1:93" x14ac:dyDescent="0.2">
      <c r="A465" s="101" t="s">
        <v>2059</v>
      </c>
      <c r="B465" s="100">
        <v>-0.15</v>
      </c>
      <c r="C465" s="100">
        <v>-0.15</v>
      </c>
      <c r="D465" s="100">
        <v>-0.15</v>
      </c>
      <c r="E465" s="100">
        <v>-0.15</v>
      </c>
      <c r="F465" s="100">
        <v>-0.15</v>
      </c>
      <c r="G465" s="100">
        <v>-0.15</v>
      </c>
      <c r="H465" s="100">
        <v>-0.15</v>
      </c>
      <c r="I465" s="100">
        <v>-0.15</v>
      </c>
      <c r="J465" s="100">
        <v>-0.15</v>
      </c>
      <c r="K465" s="100">
        <v>-0.15</v>
      </c>
      <c r="L465" s="100">
        <v>-0.15</v>
      </c>
      <c r="M465" s="100">
        <v>-0.15</v>
      </c>
      <c r="N465" s="100">
        <v>-0.15</v>
      </c>
      <c r="O465" s="100">
        <v>-0.15</v>
      </c>
      <c r="P465" s="100">
        <v>-0.15</v>
      </c>
      <c r="Q465" s="100">
        <v>-0.15</v>
      </c>
      <c r="R465" s="100">
        <v>-0.15</v>
      </c>
      <c r="S465" s="100">
        <v>-0.15</v>
      </c>
      <c r="T465" s="100">
        <v>-0.15</v>
      </c>
      <c r="U465" s="100">
        <v>-0.15</v>
      </c>
      <c r="V465" s="100">
        <v>-0.15</v>
      </c>
      <c r="W465" s="100">
        <v>-0.15</v>
      </c>
      <c r="X465" s="100">
        <v>-0.15</v>
      </c>
      <c r="Y465" s="100">
        <v>-0.15</v>
      </c>
      <c r="Z465" s="100">
        <v>-0.15</v>
      </c>
      <c r="AB465" s="100">
        <v>-0.15</v>
      </c>
      <c r="AC465" s="100">
        <v>-0.15</v>
      </c>
      <c r="AD465" s="100">
        <v>-0.15</v>
      </c>
      <c r="AE465" s="100">
        <v>-0.15</v>
      </c>
      <c r="AF465" s="100">
        <v>-0.15</v>
      </c>
      <c r="AG465" s="100">
        <v>-0.15</v>
      </c>
      <c r="AH465" s="100">
        <v>-0.15</v>
      </c>
      <c r="AI465" s="100">
        <v>-0.15</v>
      </c>
      <c r="AJ465" s="100">
        <v>-0.15</v>
      </c>
      <c r="AK465" s="100">
        <v>-0.15</v>
      </c>
      <c r="AL465" s="100">
        <v>-0.15</v>
      </c>
      <c r="AM465" s="100">
        <v>-0.15</v>
      </c>
      <c r="AN465" s="100">
        <v>-0.15</v>
      </c>
      <c r="AO465" s="100">
        <v>-0.15</v>
      </c>
      <c r="AP465" s="100">
        <v>-0.15</v>
      </c>
      <c r="AQ465" s="100">
        <v>-0.15</v>
      </c>
      <c r="AR465" s="100">
        <v>-0.15</v>
      </c>
      <c r="AS465" s="100">
        <v>-0.15</v>
      </c>
      <c r="AT465" s="100">
        <v>-0.15</v>
      </c>
      <c r="AU465" s="100">
        <v>-0.15</v>
      </c>
      <c r="AV465" s="100">
        <v>-0.15</v>
      </c>
      <c r="AW465" s="100">
        <v>-0.15</v>
      </c>
      <c r="AX465" s="100">
        <v>-0.15</v>
      </c>
      <c r="AY465" s="100">
        <v>-0.15</v>
      </c>
      <c r="AZ465" s="100">
        <v>-0.15</v>
      </c>
      <c r="BA465" s="100">
        <v>-0.15</v>
      </c>
      <c r="BB465" s="100">
        <v>-0.15</v>
      </c>
      <c r="BC465" s="100">
        <v>-0.15</v>
      </c>
      <c r="BD465" s="100">
        <v>-0.15</v>
      </c>
      <c r="BE465" s="100">
        <v>-0.15</v>
      </c>
      <c r="BF465" s="100">
        <v>-0.15</v>
      </c>
      <c r="BG465" s="100">
        <v>-0.15</v>
      </c>
      <c r="BH465" s="100">
        <v>-0.15</v>
      </c>
      <c r="BI465" s="100">
        <v>-0.15</v>
      </c>
      <c r="BJ465" s="100">
        <v>-0.15</v>
      </c>
      <c r="BK465" s="100">
        <v>-0.15</v>
      </c>
      <c r="BL465" s="100">
        <v>-0.15</v>
      </c>
      <c r="BM465" s="100">
        <v>-0.15</v>
      </c>
      <c r="BN465" s="100">
        <v>-0.15</v>
      </c>
      <c r="BO465" s="100">
        <v>-0.15</v>
      </c>
      <c r="BP465" s="100">
        <v>-0.15</v>
      </c>
      <c r="BQ465" s="100">
        <v>-0.15</v>
      </c>
      <c r="BR465" s="100">
        <v>-0.15</v>
      </c>
      <c r="BS465" s="100">
        <v>-0.15</v>
      </c>
      <c r="BT465" s="100">
        <v>-0.15</v>
      </c>
      <c r="BU465" s="100">
        <v>-0.15</v>
      </c>
      <c r="BV465" s="100">
        <v>-0.15</v>
      </c>
      <c r="BW465" s="100">
        <v>-0.15</v>
      </c>
      <c r="BX465" s="100">
        <v>-0.15</v>
      </c>
      <c r="BY465" s="100">
        <v>-0.15</v>
      </c>
      <c r="BZ465" s="100">
        <v>-0.15</v>
      </c>
      <c r="CA465" s="100">
        <v>-0.15</v>
      </c>
      <c r="CB465" s="100">
        <v>-0.15</v>
      </c>
      <c r="CC465" s="100">
        <v>-0.15</v>
      </c>
      <c r="CD465" s="100">
        <v>-0.15</v>
      </c>
      <c r="CE465" s="100">
        <v>-0.15</v>
      </c>
      <c r="CF465" s="100">
        <v>-0.15</v>
      </c>
      <c r="CG465" s="100">
        <v>-0.15</v>
      </c>
      <c r="CH465" s="100">
        <v>-0.15</v>
      </c>
      <c r="CI465" s="100">
        <v>-0.15</v>
      </c>
      <c r="CJ465" s="100">
        <v>-0.15</v>
      </c>
      <c r="CK465" s="100">
        <v>-0.15</v>
      </c>
      <c r="CL465" s="100">
        <v>-0.15</v>
      </c>
      <c r="CM465" s="100">
        <v>-0.15</v>
      </c>
      <c r="CN465" s="100">
        <v>-0.15</v>
      </c>
      <c r="CO465" s="100">
        <v>-0.15</v>
      </c>
    </row>
    <row r="466" spans="1:93" x14ac:dyDescent="0.2">
      <c r="A466" s="101" t="s">
        <v>2060</v>
      </c>
      <c r="B466" s="100">
        <v>9696012.2899999991</v>
      </c>
      <c r="C466" s="100">
        <v>9839641.7899999991</v>
      </c>
      <c r="D466" s="100">
        <v>9968564.8200000003</v>
      </c>
      <c r="E466" s="100">
        <v>10108524.939999999</v>
      </c>
      <c r="F466" s="100">
        <v>10244437.98</v>
      </c>
      <c r="G466" s="100">
        <v>10399572.99</v>
      </c>
      <c r="H466" s="100">
        <v>10542824.720000001</v>
      </c>
      <c r="I466" s="100">
        <v>10706434.960000001</v>
      </c>
      <c r="J466" s="100">
        <v>10840285.609999999</v>
      </c>
      <c r="K466" s="100">
        <v>10961304.609999999</v>
      </c>
      <c r="L466" s="100">
        <v>11055005.15</v>
      </c>
      <c r="M466" s="100">
        <v>11075799.24</v>
      </c>
      <c r="N466" s="100">
        <v>11075799.24</v>
      </c>
      <c r="O466" s="100">
        <v>11127461.43</v>
      </c>
      <c r="P466" s="100">
        <v>11223729.789999999</v>
      </c>
      <c r="Q466" s="100">
        <v>11278926.279999999</v>
      </c>
      <c r="R466" s="100">
        <v>11387863.26</v>
      </c>
      <c r="S466" s="100">
        <v>11488998.68</v>
      </c>
      <c r="T466" s="100">
        <v>11544806.189999999</v>
      </c>
      <c r="U466" s="100">
        <v>11645297.560000001</v>
      </c>
      <c r="V466" s="100">
        <v>11737790.550000001</v>
      </c>
      <c r="W466" s="100">
        <v>11769230.83</v>
      </c>
      <c r="X466" s="100">
        <v>11863589.5</v>
      </c>
      <c r="Y466" s="100">
        <v>11920344.140000001</v>
      </c>
      <c r="Z466" s="100">
        <v>11973935.58</v>
      </c>
      <c r="AB466" s="100">
        <v>11973935.58</v>
      </c>
      <c r="AC466" s="100">
        <v>11973935.58</v>
      </c>
      <c r="AD466" s="100">
        <v>11973935.58</v>
      </c>
      <c r="AE466" s="100">
        <v>11973935.58</v>
      </c>
      <c r="AF466" s="100">
        <v>11973935.58</v>
      </c>
      <c r="AG466" s="100">
        <v>11973935.58</v>
      </c>
      <c r="AH466" s="100">
        <v>11973935.58</v>
      </c>
      <c r="AI466" s="100">
        <v>11973935.58</v>
      </c>
      <c r="AJ466" s="100">
        <v>11973935.58</v>
      </c>
      <c r="AK466" s="100">
        <v>11973935.58</v>
      </c>
      <c r="AL466" s="100">
        <v>11973935.58</v>
      </c>
      <c r="AM466" s="100">
        <v>11973935.58</v>
      </c>
      <c r="AN466" s="100">
        <v>11973935.58</v>
      </c>
      <c r="AO466" s="100">
        <v>11973935.58</v>
      </c>
      <c r="AP466" s="100">
        <v>11973935.58</v>
      </c>
      <c r="AQ466" s="100">
        <v>11973935.58</v>
      </c>
      <c r="AR466" s="100">
        <v>11973935.58</v>
      </c>
      <c r="AS466" s="100">
        <v>11973935.58</v>
      </c>
      <c r="AT466" s="100">
        <v>11973935.58</v>
      </c>
      <c r="AU466" s="100">
        <v>11973935.58</v>
      </c>
      <c r="AV466" s="100">
        <v>11973935.58</v>
      </c>
      <c r="AW466" s="100">
        <v>11973935.58</v>
      </c>
      <c r="AX466" s="100">
        <v>11973935.58</v>
      </c>
      <c r="AY466" s="100">
        <v>11973935.58</v>
      </c>
      <c r="AZ466" s="100">
        <v>11973935.58</v>
      </c>
      <c r="BA466" s="100">
        <v>11973935.58</v>
      </c>
      <c r="BB466" s="100">
        <v>11973935.58</v>
      </c>
      <c r="BC466" s="100">
        <v>11973935.58</v>
      </c>
      <c r="BD466" s="100">
        <v>11973935.58</v>
      </c>
      <c r="BE466" s="100">
        <v>11973935.58</v>
      </c>
      <c r="BF466" s="100">
        <v>11973935.58</v>
      </c>
      <c r="BG466" s="100">
        <v>11973935.58</v>
      </c>
      <c r="BH466" s="100">
        <v>11973935.58</v>
      </c>
      <c r="BI466" s="100">
        <v>11973935.58</v>
      </c>
      <c r="BJ466" s="100">
        <v>11973935.58</v>
      </c>
      <c r="BK466" s="100">
        <v>11973935.58</v>
      </c>
      <c r="BL466" s="100">
        <v>11973935.58</v>
      </c>
      <c r="BM466" s="100">
        <v>11973935.58</v>
      </c>
      <c r="BN466" s="100">
        <v>11973935.58</v>
      </c>
      <c r="BO466" s="100">
        <v>11973935.58</v>
      </c>
      <c r="BP466" s="100">
        <v>11973935.58</v>
      </c>
      <c r="BQ466" s="100">
        <v>11973935.58</v>
      </c>
      <c r="BR466" s="100">
        <v>11973935.58</v>
      </c>
      <c r="BS466" s="100">
        <v>11973935.58</v>
      </c>
      <c r="BT466" s="100">
        <v>11973935.58</v>
      </c>
      <c r="BU466" s="100">
        <v>11973935.58</v>
      </c>
      <c r="BV466" s="100">
        <v>11973935.58</v>
      </c>
      <c r="BW466" s="100">
        <v>11973935.58</v>
      </c>
      <c r="BX466" s="100">
        <v>11973935.58</v>
      </c>
      <c r="BY466" s="100">
        <v>11973935.58</v>
      </c>
      <c r="BZ466" s="100">
        <v>11973935.58</v>
      </c>
      <c r="CA466" s="100">
        <v>11973935.58</v>
      </c>
      <c r="CB466" s="100">
        <v>11973935.58</v>
      </c>
      <c r="CC466" s="100">
        <v>11973935.58</v>
      </c>
      <c r="CD466" s="100">
        <v>11973935.58</v>
      </c>
      <c r="CE466" s="100">
        <v>11973935.58</v>
      </c>
      <c r="CF466" s="100">
        <v>11973935.58</v>
      </c>
      <c r="CG466" s="100">
        <v>11973935.58</v>
      </c>
      <c r="CH466" s="100">
        <v>11973935.58</v>
      </c>
      <c r="CI466" s="100">
        <v>11973935.58</v>
      </c>
      <c r="CJ466" s="100">
        <v>11973935.58</v>
      </c>
      <c r="CK466" s="100">
        <v>11973935.58</v>
      </c>
      <c r="CL466" s="100">
        <v>11973935.58</v>
      </c>
      <c r="CM466" s="100">
        <v>11973935.58</v>
      </c>
      <c r="CN466" s="100">
        <v>11973935.58</v>
      </c>
      <c r="CO466" s="100">
        <v>11973935.58</v>
      </c>
    </row>
    <row r="467" spans="1:93" x14ac:dyDescent="0.2">
      <c r="A467" s="101" t="s">
        <v>2061</v>
      </c>
      <c r="B467" s="100">
        <v>0</v>
      </c>
      <c r="C467" s="100">
        <v>0</v>
      </c>
      <c r="D467" s="100">
        <v>0</v>
      </c>
      <c r="E467" s="100">
        <v>0</v>
      </c>
      <c r="F467" s="100">
        <v>0</v>
      </c>
      <c r="G467" s="100">
        <v>0</v>
      </c>
      <c r="H467" s="100">
        <v>0</v>
      </c>
      <c r="I467" s="100">
        <v>0</v>
      </c>
      <c r="J467" s="100">
        <v>0</v>
      </c>
      <c r="K467" s="100">
        <v>0</v>
      </c>
      <c r="L467" s="100">
        <v>0</v>
      </c>
      <c r="M467" s="100">
        <v>0</v>
      </c>
      <c r="N467" s="100">
        <v>0</v>
      </c>
      <c r="O467" s="100">
        <v>0</v>
      </c>
      <c r="P467" s="100">
        <v>0</v>
      </c>
      <c r="Q467" s="100">
        <v>0</v>
      </c>
      <c r="R467" s="100">
        <v>0</v>
      </c>
      <c r="S467" s="100">
        <v>0</v>
      </c>
      <c r="T467" s="100">
        <v>0</v>
      </c>
      <c r="U467" s="100">
        <v>0</v>
      </c>
      <c r="V467" s="100">
        <v>0</v>
      </c>
      <c r="W467" s="100">
        <v>0</v>
      </c>
      <c r="X467" s="100">
        <v>0</v>
      </c>
      <c r="Y467" s="100">
        <v>0</v>
      </c>
      <c r="Z467" s="100">
        <v>0</v>
      </c>
      <c r="AB467" s="100">
        <v>0</v>
      </c>
      <c r="AC467" s="100">
        <v>0</v>
      </c>
      <c r="AD467" s="100">
        <v>0</v>
      </c>
      <c r="AE467" s="100">
        <v>0</v>
      </c>
      <c r="AF467" s="100">
        <v>0</v>
      </c>
      <c r="AG467" s="100">
        <v>0</v>
      </c>
      <c r="AH467" s="100">
        <v>0</v>
      </c>
      <c r="AI467" s="100">
        <v>0</v>
      </c>
      <c r="AJ467" s="100">
        <v>0</v>
      </c>
      <c r="AK467" s="100">
        <v>0</v>
      </c>
      <c r="AL467" s="100">
        <v>0</v>
      </c>
      <c r="AM467" s="100">
        <v>0</v>
      </c>
      <c r="AN467" s="100">
        <v>0</v>
      </c>
      <c r="AO467" s="100">
        <v>0</v>
      </c>
      <c r="AP467" s="100">
        <v>0</v>
      </c>
      <c r="AQ467" s="100">
        <v>0</v>
      </c>
      <c r="AR467" s="100">
        <v>0</v>
      </c>
      <c r="AS467" s="100">
        <v>0</v>
      </c>
      <c r="AT467" s="100">
        <v>0</v>
      </c>
      <c r="AU467" s="100">
        <v>0</v>
      </c>
      <c r="AV467" s="100">
        <v>0</v>
      </c>
      <c r="AW467" s="100">
        <v>0</v>
      </c>
      <c r="AX467" s="100">
        <v>0</v>
      </c>
      <c r="AY467" s="100">
        <v>0</v>
      </c>
      <c r="AZ467" s="100">
        <v>0</v>
      </c>
      <c r="BA467" s="100">
        <v>0</v>
      </c>
      <c r="BB467" s="100">
        <v>0</v>
      </c>
      <c r="BC467" s="100">
        <v>0</v>
      </c>
      <c r="BD467" s="100">
        <v>0</v>
      </c>
      <c r="BE467" s="100">
        <v>0</v>
      </c>
      <c r="BF467" s="100">
        <v>0</v>
      </c>
      <c r="BG467" s="100">
        <v>0</v>
      </c>
      <c r="BH467" s="100">
        <v>0</v>
      </c>
      <c r="BI467" s="100">
        <v>0</v>
      </c>
      <c r="BJ467" s="100">
        <v>0</v>
      </c>
      <c r="BK467" s="100">
        <v>0</v>
      </c>
      <c r="BL467" s="100">
        <v>0</v>
      </c>
      <c r="BM467" s="100">
        <v>0</v>
      </c>
      <c r="BN467" s="100">
        <v>0</v>
      </c>
      <c r="BO467" s="100">
        <v>0</v>
      </c>
      <c r="BP467" s="100">
        <v>0</v>
      </c>
      <c r="BQ467" s="100">
        <v>0</v>
      </c>
      <c r="BR467" s="100">
        <v>0</v>
      </c>
      <c r="BS467" s="100">
        <v>0</v>
      </c>
      <c r="BT467" s="100">
        <v>0</v>
      </c>
      <c r="BU467" s="100">
        <v>0</v>
      </c>
      <c r="BV467" s="100">
        <v>0</v>
      </c>
      <c r="BW467" s="100">
        <v>0</v>
      </c>
      <c r="BX467" s="100">
        <v>0</v>
      </c>
      <c r="BY467" s="100">
        <v>0</v>
      </c>
      <c r="BZ467" s="100">
        <v>0</v>
      </c>
      <c r="CA467" s="100">
        <v>0</v>
      </c>
      <c r="CB467" s="100">
        <v>0</v>
      </c>
      <c r="CC467" s="100">
        <v>0</v>
      </c>
      <c r="CD467" s="100">
        <v>0</v>
      </c>
      <c r="CE467" s="100">
        <v>0</v>
      </c>
      <c r="CF467" s="100">
        <v>0</v>
      </c>
      <c r="CG467" s="100">
        <v>0</v>
      </c>
      <c r="CH467" s="100">
        <v>0</v>
      </c>
      <c r="CI467" s="100">
        <v>0</v>
      </c>
      <c r="CJ467" s="100">
        <v>0</v>
      </c>
      <c r="CK467" s="100">
        <v>0</v>
      </c>
      <c r="CL467" s="100">
        <v>0</v>
      </c>
      <c r="CM467" s="100">
        <v>0</v>
      </c>
      <c r="CN467" s="100">
        <v>0</v>
      </c>
      <c r="CO467" s="100">
        <v>0</v>
      </c>
    </row>
    <row r="468" spans="1:93" x14ac:dyDescent="0.2">
      <c r="A468" s="101" t="s">
        <v>2062</v>
      </c>
      <c r="B468" s="100">
        <v>17521839</v>
      </c>
      <c r="C468" s="100">
        <v>17521839</v>
      </c>
      <c r="D468" s="100">
        <v>17521839</v>
      </c>
      <c r="E468" s="100">
        <v>17521839</v>
      </c>
      <c r="F468" s="100">
        <v>17521839</v>
      </c>
      <c r="G468" s="100">
        <v>17521839</v>
      </c>
      <c r="H468" s="100">
        <v>17521839</v>
      </c>
      <c r="I468" s="100">
        <v>17521839</v>
      </c>
      <c r="J468" s="100">
        <v>17521839</v>
      </c>
      <c r="K468" s="100">
        <v>17521839</v>
      </c>
      <c r="L468" s="100">
        <v>17521839</v>
      </c>
      <c r="M468" s="100">
        <v>17521839</v>
      </c>
      <c r="N468" s="100">
        <v>17521839</v>
      </c>
      <c r="O468" s="100">
        <v>17521839</v>
      </c>
      <c r="P468" s="100">
        <v>17521839</v>
      </c>
      <c r="Q468" s="100">
        <v>17521839</v>
      </c>
      <c r="R468" s="100">
        <v>17521839</v>
      </c>
      <c r="S468" s="100">
        <v>17521839</v>
      </c>
      <c r="T468" s="100">
        <v>17521839</v>
      </c>
      <c r="U468" s="100">
        <v>17521839</v>
      </c>
      <c r="V468" s="100">
        <v>17521839</v>
      </c>
      <c r="W468" s="100">
        <v>17521839</v>
      </c>
      <c r="X468" s="100">
        <v>17521839</v>
      </c>
      <c r="Y468" s="100">
        <v>17521839</v>
      </c>
      <c r="Z468" s="100">
        <v>17521839</v>
      </c>
      <c r="AB468" s="100">
        <v>17521839</v>
      </c>
      <c r="AC468" s="100">
        <v>17521839</v>
      </c>
      <c r="AD468" s="100">
        <v>17521839</v>
      </c>
      <c r="AE468" s="100">
        <v>17521839</v>
      </c>
      <c r="AF468" s="100">
        <v>17521839</v>
      </c>
      <c r="AG468" s="100">
        <v>17521839</v>
      </c>
      <c r="AH468" s="100">
        <v>17521839</v>
      </c>
      <c r="AI468" s="100">
        <v>17521839</v>
      </c>
      <c r="AJ468" s="100">
        <v>17521839</v>
      </c>
      <c r="AK468" s="100">
        <v>17521839</v>
      </c>
      <c r="AL468" s="100">
        <v>17521839</v>
      </c>
      <c r="AM468" s="100">
        <v>17521839</v>
      </c>
      <c r="AN468" s="100">
        <v>17521839</v>
      </c>
      <c r="AO468" s="100">
        <v>17521839</v>
      </c>
      <c r="AP468" s="100">
        <v>17521839</v>
      </c>
      <c r="AQ468" s="100">
        <v>17521839</v>
      </c>
      <c r="AR468" s="100">
        <v>17521839</v>
      </c>
      <c r="AS468" s="100">
        <v>17521839</v>
      </c>
      <c r="AT468" s="100">
        <v>17521839</v>
      </c>
      <c r="AU468" s="100">
        <v>17521839</v>
      </c>
      <c r="AV468" s="100">
        <v>17521839</v>
      </c>
      <c r="AW468" s="100">
        <v>17521839</v>
      </c>
      <c r="AX468" s="100">
        <v>17521839</v>
      </c>
      <c r="AY468" s="100">
        <v>17521839</v>
      </c>
      <c r="AZ468" s="100">
        <v>17521839</v>
      </c>
      <c r="BA468" s="100">
        <v>17521839</v>
      </c>
      <c r="BB468" s="100">
        <v>17521839</v>
      </c>
      <c r="BC468" s="100">
        <v>17521839</v>
      </c>
      <c r="BD468" s="100">
        <v>17521839</v>
      </c>
      <c r="BE468" s="100">
        <v>17521839</v>
      </c>
      <c r="BF468" s="100">
        <v>17521839</v>
      </c>
      <c r="BG468" s="100">
        <v>17521839</v>
      </c>
      <c r="BH468" s="100">
        <v>17521839</v>
      </c>
      <c r="BI468" s="100">
        <v>17521839</v>
      </c>
      <c r="BJ468" s="100">
        <v>17521839</v>
      </c>
      <c r="BK468" s="100">
        <v>17521839</v>
      </c>
      <c r="BL468" s="100">
        <v>17521839</v>
      </c>
      <c r="BM468" s="100">
        <v>17521839</v>
      </c>
      <c r="BN468" s="100">
        <v>17521839</v>
      </c>
      <c r="BO468" s="100">
        <v>17521839</v>
      </c>
      <c r="BP468" s="100">
        <v>17521839</v>
      </c>
      <c r="BQ468" s="100">
        <v>17521839</v>
      </c>
      <c r="BR468" s="100">
        <v>17521839</v>
      </c>
      <c r="BS468" s="100">
        <v>17521839</v>
      </c>
      <c r="BT468" s="100">
        <v>17521839</v>
      </c>
      <c r="BU468" s="100">
        <v>17521839</v>
      </c>
      <c r="BV468" s="100">
        <v>17521839</v>
      </c>
      <c r="BW468" s="100">
        <v>17521839</v>
      </c>
      <c r="BX468" s="100">
        <v>17521839</v>
      </c>
      <c r="BY468" s="100">
        <v>17521839</v>
      </c>
      <c r="BZ468" s="100">
        <v>17521839</v>
      </c>
      <c r="CA468" s="100">
        <v>17521839</v>
      </c>
      <c r="CB468" s="100">
        <v>17521839</v>
      </c>
      <c r="CC468" s="100">
        <v>17521839</v>
      </c>
      <c r="CD468" s="100">
        <v>17521839</v>
      </c>
      <c r="CE468" s="100">
        <v>17521839</v>
      </c>
      <c r="CF468" s="100">
        <v>17521839</v>
      </c>
      <c r="CG468" s="100">
        <v>17521839</v>
      </c>
      <c r="CH468" s="100">
        <v>17521839</v>
      </c>
      <c r="CI468" s="100">
        <v>17521839</v>
      </c>
      <c r="CJ468" s="100">
        <v>17521839</v>
      </c>
      <c r="CK468" s="100">
        <v>17521839</v>
      </c>
      <c r="CL468" s="100">
        <v>17521839</v>
      </c>
      <c r="CM468" s="100">
        <v>17521839</v>
      </c>
      <c r="CN468" s="100">
        <v>17521839</v>
      </c>
      <c r="CO468" s="100">
        <v>17521839</v>
      </c>
    </row>
    <row r="469" spans="1:93" x14ac:dyDescent="0.2">
      <c r="A469" s="101" t="s">
        <v>2063</v>
      </c>
      <c r="B469" s="100">
        <v>310615091.02999997</v>
      </c>
      <c r="C469" s="100">
        <v>308554259.02999997</v>
      </c>
      <c r="D469" s="100">
        <v>307523843.02999997</v>
      </c>
      <c r="E469" s="100">
        <v>306493427.02999997</v>
      </c>
      <c r="F469" s="100">
        <v>305463011.02999997</v>
      </c>
      <c r="G469" s="100">
        <v>304432595.02999997</v>
      </c>
      <c r="H469" s="100">
        <v>303402179.02999997</v>
      </c>
      <c r="I469" s="100">
        <v>302371763.02999997</v>
      </c>
      <c r="J469" s="100">
        <v>299675097.07999998</v>
      </c>
      <c r="K469" s="100">
        <v>298987010.07999998</v>
      </c>
      <c r="L469" s="100">
        <v>298298923.07999998</v>
      </c>
      <c r="M469" s="100">
        <v>316375757.38</v>
      </c>
      <c r="N469" s="100">
        <v>316375757.38</v>
      </c>
      <c r="O469" s="100">
        <v>316375757.38</v>
      </c>
      <c r="P469" s="100">
        <v>316046947.38</v>
      </c>
      <c r="Q469" s="100">
        <v>315882542.38</v>
      </c>
      <c r="R469" s="100">
        <v>315718137.38</v>
      </c>
      <c r="S469" s="100">
        <v>315553732.38</v>
      </c>
      <c r="T469" s="100">
        <v>315389327.38</v>
      </c>
      <c r="U469" s="100">
        <v>315224922.38</v>
      </c>
      <c r="V469" s="100">
        <v>315060517.38</v>
      </c>
      <c r="W469" s="100">
        <v>314896112.38</v>
      </c>
      <c r="X469" s="100">
        <v>314731707.38</v>
      </c>
      <c r="Y469" s="100">
        <v>314567302.38</v>
      </c>
      <c r="Z469" s="100">
        <v>324863941.81999999</v>
      </c>
      <c r="AB469" s="100">
        <v>324863941.81999999</v>
      </c>
      <c r="AC469" s="100">
        <v>327736269.93299901</v>
      </c>
      <c r="AD469" s="100">
        <v>330608598.046</v>
      </c>
      <c r="AE469" s="100">
        <v>333480926.15899998</v>
      </c>
      <c r="AF469" s="100">
        <v>336353254.27200001</v>
      </c>
      <c r="AG469" s="100">
        <v>339225582.38499999</v>
      </c>
      <c r="AH469" s="100">
        <v>342097910.49799901</v>
      </c>
      <c r="AI469" s="100">
        <v>344970238.611</v>
      </c>
      <c r="AJ469" s="100">
        <v>347842566.72399998</v>
      </c>
      <c r="AK469" s="100">
        <v>359809108.83700001</v>
      </c>
      <c r="AL469" s="100">
        <v>362681436.94999999</v>
      </c>
      <c r="AM469" s="100">
        <v>365553765.06300002</v>
      </c>
      <c r="AN469" s="100">
        <v>368426093.176</v>
      </c>
      <c r="AO469" s="100">
        <v>368426093.176</v>
      </c>
      <c r="AP469" s="100">
        <v>370707409.95599997</v>
      </c>
      <c r="AQ469" s="100">
        <v>372988726.736</v>
      </c>
      <c r="AR469" s="100">
        <v>375270043.51599997</v>
      </c>
      <c r="AS469" s="100">
        <v>377551360.296</v>
      </c>
      <c r="AT469" s="100">
        <v>379832677.07599998</v>
      </c>
      <c r="AU469" s="100">
        <v>382113993.85600001</v>
      </c>
      <c r="AV469" s="100">
        <v>384395310.63599998</v>
      </c>
      <c r="AW469" s="100">
        <v>386676627.41600001</v>
      </c>
      <c r="AX469" s="100">
        <v>402599265.19599998</v>
      </c>
      <c r="AY469" s="100">
        <v>404880581.97600001</v>
      </c>
      <c r="AZ469" s="100">
        <v>407161898.75599998</v>
      </c>
      <c r="BA469" s="100">
        <v>409443215.53600001</v>
      </c>
      <c r="BB469" s="100">
        <v>409443215.53600001</v>
      </c>
      <c r="BC469" s="100">
        <v>411092109.399333</v>
      </c>
      <c r="BD469" s="100">
        <v>412741003.26266599</v>
      </c>
      <c r="BE469" s="100">
        <v>414389897.12599999</v>
      </c>
      <c r="BF469" s="100">
        <v>416038790.98933297</v>
      </c>
      <c r="BG469" s="100">
        <v>417687684.85266602</v>
      </c>
      <c r="BH469" s="100">
        <v>419336578.71600002</v>
      </c>
      <c r="BI469" s="100">
        <v>420985472.57933301</v>
      </c>
      <c r="BJ469" s="100">
        <v>422634366.44266599</v>
      </c>
      <c r="BK469" s="100">
        <v>437924581.30599999</v>
      </c>
      <c r="BL469" s="100">
        <v>439573475.16933298</v>
      </c>
      <c r="BM469" s="100">
        <v>441222369.03266603</v>
      </c>
      <c r="BN469" s="100">
        <v>442871262.89600003</v>
      </c>
      <c r="BO469" s="100">
        <v>442871262.89600003</v>
      </c>
      <c r="BP469" s="100">
        <v>443563140.09266597</v>
      </c>
      <c r="BQ469" s="100">
        <v>444255017.28933299</v>
      </c>
      <c r="BR469" s="100">
        <v>444946894.486</v>
      </c>
      <c r="BS469" s="100">
        <v>445712133.15266597</v>
      </c>
      <c r="BT469" s="100">
        <v>446477371.81933302</v>
      </c>
      <c r="BU469" s="100">
        <v>447242610.486</v>
      </c>
      <c r="BV469" s="100">
        <v>448007849.15266597</v>
      </c>
      <c r="BW469" s="100">
        <v>448773087.81933302</v>
      </c>
      <c r="BX469" s="100">
        <v>469545597.28600001</v>
      </c>
      <c r="BY469" s="100">
        <v>470310835.95266598</v>
      </c>
      <c r="BZ469" s="100">
        <v>471076074.61933303</v>
      </c>
      <c r="CA469" s="100">
        <v>471841313.28600001</v>
      </c>
      <c r="CB469" s="100">
        <v>471841313.28600001</v>
      </c>
      <c r="CC469" s="100">
        <v>472959693.11933303</v>
      </c>
      <c r="CD469" s="100">
        <v>474078072.95266598</v>
      </c>
      <c r="CE469" s="100">
        <v>475196452.78600001</v>
      </c>
      <c r="CF469" s="100">
        <v>476314832.61933303</v>
      </c>
      <c r="CG469" s="100">
        <v>477433212.45266598</v>
      </c>
      <c r="CH469" s="100">
        <v>478551592.285999</v>
      </c>
      <c r="CI469" s="100">
        <v>479669972.11933303</v>
      </c>
      <c r="CJ469" s="100">
        <v>480788351.95266598</v>
      </c>
      <c r="CK469" s="100">
        <v>502823423.98599899</v>
      </c>
      <c r="CL469" s="100">
        <v>503941803.81933302</v>
      </c>
      <c r="CM469" s="100">
        <v>505060183.65266597</v>
      </c>
      <c r="CN469" s="100">
        <v>506178563.48599899</v>
      </c>
      <c r="CO469" s="100">
        <v>506178563.48599899</v>
      </c>
    </row>
    <row r="470" spans="1:93" x14ac:dyDescent="0.2">
      <c r="A470" s="101" t="s">
        <v>2064</v>
      </c>
      <c r="B470" s="100">
        <v>55647174.840000004</v>
      </c>
      <c r="C470" s="100">
        <v>55038920.469999999</v>
      </c>
      <c r="D470" s="100">
        <v>54430666.100000001</v>
      </c>
      <c r="E470" s="100">
        <v>53822411.740000002</v>
      </c>
      <c r="F470" s="100">
        <v>53214166.649999999</v>
      </c>
      <c r="G470" s="100">
        <v>52605921.539999999</v>
      </c>
      <c r="H470" s="100">
        <v>51997676.460000001</v>
      </c>
      <c r="I470" s="100">
        <v>51389431.369999997</v>
      </c>
      <c r="J470" s="100">
        <v>49411026.329999998</v>
      </c>
      <c r="K470" s="100">
        <v>48802781.229999997</v>
      </c>
      <c r="L470" s="100">
        <v>48194536.140000001</v>
      </c>
      <c r="M470" s="100">
        <v>47586291.049999997</v>
      </c>
      <c r="N470" s="100">
        <v>47586291.049999997</v>
      </c>
      <c r="O470" s="100">
        <v>46978045.960000001</v>
      </c>
      <c r="P470" s="100">
        <v>46369800.859999999</v>
      </c>
      <c r="Q470" s="100">
        <v>45761555.780000001</v>
      </c>
      <c r="R470" s="100">
        <v>45153310.68</v>
      </c>
      <c r="S470" s="100">
        <v>44545065.600000001</v>
      </c>
      <c r="T470" s="100">
        <v>43936820.490000002</v>
      </c>
      <c r="U470" s="100">
        <v>43328575.399999999</v>
      </c>
      <c r="V470" s="100">
        <v>42720330.299999997</v>
      </c>
      <c r="W470" s="100">
        <v>42112085.219999999</v>
      </c>
      <c r="X470" s="100">
        <v>41503840.109999999</v>
      </c>
      <c r="Y470" s="100">
        <v>40895595.039999999</v>
      </c>
      <c r="Z470" s="100">
        <v>40287349.950000003</v>
      </c>
      <c r="AB470" s="100">
        <v>40287349.950000003</v>
      </c>
      <c r="AC470" s="100">
        <v>40289511.935110196</v>
      </c>
      <c r="AD470" s="100">
        <v>40291673.920220397</v>
      </c>
      <c r="AE470" s="100">
        <v>40293835.905330598</v>
      </c>
      <c r="AF470" s="100">
        <v>40295997.890440799</v>
      </c>
      <c r="AG470" s="100">
        <v>40298159.875551</v>
      </c>
      <c r="AH470" s="100">
        <v>40300321.860661201</v>
      </c>
      <c r="AI470" s="100">
        <v>40302483.845771402</v>
      </c>
      <c r="AJ470" s="100">
        <v>40304645.830881603</v>
      </c>
      <c r="AK470" s="100">
        <v>40306807.815991797</v>
      </c>
      <c r="AL470" s="100">
        <v>40308969.801101997</v>
      </c>
      <c r="AM470" s="100">
        <v>40311131.786212198</v>
      </c>
      <c r="AN470" s="100">
        <v>40313293.771322399</v>
      </c>
      <c r="AO470" s="100">
        <v>40313293.771322399</v>
      </c>
      <c r="AP470" s="100">
        <v>40315455.7564326</v>
      </c>
      <c r="AQ470" s="100">
        <v>40317617.741542801</v>
      </c>
      <c r="AR470" s="100">
        <v>40319779.726653002</v>
      </c>
      <c r="AS470" s="100">
        <v>40321941.711763203</v>
      </c>
      <c r="AT470" s="100">
        <v>40324103.696873397</v>
      </c>
      <c r="AU470" s="100">
        <v>40326265.681983598</v>
      </c>
      <c r="AV470" s="100">
        <v>40328427.667093799</v>
      </c>
      <c r="AW470" s="100">
        <v>40330589.652203999</v>
      </c>
      <c r="AX470" s="100">
        <v>40332751.6373142</v>
      </c>
      <c r="AY470" s="100">
        <v>40334913.622424401</v>
      </c>
      <c r="AZ470" s="100">
        <v>40337075.607534602</v>
      </c>
      <c r="BA470" s="100">
        <v>40339237.592644803</v>
      </c>
      <c r="BB470" s="100">
        <v>40339237.592644803</v>
      </c>
      <c r="BC470" s="100">
        <v>40341399.577754997</v>
      </c>
      <c r="BD470" s="100">
        <v>40343561.562865198</v>
      </c>
      <c r="BE470" s="100">
        <v>40345723.547975399</v>
      </c>
      <c r="BF470" s="100">
        <v>40347885.5330856</v>
      </c>
      <c r="BG470" s="100">
        <v>40350047.5181958</v>
      </c>
      <c r="BH470" s="100">
        <v>40352209.503306001</v>
      </c>
      <c r="BI470" s="100">
        <v>40354371.488416202</v>
      </c>
      <c r="BJ470" s="100">
        <v>40356533.473526403</v>
      </c>
      <c r="BK470" s="100">
        <v>40358695.458636597</v>
      </c>
      <c r="BL470" s="100">
        <v>40360857.443746798</v>
      </c>
      <c r="BM470" s="100">
        <v>40363019.428856999</v>
      </c>
      <c r="BN470" s="100">
        <v>40365181.4139672</v>
      </c>
      <c r="BO470" s="100">
        <v>40365181.4139672</v>
      </c>
      <c r="BP470" s="100">
        <v>40367343.399077401</v>
      </c>
      <c r="BQ470" s="100">
        <v>40369505.384187602</v>
      </c>
      <c r="BR470" s="100">
        <v>40371667.369297802</v>
      </c>
      <c r="BS470" s="100">
        <v>40373829.354408003</v>
      </c>
      <c r="BT470" s="100">
        <v>40375991.339518197</v>
      </c>
      <c r="BU470" s="100">
        <v>40378153.324628398</v>
      </c>
      <c r="BV470" s="100">
        <v>40371908.373958804</v>
      </c>
      <c r="BW470" s="100">
        <v>40357256.487509303</v>
      </c>
      <c r="BX470" s="100">
        <v>40342604.601059899</v>
      </c>
      <c r="BY470" s="100">
        <v>40327952.714610502</v>
      </c>
      <c r="BZ470" s="100">
        <v>40313300.828161001</v>
      </c>
      <c r="CA470" s="100">
        <v>40298648.941711597</v>
      </c>
      <c r="CB470" s="100">
        <v>40298648.941711597</v>
      </c>
      <c r="CC470" s="100">
        <v>40283997.055262104</v>
      </c>
      <c r="CD470" s="100">
        <v>40269345.1688127</v>
      </c>
      <c r="CE470" s="100">
        <v>40254693.282363303</v>
      </c>
      <c r="CF470" s="100">
        <v>40240041.395913802</v>
      </c>
      <c r="CG470" s="100">
        <v>40225389.509464398</v>
      </c>
      <c r="CH470" s="100">
        <v>40210737.623015001</v>
      </c>
      <c r="CI470" s="100">
        <v>40196085.7365655</v>
      </c>
      <c r="CJ470" s="100">
        <v>40181433.850116096</v>
      </c>
      <c r="CK470" s="100">
        <v>40166781.9636667</v>
      </c>
      <c r="CL470" s="100">
        <v>40152130.077217199</v>
      </c>
      <c r="CM470" s="100">
        <v>40137478.190767802</v>
      </c>
      <c r="CN470" s="100">
        <v>40430830.628261998</v>
      </c>
      <c r="CO470" s="100">
        <v>40430830.628261998</v>
      </c>
    </row>
    <row r="471" spans="1:93" x14ac:dyDescent="0.2">
      <c r="A471" s="101" t="s">
        <v>2065</v>
      </c>
      <c r="B471" s="100">
        <v>174107624.56</v>
      </c>
      <c r="C471" s="100">
        <v>174107624.56</v>
      </c>
      <c r="D471" s="100">
        <v>172443523.56</v>
      </c>
      <c r="E471" s="100">
        <v>172443523.56</v>
      </c>
      <c r="F471" s="100">
        <v>172443523.56</v>
      </c>
      <c r="G471" s="100">
        <v>174701648.06</v>
      </c>
      <c r="H471" s="100">
        <v>174701648.06</v>
      </c>
      <c r="I471" s="100">
        <v>174701648.06</v>
      </c>
      <c r="J471" s="100">
        <v>170606012.97999999</v>
      </c>
      <c r="K471" s="100">
        <v>170606012.97999999</v>
      </c>
      <c r="L471" s="100">
        <v>169565214.31</v>
      </c>
      <c r="M471" s="100">
        <v>169069374.71000001</v>
      </c>
      <c r="N471" s="100">
        <v>169069374.71000001</v>
      </c>
      <c r="O471" s="100">
        <v>169069374.71000001</v>
      </c>
      <c r="P471" s="100">
        <v>169069374.71000001</v>
      </c>
      <c r="Q471" s="100">
        <v>167033271.40000001</v>
      </c>
      <c r="R471" s="100">
        <v>167033271.40000001</v>
      </c>
      <c r="S471" s="100">
        <v>167033271.40000001</v>
      </c>
      <c r="T471" s="100">
        <v>166104590.21000001</v>
      </c>
      <c r="U471" s="100">
        <v>166104590.21000001</v>
      </c>
      <c r="V471" s="100">
        <v>166104590.21000001</v>
      </c>
      <c r="W471" s="100">
        <v>160990496.46000001</v>
      </c>
      <c r="X471" s="100">
        <v>160990496.46000001</v>
      </c>
      <c r="Y471" s="100">
        <v>163805757.33000001</v>
      </c>
      <c r="Z471" s="100">
        <v>171660880.47999999</v>
      </c>
      <c r="AB471" s="100">
        <v>171660880.47999999</v>
      </c>
      <c r="AC471" s="100">
        <v>171305495.47999999</v>
      </c>
      <c r="AD471" s="100">
        <v>170950110.47999901</v>
      </c>
      <c r="AE471" s="100">
        <v>170594725.47999901</v>
      </c>
      <c r="AF471" s="100">
        <v>170239340.47999901</v>
      </c>
      <c r="AG471" s="100">
        <v>169883955.47999901</v>
      </c>
      <c r="AH471" s="100">
        <v>169528570.47999901</v>
      </c>
      <c r="AI471" s="100">
        <v>169173185.47999901</v>
      </c>
      <c r="AJ471" s="100">
        <v>168817800.47999901</v>
      </c>
      <c r="AK471" s="100">
        <v>168462415.47999901</v>
      </c>
      <c r="AL471" s="100">
        <v>168107030.47999901</v>
      </c>
      <c r="AM471" s="100">
        <v>167751645.47999901</v>
      </c>
      <c r="AN471" s="100">
        <v>167396260.47999901</v>
      </c>
      <c r="AO471" s="100">
        <v>167396260.47999901</v>
      </c>
      <c r="AP471" s="100">
        <v>167040875.47999901</v>
      </c>
      <c r="AQ471" s="100">
        <v>166685490.47999901</v>
      </c>
      <c r="AR471" s="100">
        <v>166330105.47999901</v>
      </c>
      <c r="AS471" s="100">
        <v>165974720.47999901</v>
      </c>
      <c r="AT471" s="100">
        <v>165619335.47999901</v>
      </c>
      <c r="AU471" s="100">
        <v>165263950.47999901</v>
      </c>
      <c r="AV471" s="100">
        <v>164908565.47999901</v>
      </c>
      <c r="AW471" s="100">
        <v>164553180.47999901</v>
      </c>
      <c r="AX471" s="100">
        <v>164197795.47999901</v>
      </c>
      <c r="AY471" s="100">
        <v>163842410.47999901</v>
      </c>
      <c r="AZ471" s="100">
        <v>163487025.47999901</v>
      </c>
      <c r="BA471" s="100">
        <v>163131640.47999901</v>
      </c>
      <c r="BB471" s="100">
        <v>163131640.47999901</v>
      </c>
      <c r="BC471" s="100">
        <v>162776255.47999901</v>
      </c>
      <c r="BD471" s="100">
        <v>162420870.47999901</v>
      </c>
      <c r="BE471" s="100">
        <v>162065485.47999901</v>
      </c>
      <c r="BF471" s="100">
        <v>161710100.47999901</v>
      </c>
      <c r="BG471" s="100">
        <v>161354715.47999901</v>
      </c>
      <c r="BH471" s="100">
        <v>160999330.47999901</v>
      </c>
      <c r="BI471" s="100">
        <v>160643945.47999901</v>
      </c>
      <c r="BJ471" s="100">
        <v>160288560.47999901</v>
      </c>
      <c r="BK471" s="100">
        <v>159933175.47999901</v>
      </c>
      <c r="BL471" s="100">
        <v>159577790.47999901</v>
      </c>
      <c r="BM471" s="100">
        <v>159222405.47999901</v>
      </c>
      <c r="BN471" s="100">
        <v>158867020.47999901</v>
      </c>
      <c r="BO471" s="100">
        <v>158867020.47999901</v>
      </c>
      <c r="BP471" s="100">
        <v>158511635.47999901</v>
      </c>
      <c r="BQ471" s="100">
        <v>158156250.47999901</v>
      </c>
      <c r="BR471" s="100">
        <v>157800865.47999901</v>
      </c>
      <c r="BS471" s="100">
        <v>157445480.47999901</v>
      </c>
      <c r="BT471" s="100">
        <v>157090095.47999901</v>
      </c>
      <c r="BU471" s="100">
        <v>156734710.47999901</v>
      </c>
      <c r="BV471" s="100">
        <v>156379325.47999901</v>
      </c>
      <c r="BW471" s="100">
        <v>156023940.47999901</v>
      </c>
      <c r="BX471" s="100">
        <v>155668555.47999901</v>
      </c>
      <c r="BY471" s="100">
        <v>155313170.47999901</v>
      </c>
      <c r="BZ471" s="100">
        <v>154957785.47999901</v>
      </c>
      <c r="CA471" s="100">
        <v>154602400.47999901</v>
      </c>
      <c r="CB471" s="100">
        <v>154602400.47999901</v>
      </c>
      <c r="CC471" s="100">
        <v>154602400.47999901</v>
      </c>
      <c r="CD471" s="100">
        <v>154602400.47999901</v>
      </c>
      <c r="CE471" s="100">
        <v>154602400.47999901</v>
      </c>
      <c r="CF471" s="100">
        <v>154602400.47999901</v>
      </c>
      <c r="CG471" s="100">
        <v>154602400.47999901</v>
      </c>
      <c r="CH471" s="100">
        <v>154602400.47999901</v>
      </c>
      <c r="CI471" s="100">
        <v>154602400.47999901</v>
      </c>
      <c r="CJ471" s="100">
        <v>154602400.47999901</v>
      </c>
      <c r="CK471" s="100">
        <v>154602400.47999901</v>
      </c>
      <c r="CL471" s="100">
        <v>154602400.47999901</v>
      </c>
      <c r="CM471" s="100">
        <v>154602400.47999901</v>
      </c>
      <c r="CN471" s="100">
        <v>154602400.47999901</v>
      </c>
      <c r="CO471" s="100">
        <v>154602400.47999901</v>
      </c>
    </row>
    <row r="472" spans="1:93" x14ac:dyDescent="0.2">
      <c r="A472" s="101" t="s">
        <v>2066</v>
      </c>
      <c r="B472" s="100">
        <v>14139393.439999999</v>
      </c>
      <c r="C472" s="100">
        <v>14139393.439999999</v>
      </c>
      <c r="D472" s="100">
        <v>0</v>
      </c>
      <c r="E472" s="100">
        <v>0</v>
      </c>
      <c r="F472" s="100">
        <v>0</v>
      </c>
      <c r="G472" s="100">
        <v>32585107.379999999</v>
      </c>
      <c r="H472" s="100">
        <v>32585107.379999999</v>
      </c>
      <c r="I472" s="100">
        <v>32585107.379999999</v>
      </c>
      <c r="J472" s="100">
        <v>0</v>
      </c>
      <c r="K472" s="100">
        <v>0</v>
      </c>
      <c r="L472" s="100">
        <v>0</v>
      </c>
      <c r="M472" s="100">
        <v>18570146.829999998</v>
      </c>
      <c r="N472" s="100">
        <v>18570146.829999998</v>
      </c>
      <c r="O472" s="100">
        <v>18570146.829999998</v>
      </c>
      <c r="P472" s="100">
        <v>18570146.829999998</v>
      </c>
      <c r="Q472" s="100">
        <v>0</v>
      </c>
      <c r="R472" s="100">
        <v>0</v>
      </c>
      <c r="S472" s="100">
        <v>0</v>
      </c>
      <c r="T472" s="100">
        <v>0</v>
      </c>
      <c r="U472" s="100">
        <v>0</v>
      </c>
      <c r="V472" s="100">
        <v>0</v>
      </c>
      <c r="W472" s="100">
        <v>0</v>
      </c>
      <c r="X472" s="100">
        <v>0</v>
      </c>
      <c r="Y472" s="100">
        <v>0</v>
      </c>
      <c r="Z472" s="100">
        <v>0</v>
      </c>
      <c r="AB472" s="100">
        <v>0</v>
      </c>
      <c r="AC472" s="100">
        <v>0</v>
      </c>
      <c r="AD472" s="100">
        <v>0</v>
      </c>
      <c r="AE472" s="100">
        <v>0</v>
      </c>
      <c r="AF472" s="100">
        <v>0</v>
      </c>
      <c r="AG472" s="100">
        <v>0</v>
      </c>
      <c r="AH472" s="100">
        <v>0</v>
      </c>
      <c r="AI472" s="100">
        <v>0</v>
      </c>
      <c r="AJ472" s="100">
        <v>0</v>
      </c>
      <c r="AK472" s="100">
        <v>0</v>
      </c>
      <c r="AL472" s="100">
        <v>0</v>
      </c>
      <c r="AM472" s="100">
        <v>0</v>
      </c>
      <c r="AN472" s="100">
        <v>0</v>
      </c>
      <c r="AO472" s="100">
        <v>0</v>
      </c>
      <c r="AP472" s="100">
        <v>0</v>
      </c>
      <c r="AQ472" s="100">
        <v>0</v>
      </c>
      <c r="AR472" s="100">
        <v>0</v>
      </c>
      <c r="AS472" s="100">
        <v>0</v>
      </c>
      <c r="AT472" s="100">
        <v>0</v>
      </c>
      <c r="AU472" s="100">
        <v>0</v>
      </c>
      <c r="AV472" s="100">
        <v>0</v>
      </c>
      <c r="AW472" s="100">
        <v>0</v>
      </c>
      <c r="AX472" s="100">
        <v>0</v>
      </c>
      <c r="AY472" s="100">
        <v>0</v>
      </c>
      <c r="AZ472" s="100">
        <v>0</v>
      </c>
      <c r="BA472" s="100">
        <v>0</v>
      </c>
      <c r="BB472" s="100">
        <v>0</v>
      </c>
      <c r="BC472" s="100">
        <v>0</v>
      </c>
      <c r="BD472" s="100">
        <v>0</v>
      </c>
      <c r="BE472" s="100">
        <v>0</v>
      </c>
      <c r="BF472" s="100">
        <v>0</v>
      </c>
      <c r="BG472" s="100">
        <v>0</v>
      </c>
      <c r="BH472" s="100">
        <v>0</v>
      </c>
      <c r="BI472" s="100">
        <v>0</v>
      </c>
      <c r="BJ472" s="100">
        <v>0</v>
      </c>
      <c r="BK472" s="100">
        <v>0</v>
      </c>
      <c r="BL472" s="100">
        <v>0</v>
      </c>
      <c r="BM472" s="100">
        <v>0</v>
      </c>
      <c r="BN472" s="100">
        <v>0</v>
      </c>
      <c r="BO472" s="100">
        <v>0</v>
      </c>
      <c r="BP472" s="100">
        <v>0</v>
      </c>
      <c r="BQ472" s="100">
        <v>0</v>
      </c>
      <c r="BR472" s="100">
        <v>0</v>
      </c>
      <c r="BS472" s="100">
        <v>0</v>
      </c>
      <c r="BT472" s="100">
        <v>0</v>
      </c>
      <c r="BU472" s="100">
        <v>0</v>
      </c>
      <c r="BV472" s="100">
        <v>0</v>
      </c>
      <c r="BW472" s="100">
        <v>0</v>
      </c>
      <c r="BX472" s="100">
        <v>0</v>
      </c>
      <c r="BY472" s="100">
        <v>0</v>
      </c>
      <c r="BZ472" s="100">
        <v>0</v>
      </c>
      <c r="CA472" s="100">
        <v>0</v>
      </c>
      <c r="CB472" s="100">
        <v>0</v>
      </c>
      <c r="CC472" s="100">
        <v>0</v>
      </c>
      <c r="CD472" s="100">
        <v>0</v>
      </c>
      <c r="CE472" s="100">
        <v>0</v>
      </c>
      <c r="CF472" s="100">
        <v>0</v>
      </c>
      <c r="CG472" s="100">
        <v>0</v>
      </c>
      <c r="CH472" s="100">
        <v>0</v>
      </c>
      <c r="CI472" s="100">
        <v>0</v>
      </c>
      <c r="CJ472" s="100">
        <v>0</v>
      </c>
      <c r="CK472" s="100">
        <v>0</v>
      </c>
      <c r="CL472" s="100">
        <v>0</v>
      </c>
      <c r="CM472" s="100">
        <v>0</v>
      </c>
      <c r="CN472" s="100">
        <v>0</v>
      </c>
      <c r="CO472" s="100">
        <v>0</v>
      </c>
    </row>
    <row r="473" spans="1:93" x14ac:dyDescent="0.2">
      <c r="A473" s="101" t="s">
        <v>2067</v>
      </c>
      <c r="B473" s="100">
        <v>6948540.2300000004</v>
      </c>
      <c r="C473" s="100">
        <v>6845161.5999999996</v>
      </c>
      <c r="D473" s="100">
        <v>6741782.9800000004</v>
      </c>
      <c r="E473" s="100">
        <v>6638404.3499999996</v>
      </c>
      <c r="F473" s="100">
        <v>6535025.7300000004</v>
      </c>
      <c r="G473" s="100">
        <v>6431647.0999999996</v>
      </c>
      <c r="H473" s="100">
        <v>6328268.4800000004</v>
      </c>
      <c r="I473" s="100">
        <v>6224889.8499999996</v>
      </c>
      <c r="J473" s="100">
        <v>7496226.6500000004</v>
      </c>
      <c r="K473" s="100">
        <v>7392848.0199999996</v>
      </c>
      <c r="L473" s="100">
        <v>7292915.3499999996</v>
      </c>
      <c r="M473" s="100">
        <v>7292915.3499999996</v>
      </c>
      <c r="N473" s="100">
        <v>7292915.3499999996</v>
      </c>
      <c r="O473" s="100">
        <v>7292915.3499999996</v>
      </c>
      <c r="P473" s="100">
        <v>7292915.3499999996</v>
      </c>
      <c r="Q473" s="100">
        <v>7292915.3499999996</v>
      </c>
      <c r="R473" s="100">
        <v>7292915.3499999996</v>
      </c>
      <c r="S473" s="100">
        <v>7292915.3499999996</v>
      </c>
      <c r="T473" s="100">
        <v>7292915.3499999996</v>
      </c>
      <c r="U473" s="100">
        <v>7292915.3499999996</v>
      </c>
      <c r="V473" s="100">
        <v>7292915.3499999996</v>
      </c>
      <c r="W473" s="100">
        <v>7292915.3499999996</v>
      </c>
      <c r="X473" s="100">
        <v>7292915.3499999996</v>
      </c>
      <c r="Y473" s="100">
        <v>7292915.3499999996</v>
      </c>
      <c r="Z473" s="100">
        <v>7292915.3499999996</v>
      </c>
      <c r="AB473" s="100">
        <v>7292915.3499999996</v>
      </c>
      <c r="AC473" s="100">
        <v>7292915.3499999996</v>
      </c>
      <c r="AD473" s="100">
        <v>7292915.3499999996</v>
      </c>
      <c r="AE473" s="100">
        <v>7292915.3499999996</v>
      </c>
      <c r="AF473" s="100">
        <v>7292915.3499999996</v>
      </c>
      <c r="AG473" s="100">
        <v>7292915.3499999996</v>
      </c>
      <c r="AH473" s="100">
        <v>7292915.3499999996</v>
      </c>
      <c r="AI473" s="100">
        <v>7292915.3499999996</v>
      </c>
      <c r="AJ473" s="100">
        <v>7292915.3499999996</v>
      </c>
      <c r="AK473" s="100">
        <v>7292915.3499999996</v>
      </c>
      <c r="AL473" s="100">
        <v>7292915.3499999996</v>
      </c>
      <c r="AM473" s="100">
        <v>7292915.3499999996</v>
      </c>
      <c r="AN473" s="100">
        <v>7292915.3499999996</v>
      </c>
      <c r="AO473" s="100">
        <v>7292915.3499999996</v>
      </c>
      <c r="AP473" s="100">
        <v>7292915.3499999996</v>
      </c>
      <c r="AQ473" s="100">
        <v>7292915.3499999996</v>
      </c>
      <c r="AR473" s="100">
        <v>7292915.3499999996</v>
      </c>
      <c r="AS473" s="100">
        <v>7292915.3499999996</v>
      </c>
      <c r="AT473" s="100">
        <v>7292915.3499999996</v>
      </c>
      <c r="AU473" s="100">
        <v>7292915.3499999996</v>
      </c>
      <c r="AV473" s="100">
        <v>7292915.3499999996</v>
      </c>
      <c r="AW473" s="100">
        <v>7292915.3499999996</v>
      </c>
      <c r="AX473" s="100">
        <v>7292915.3499999996</v>
      </c>
      <c r="AY473" s="100">
        <v>7292915.3499999996</v>
      </c>
      <c r="AZ473" s="100">
        <v>7292915.3499999996</v>
      </c>
      <c r="BA473" s="100">
        <v>7292915.3499999996</v>
      </c>
      <c r="BB473" s="100">
        <v>7292915.3499999996</v>
      </c>
      <c r="BC473" s="100">
        <v>7292915.3499999996</v>
      </c>
      <c r="BD473" s="100">
        <v>7292915.3499999996</v>
      </c>
      <c r="BE473" s="100">
        <v>7292915.3499999996</v>
      </c>
      <c r="BF473" s="100">
        <v>7292915.3499999996</v>
      </c>
      <c r="BG473" s="100">
        <v>7292915.3499999996</v>
      </c>
      <c r="BH473" s="100">
        <v>7292915.3499999996</v>
      </c>
      <c r="BI473" s="100">
        <v>7292915.3499999996</v>
      </c>
      <c r="BJ473" s="100">
        <v>7292915.3499999996</v>
      </c>
      <c r="BK473" s="100">
        <v>7292915.3499999996</v>
      </c>
      <c r="BL473" s="100">
        <v>7292915.3499999996</v>
      </c>
      <c r="BM473" s="100">
        <v>7292915.3499999996</v>
      </c>
      <c r="BN473" s="100">
        <v>7292915.3499999996</v>
      </c>
      <c r="BO473" s="100">
        <v>7292915.3499999996</v>
      </c>
      <c r="BP473" s="100">
        <v>7292915.3499999996</v>
      </c>
      <c r="BQ473" s="100">
        <v>7292915.3499999996</v>
      </c>
      <c r="BR473" s="100">
        <v>7292915.3499999996</v>
      </c>
      <c r="BS473" s="100">
        <v>7292915.3499999996</v>
      </c>
      <c r="BT473" s="100">
        <v>7292915.3499999996</v>
      </c>
      <c r="BU473" s="100">
        <v>7292915.3499999996</v>
      </c>
      <c r="BV473" s="100">
        <v>7292915.3499999996</v>
      </c>
      <c r="BW473" s="100">
        <v>7292915.3499999996</v>
      </c>
      <c r="BX473" s="100">
        <v>7292915.3499999996</v>
      </c>
      <c r="BY473" s="100">
        <v>7292915.3499999996</v>
      </c>
      <c r="BZ473" s="100">
        <v>7292915.3499999996</v>
      </c>
      <c r="CA473" s="100">
        <v>7292915.3499999996</v>
      </c>
      <c r="CB473" s="100">
        <v>7292915.3499999996</v>
      </c>
      <c r="CC473" s="100">
        <v>7292915.3499999996</v>
      </c>
      <c r="CD473" s="100">
        <v>7292915.3499999996</v>
      </c>
      <c r="CE473" s="100">
        <v>7292915.3499999996</v>
      </c>
      <c r="CF473" s="100">
        <v>7292915.3499999996</v>
      </c>
      <c r="CG473" s="100">
        <v>7292915.3499999996</v>
      </c>
      <c r="CH473" s="100">
        <v>7292915.3499999996</v>
      </c>
      <c r="CI473" s="100">
        <v>7292915.3499999996</v>
      </c>
      <c r="CJ473" s="100">
        <v>7292915.3499999996</v>
      </c>
      <c r="CK473" s="100">
        <v>7292915.3499999996</v>
      </c>
      <c r="CL473" s="100">
        <v>7292915.3499999996</v>
      </c>
      <c r="CM473" s="100">
        <v>7292915.3499999996</v>
      </c>
      <c r="CN473" s="100">
        <v>7292915.3499999996</v>
      </c>
      <c r="CO473" s="100">
        <v>7292915.3499999996</v>
      </c>
    </row>
    <row r="474" spans="1:93" x14ac:dyDescent="0.2">
      <c r="A474" s="101" t="s">
        <v>2068</v>
      </c>
      <c r="B474" s="100">
        <v>2435839.12</v>
      </c>
      <c r="C474" s="100">
        <v>2214399.2000000002</v>
      </c>
      <c r="D474" s="100">
        <v>1992959.28</v>
      </c>
      <c r="E474" s="100">
        <v>1771519.36</v>
      </c>
      <c r="F474" s="100">
        <v>1550079.44</v>
      </c>
      <c r="G474" s="100">
        <v>1328639.52</v>
      </c>
      <c r="H474" s="100">
        <v>1107199.6000000001</v>
      </c>
      <c r="I474" s="100">
        <v>885759.68</v>
      </c>
      <c r="J474" s="100">
        <v>664319.76</v>
      </c>
      <c r="K474" s="100">
        <v>442879.84</v>
      </c>
      <c r="L474" s="100">
        <v>221439.92</v>
      </c>
      <c r="M474" s="100">
        <v>0</v>
      </c>
      <c r="N474" s="100">
        <v>0</v>
      </c>
      <c r="O474" s="100">
        <v>0</v>
      </c>
      <c r="P474" s="100">
        <v>0</v>
      </c>
      <c r="Q474" s="100">
        <v>986550</v>
      </c>
      <c r="R474" s="100">
        <v>986550</v>
      </c>
      <c r="S474" s="100">
        <v>986550</v>
      </c>
      <c r="T474" s="100">
        <v>986550</v>
      </c>
      <c r="U474" s="100">
        <v>986550</v>
      </c>
      <c r="V474" s="100">
        <v>986550</v>
      </c>
      <c r="W474" s="100">
        <v>986550</v>
      </c>
      <c r="X474" s="100">
        <v>986550</v>
      </c>
      <c r="Y474" s="100">
        <v>986550</v>
      </c>
      <c r="Z474" s="100">
        <v>986550</v>
      </c>
      <c r="AB474" s="100">
        <v>986550</v>
      </c>
      <c r="AC474" s="100">
        <v>986550</v>
      </c>
      <c r="AD474" s="100">
        <v>986550</v>
      </c>
      <c r="AE474" s="100">
        <v>986550</v>
      </c>
      <c r="AF474" s="100">
        <v>986550</v>
      </c>
      <c r="AG474" s="100">
        <v>986550</v>
      </c>
      <c r="AH474" s="100">
        <v>986550</v>
      </c>
      <c r="AI474" s="100">
        <v>986550</v>
      </c>
      <c r="AJ474" s="100">
        <v>986550</v>
      </c>
      <c r="AK474" s="100">
        <v>986550</v>
      </c>
      <c r="AL474" s="100">
        <v>986550</v>
      </c>
      <c r="AM474" s="100">
        <v>986550</v>
      </c>
      <c r="AN474" s="100">
        <v>986550</v>
      </c>
      <c r="AO474" s="100">
        <v>986550</v>
      </c>
      <c r="AP474" s="100">
        <v>986550</v>
      </c>
      <c r="AQ474" s="100">
        <v>986550</v>
      </c>
      <c r="AR474" s="100">
        <v>986550</v>
      </c>
      <c r="AS474" s="100">
        <v>986550</v>
      </c>
      <c r="AT474" s="100">
        <v>986550</v>
      </c>
      <c r="AU474" s="100">
        <v>986550</v>
      </c>
      <c r="AV474" s="100">
        <v>986550</v>
      </c>
      <c r="AW474" s="100">
        <v>986550</v>
      </c>
      <c r="AX474" s="100">
        <v>986550</v>
      </c>
      <c r="AY474" s="100">
        <v>986550</v>
      </c>
      <c r="AZ474" s="100">
        <v>986550</v>
      </c>
      <c r="BA474" s="100">
        <v>986550</v>
      </c>
      <c r="BB474" s="100">
        <v>986550</v>
      </c>
      <c r="BC474" s="100">
        <v>986550</v>
      </c>
      <c r="BD474" s="100">
        <v>986550</v>
      </c>
      <c r="BE474" s="100">
        <v>986550</v>
      </c>
      <c r="BF474" s="100">
        <v>986550</v>
      </c>
      <c r="BG474" s="100">
        <v>986550</v>
      </c>
      <c r="BH474" s="100">
        <v>986550</v>
      </c>
      <c r="BI474" s="100">
        <v>986550</v>
      </c>
      <c r="BJ474" s="100">
        <v>986550</v>
      </c>
      <c r="BK474" s="100">
        <v>986550</v>
      </c>
      <c r="BL474" s="100">
        <v>986550</v>
      </c>
      <c r="BM474" s="100">
        <v>986550</v>
      </c>
      <c r="BN474" s="100">
        <v>986550</v>
      </c>
      <c r="BO474" s="100">
        <v>986550</v>
      </c>
      <c r="BP474" s="100">
        <v>986550</v>
      </c>
      <c r="BQ474" s="100">
        <v>986550</v>
      </c>
      <c r="BR474" s="100">
        <v>986550</v>
      </c>
      <c r="BS474" s="100">
        <v>986550</v>
      </c>
      <c r="BT474" s="100">
        <v>986550</v>
      </c>
      <c r="BU474" s="100">
        <v>986550</v>
      </c>
      <c r="BV474" s="100">
        <v>986550</v>
      </c>
      <c r="BW474" s="100">
        <v>986550</v>
      </c>
      <c r="BX474" s="100">
        <v>986550</v>
      </c>
      <c r="BY474" s="100">
        <v>986550</v>
      </c>
      <c r="BZ474" s="100">
        <v>986550</v>
      </c>
      <c r="CA474" s="100">
        <v>986550</v>
      </c>
      <c r="CB474" s="100">
        <v>986550</v>
      </c>
      <c r="CC474" s="100">
        <v>986550</v>
      </c>
      <c r="CD474" s="100">
        <v>986550</v>
      </c>
      <c r="CE474" s="100">
        <v>986550</v>
      </c>
      <c r="CF474" s="100">
        <v>986550</v>
      </c>
      <c r="CG474" s="100">
        <v>986550</v>
      </c>
      <c r="CH474" s="100">
        <v>986550</v>
      </c>
      <c r="CI474" s="100">
        <v>986550</v>
      </c>
      <c r="CJ474" s="100">
        <v>986550</v>
      </c>
      <c r="CK474" s="100">
        <v>986550</v>
      </c>
      <c r="CL474" s="100">
        <v>986550</v>
      </c>
      <c r="CM474" s="100">
        <v>986550</v>
      </c>
      <c r="CN474" s="100">
        <v>986550</v>
      </c>
      <c r="CO474" s="100">
        <v>986550</v>
      </c>
    </row>
    <row r="475" spans="1:93" x14ac:dyDescent="0.2">
      <c r="A475" s="101" t="s">
        <v>2069</v>
      </c>
      <c r="B475" s="100">
        <v>0</v>
      </c>
      <c r="C475" s="100">
        <v>0</v>
      </c>
      <c r="D475" s="100">
        <v>0</v>
      </c>
      <c r="E475" s="100">
        <v>0</v>
      </c>
      <c r="F475" s="100">
        <v>0</v>
      </c>
      <c r="G475" s="100">
        <v>0</v>
      </c>
      <c r="H475" s="100">
        <v>0</v>
      </c>
      <c r="I475" s="100">
        <v>0</v>
      </c>
      <c r="J475" s="100">
        <v>0</v>
      </c>
      <c r="K475" s="100">
        <v>0</v>
      </c>
      <c r="L475" s="100">
        <v>0</v>
      </c>
      <c r="M475" s="100">
        <v>0</v>
      </c>
      <c r="N475" s="100">
        <v>0</v>
      </c>
      <c r="O475" s="100">
        <v>0</v>
      </c>
      <c r="P475" s="100">
        <v>0</v>
      </c>
      <c r="Q475" s="100">
        <v>0</v>
      </c>
      <c r="R475" s="100">
        <v>0</v>
      </c>
      <c r="S475" s="100">
        <v>0</v>
      </c>
      <c r="T475" s="100">
        <v>0</v>
      </c>
      <c r="U475" s="100">
        <v>0</v>
      </c>
      <c r="V475" s="100">
        <v>0</v>
      </c>
      <c r="W475" s="100">
        <v>0</v>
      </c>
      <c r="X475" s="100">
        <v>0</v>
      </c>
      <c r="Y475" s="100">
        <v>0</v>
      </c>
      <c r="Z475" s="100">
        <v>0</v>
      </c>
      <c r="AB475" s="100">
        <v>0</v>
      </c>
      <c r="AC475" s="100">
        <v>0</v>
      </c>
      <c r="AD475" s="100">
        <v>0</v>
      </c>
      <c r="AE475" s="100">
        <v>0</v>
      </c>
      <c r="AF475" s="100">
        <v>0</v>
      </c>
      <c r="AG475" s="100">
        <v>0</v>
      </c>
      <c r="AH475" s="100">
        <v>0</v>
      </c>
      <c r="AI475" s="100">
        <v>0</v>
      </c>
      <c r="AJ475" s="100">
        <v>0</v>
      </c>
      <c r="AK475" s="100">
        <v>0</v>
      </c>
      <c r="AL475" s="100">
        <v>0</v>
      </c>
      <c r="AM475" s="100">
        <v>0</v>
      </c>
      <c r="AN475" s="100">
        <v>0</v>
      </c>
      <c r="AO475" s="100">
        <v>0</v>
      </c>
      <c r="AP475" s="100">
        <v>0</v>
      </c>
      <c r="AQ475" s="100">
        <v>0</v>
      </c>
      <c r="AR475" s="100">
        <v>0</v>
      </c>
      <c r="AS475" s="100">
        <v>0</v>
      </c>
      <c r="AT475" s="100">
        <v>0</v>
      </c>
      <c r="AU475" s="100">
        <v>0</v>
      </c>
      <c r="AV475" s="100">
        <v>0</v>
      </c>
      <c r="AW475" s="100">
        <v>0</v>
      </c>
      <c r="AX475" s="100">
        <v>0</v>
      </c>
      <c r="AY475" s="100">
        <v>0</v>
      </c>
      <c r="AZ475" s="100">
        <v>0</v>
      </c>
      <c r="BA475" s="100">
        <v>0</v>
      </c>
      <c r="BB475" s="100">
        <v>0</v>
      </c>
      <c r="BC475" s="100">
        <v>0</v>
      </c>
      <c r="BD475" s="100">
        <v>0</v>
      </c>
      <c r="BE475" s="100">
        <v>0</v>
      </c>
      <c r="BF475" s="100">
        <v>0</v>
      </c>
      <c r="BG475" s="100">
        <v>0</v>
      </c>
      <c r="BH475" s="100">
        <v>0</v>
      </c>
      <c r="BI475" s="100">
        <v>0</v>
      </c>
      <c r="BJ475" s="100">
        <v>0</v>
      </c>
      <c r="BK475" s="100">
        <v>0</v>
      </c>
      <c r="BL475" s="100">
        <v>0</v>
      </c>
      <c r="BM475" s="100">
        <v>0</v>
      </c>
      <c r="BN475" s="100">
        <v>0</v>
      </c>
      <c r="BO475" s="100">
        <v>0</v>
      </c>
      <c r="BP475" s="100">
        <v>0</v>
      </c>
      <c r="BQ475" s="100">
        <v>0</v>
      </c>
      <c r="BR475" s="100">
        <v>0</v>
      </c>
      <c r="BS475" s="100">
        <v>0</v>
      </c>
      <c r="BT475" s="100">
        <v>0</v>
      </c>
      <c r="BU475" s="100">
        <v>0</v>
      </c>
      <c r="BV475" s="100">
        <v>0</v>
      </c>
      <c r="BW475" s="100">
        <v>0</v>
      </c>
      <c r="BX475" s="100">
        <v>0</v>
      </c>
      <c r="BY475" s="100">
        <v>0</v>
      </c>
      <c r="BZ475" s="100">
        <v>0</v>
      </c>
      <c r="CA475" s="100">
        <v>0</v>
      </c>
      <c r="CB475" s="100">
        <v>0</v>
      </c>
      <c r="CC475" s="100">
        <v>0</v>
      </c>
      <c r="CD475" s="100">
        <v>0</v>
      </c>
      <c r="CE475" s="100">
        <v>0</v>
      </c>
      <c r="CF475" s="100">
        <v>0</v>
      </c>
      <c r="CG475" s="100">
        <v>0</v>
      </c>
      <c r="CH475" s="100">
        <v>0</v>
      </c>
      <c r="CI475" s="100">
        <v>0</v>
      </c>
      <c r="CJ475" s="100">
        <v>0</v>
      </c>
      <c r="CK475" s="100">
        <v>0</v>
      </c>
      <c r="CL475" s="100">
        <v>0</v>
      </c>
      <c r="CM475" s="100">
        <v>0</v>
      </c>
      <c r="CN475" s="100">
        <v>0</v>
      </c>
      <c r="CO475" s="100">
        <v>0</v>
      </c>
    </row>
    <row r="476" spans="1:93" x14ac:dyDescent="0.2">
      <c r="A476" s="101" t="s">
        <v>2070</v>
      </c>
      <c r="B476" s="100">
        <v>0</v>
      </c>
      <c r="C476" s="100">
        <v>0</v>
      </c>
      <c r="D476" s="100">
        <v>0</v>
      </c>
      <c r="E476" s="100">
        <v>0</v>
      </c>
      <c r="F476" s="100">
        <v>0</v>
      </c>
      <c r="G476" s="100">
        <v>0</v>
      </c>
      <c r="H476" s="100">
        <v>0</v>
      </c>
      <c r="I476" s="100">
        <v>0</v>
      </c>
      <c r="J476" s="100">
        <v>0</v>
      </c>
      <c r="K476" s="100">
        <v>0</v>
      </c>
      <c r="L476" s="100">
        <v>0</v>
      </c>
      <c r="M476" s="100">
        <v>0</v>
      </c>
      <c r="N476" s="100">
        <v>0</v>
      </c>
      <c r="O476" s="100">
        <v>0</v>
      </c>
      <c r="P476" s="100">
        <v>0</v>
      </c>
      <c r="Q476" s="100">
        <v>0</v>
      </c>
      <c r="R476" s="100">
        <v>0</v>
      </c>
      <c r="S476" s="100">
        <v>0</v>
      </c>
      <c r="T476" s="100">
        <v>0</v>
      </c>
      <c r="U476" s="100">
        <v>0</v>
      </c>
      <c r="V476" s="100">
        <v>0</v>
      </c>
      <c r="W476" s="100">
        <v>0</v>
      </c>
      <c r="X476" s="100">
        <v>0</v>
      </c>
      <c r="Y476" s="100">
        <v>0</v>
      </c>
      <c r="Z476" s="100">
        <v>0</v>
      </c>
      <c r="AB476" s="100">
        <v>0</v>
      </c>
      <c r="AC476" s="100">
        <v>0</v>
      </c>
      <c r="AD476" s="100">
        <v>0</v>
      </c>
      <c r="AE476" s="100">
        <v>0</v>
      </c>
      <c r="AF476" s="100">
        <v>0</v>
      </c>
      <c r="AG476" s="100">
        <v>0</v>
      </c>
      <c r="AH476" s="100">
        <v>0</v>
      </c>
      <c r="AI476" s="100">
        <v>0</v>
      </c>
      <c r="AJ476" s="100">
        <v>0</v>
      </c>
      <c r="AK476" s="100">
        <v>0</v>
      </c>
      <c r="AL476" s="100">
        <v>0</v>
      </c>
      <c r="AM476" s="100">
        <v>0</v>
      </c>
      <c r="AN476" s="100">
        <v>0</v>
      </c>
      <c r="AO476" s="100">
        <v>0</v>
      </c>
      <c r="AP476" s="100">
        <v>0</v>
      </c>
      <c r="AQ476" s="100">
        <v>0</v>
      </c>
      <c r="AR476" s="100">
        <v>0</v>
      </c>
      <c r="AS476" s="100">
        <v>0</v>
      </c>
      <c r="AT476" s="100">
        <v>0</v>
      </c>
      <c r="AU476" s="100">
        <v>0</v>
      </c>
      <c r="AV476" s="100">
        <v>0</v>
      </c>
      <c r="AW476" s="100">
        <v>0</v>
      </c>
      <c r="AX476" s="100">
        <v>0</v>
      </c>
      <c r="AY476" s="100">
        <v>0</v>
      </c>
      <c r="AZ476" s="100">
        <v>0</v>
      </c>
      <c r="BA476" s="100">
        <v>0</v>
      </c>
      <c r="BB476" s="100">
        <v>0</v>
      </c>
      <c r="BC476" s="100">
        <v>0</v>
      </c>
      <c r="BD476" s="100">
        <v>0</v>
      </c>
      <c r="BE476" s="100">
        <v>0</v>
      </c>
      <c r="BF476" s="100">
        <v>0</v>
      </c>
      <c r="BG476" s="100">
        <v>0</v>
      </c>
      <c r="BH476" s="100">
        <v>0</v>
      </c>
      <c r="BI476" s="100">
        <v>0</v>
      </c>
      <c r="BJ476" s="100">
        <v>0</v>
      </c>
      <c r="BK476" s="100">
        <v>0</v>
      </c>
      <c r="BL476" s="100">
        <v>0</v>
      </c>
      <c r="BM476" s="100">
        <v>0</v>
      </c>
      <c r="BN476" s="100">
        <v>0</v>
      </c>
      <c r="BO476" s="100">
        <v>0</v>
      </c>
      <c r="BP476" s="100">
        <v>0</v>
      </c>
      <c r="BQ476" s="100">
        <v>0</v>
      </c>
      <c r="BR476" s="100">
        <v>0</v>
      </c>
      <c r="BS476" s="100">
        <v>0</v>
      </c>
      <c r="BT476" s="100">
        <v>0</v>
      </c>
      <c r="BU476" s="100">
        <v>0</v>
      </c>
      <c r="BV476" s="100">
        <v>0</v>
      </c>
      <c r="BW476" s="100">
        <v>0</v>
      </c>
      <c r="BX476" s="100">
        <v>0</v>
      </c>
      <c r="BY476" s="100">
        <v>0</v>
      </c>
      <c r="BZ476" s="100">
        <v>0</v>
      </c>
      <c r="CA476" s="100">
        <v>0</v>
      </c>
      <c r="CB476" s="100">
        <v>0</v>
      </c>
      <c r="CC476" s="100">
        <v>0</v>
      </c>
      <c r="CD476" s="100">
        <v>0</v>
      </c>
      <c r="CE476" s="100">
        <v>0</v>
      </c>
      <c r="CF476" s="100">
        <v>0</v>
      </c>
      <c r="CG476" s="100">
        <v>0</v>
      </c>
      <c r="CH476" s="100">
        <v>0</v>
      </c>
      <c r="CI476" s="100">
        <v>0</v>
      </c>
      <c r="CJ476" s="100">
        <v>0</v>
      </c>
      <c r="CK476" s="100">
        <v>0</v>
      </c>
      <c r="CL476" s="100">
        <v>0</v>
      </c>
      <c r="CM476" s="100">
        <v>0</v>
      </c>
      <c r="CN476" s="100">
        <v>0</v>
      </c>
      <c r="CO476" s="100">
        <v>0</v>
      </c>
    </row>
    <row r="477" spans="1:93" x14ac:dyDescent="0.2">
      <c r="A477" s="101" t="s">
        <v>2071</v>
      </c>
      <c r="B477" s="100">
        <v>28910494</v>
      </c>
      <c r="C477" s="100">
        <v>0</v>
      </c>
      <c r="D477" s="100">
        <v>0</v>
      </c>
      <c r="E477" s="100">
        <v>0</v>
      </c>
      <c r="F477" s="100">
        <v>0</v>
      </c>
      <c r="G477" s="100">
        <v>0</v>
      </c>
      <c r="H477" s="100">
        <v>0</v>
      </c>
      <c r="I477" s="100">
        <v>0</v>
      </c>
      <c r="J477" s="100">
        <v>0</v>
      </c>
      <c r="K477" s="100">
        <v>0</v>
      </c>
      <c r="L477" s="100">
        <v>0</v>
      </c>
      <c r="M477" s="100">
        <v>0</v>
      </c>
      <c r="N477" s="100">
        <v>0</v>
      </c>
      <c r="O477" s="100">
        <v>0</v>
      </c>
      <c r="P477" s="100">
        <v>0</v>
      </c>
      <c r="Q477" s="100">
        <v>0</v>
      </c>
      <c r="R477" s="100">
        <v>0</v>
      </c>
      <c r="S477" s="100">
        <v>0</v>
      </c>
      <c r="T477" s="100">
        <v>0</v>
      </c>
      <c r="U477" s="100">
        <v>0</v>
      </c>
      <c r="V477" s="100">
        <v>0</v>
      </c>
      <c r="W477" s="100">
        <v>0</v>
      </c>
      <c r="X477" s="100">
        <v>0</v>
      </c>
      <c r="Y477" s="100">
        <v>0</v>
      </c>
      <c r="Z477" s="100">
        <v>0</v>
      </c>
      <c r="AB477" s="100">
        <v>0</v>
      </c>
      <c r="AC477" s="100">
        <v>276985.18349999702</v>
      </c>
      <c r="AD477" s="100">
        <v>553839.58841667406</v>
      </c>
      <c r="AE477" s="100">
        <v>830563.21475000598</v>
      </c>
      <c r="AF477" s="100">
        <v>1107156.0625</v>
      </c>
      <c r="AG477" s="100">
        <v>1383618.1316666801</v>
      </c>
      <c r="AH477" s="100">
        <v>1659949.4222500301</v>
      </c>
      <c r="AI477" s="100">
        <v>1936149.93425002</v>
      </c>
      <c r="AJ477" s="100">
        <v>2212219.6676667002</v>
      </c>
      <c r="AK477" s="100">
        <v>2488158.6225000401</v>
      </c>
      <c r="AL477" s="100">
        <v>2763966.7987500401</v>
      </c>
      <c r="AM477" s="100">
        <v>3039644.19641671</v>
      </c>
      <c r="AN477" s="100">
        <v>3315190.8155000499</v>
      </c>
      <c r="AO477" s="100">
        <v>3315190.8155000499</v>
      </c>
      <c r="AP477" s="100">
        <v>3590606.6560000498</v>
      </c>
      <c r="AQ477" s="100">
        <v>3865891.7179167098</v>
      </c>
      <c r="AR477" s="100">
        <v>4141046.00125005</v>
      </c>
      <c r="AS477" s="100">
        <v>4416069.5060000503</v>
      </c>
      <c r="AT477" s="100">
        <v>4690962.2321667299</v>
      </c>
      <c r="AU477" s="100">
        <v>4965724.17975007</v>
      </c>
      <c r="AV477" s="100">
        <v>5240355.3487500604</v>
      </c>
      <c r="AW477" s="100">
        <v>5514855.7391667301</v>
      </c>
      <c r="AX477" s="100">
        <v>5789225.3510000603</v>
      </c>
      <c r="AY477" s="100">
        <v>6063464.1842500698</v>
      </c>
      <c r="AZ477" s="100">
        <v>6337572.2389167296</v>
      </c>
      <c r="BA477" s="100">
        <v>6611549.5150000704</v>
      </c>
      <c r="BB477" s="100">
        <v>6611549.5150000704</v>
      </c>
      <c r="BC477" s="100">
        <v>6885396.01250007</v>
      </c>
      <c r="BD477" s="100">
        <v>7159111.7314167405</v>
      </c>
      <c r="BE477" s="100">
        <v>7432696.6717500798</v>
      </c>
      <c r="BF477" s="100">
        <v>7706150.8335000901</v>
      </c>
      <c r="BG477" s="100">
        <v>7979474.2166667702</v>
      </c>
      <c r="BH477" s="100">
        <v>8252042.5387500999</v>
      </c>
      <c r="BI477" s="100">
        <v>8522799.8886667807</v>
      </c>
      <c r="BJ477" s="100">
        <v>8793426.4600001201</v>
      </c>
      <c r="BK477" s="100">
        <v>9063922.2527501304</v>
      </c>
      <c r="BL477" s="100">
        <v>9334287.2669168003</v>
      </c>
      <c r="BM477" s="100">
        <v>9604521.5025001299</v>
      </c>
      <c r="BN477" s="100">
        <v>9874624.9595001396</v>
      </c>
      <c r="BO477" s="100">
        <v>9874624.9595001396</v>
      </c>
      <c r="BP477" s="100">
        <v>10144597.6379168</v>
      </c>
      <c r="BQ477" s="100">
        <v>10414439.537750101</v>
      </c>
      <c r="BR477" s="100">
        <v>10684150.659000101</v>
      </c>
      <c r="BS477" s="100">
        <v>10953731.001666799</v>
      </c>
      <c r="BT477" s="100">
        <v>11223180.5657501</v>
      </c>
      <c r="BU477" s="100">
        <v>11492499.351250101</v>
      </c>
      <c r="BV477" s="100">
        <v>11761687.358166801</v>
      </c>
      <c r="BW477" s="100">
        <v>12030744.586500101</v>
      </c>
      <c r="BX477" s="100">
        <v>12299671.0362501</v>
      </c>
      <c r="BY477" s="100">
        <v>12568466.7074167</v>
      </c>
      <c r="BZ477" s="100">
        <v>12837131.6000001</v>
      </c>
      <c r="CA477" s="100">
        <v>13105665.7140001</v>
      </c>
      <c r="CB477" s="100">
        <v>13105665.7140001</v>
      </c>
      <c r="CC477" s="100">
        <v>13374069.0494167</v>
      </c>
      <c r="CD477" s="100">
        <v>13642341.6062501</v>
      </c>
      <c r="CE477" s="100">
        <v>13910483.384500099</v>
      </c>
      <c r="CF477" s="100">
        <v>14178494.384166701</v>
      </c>
      <c r="CG477" s="100">
        <v>14446374.6052501</v>
      </c>
      <c r="CH477" s="100">
        <v>14714124.04775</v>
      </c>
      <c r="CI477" s="100">
        <v>14981742.711666699</v>
      </c>
      <c r="CJ477" s="100">
        <v>15249230.596999999</v>
      </c>
      <c r="CK477" s="100">
        <v>15516587.703749999</v>
      </c>
      <c r="CL477" s="100">
        <v>15783814.0319167</v>
      </c>
      <c r="CM477" s="100">
        <v>16050909.581499999</v>
      </c>
      <c r="CN477" s="100">
        <v>16317874.352499999</v>
      </c>
      <c r="CO477" s="100">
        <v>16317874.352499999</v>
      </c>
    </row>
    <row r="478" spans="1:93" x14ac:dyDescent="0.2">
      <c r="A478" s="101" t="s">
        <v>2072</v>
      </c>
      <c r="B478" s="100">
        <v>-37512432.189999998</v>
      </c>
      <c r="C478" s="100">
        <v>-37295597.32</v>
      </c>
      <c r="D478" s="100">
        <v>-37078762.450000003</v>
      </c>
      <c r="E478" s="100">
        <v>-36861927.579999998</v>
      </c>
      <c r="F478" s="100">
        <v>-36645092.710000001</v>
      </c>
      <c r="G478" s="100">
        <v>-36428257.840000004</v>
      </c>
      <c r="H478" s="100">
        <v>-36211422.969999999</v>
      </c>
      <c r="I478" s="100">
        <v>-35994588.100000001</v>
      </c>
      <c r="J478" s="100">
        <v>-35777753.229999997</v>
      </c>
      <c r="K478" s="100">
        <v>-35560918.359999999</v>
      </c>
      <c r="L478" s="100">
        <v>-35344083.490000002</v>
      </c>
      <c r="M478" s="100">
        <v>-35127248.619999997</v>
      </c>
      <c r="N478" s="100">
        <v>-35127248.619999997</v>
      </c>
      <c r="O478" s="100">
        <v>-34910413.75</v>
      </c>
      <c r="P478" s="100">
        <v>-34693578.880000003</v>
      </c>
      <c r="Q478" s="100">
        <v>-34476744.009999998</v>
      </c>
      <c r="R478" s="100">
        <v>-34259909.140000001</v>
      </c>
      <c r="S478" s="100">
        <v>-34043074.270000003</v>
      </c>
      <c r="T478" s="100">
        <v>-33826239.399999999</v>
      </c>
      <c r="U478" s="100">
        <v>-33609404.530000001</v>
      </c>
      <c r="V478" s="100">
        <v>-33392569.66</v>
      </c>
      <c r="W478" s="100">
        <v>-30573716.370000001</v>
      </c>
      <c r="X478" s="100">
        <v>-30356881.5</v>
      </c>
      <c r="Y478" s="100">
        <v>-30140046.629999999</v>
      </c>
      <c r="Z478" s="100">
        <v>-29923211.760000002</v>
      </c>
      <c r="AB478" s="100">
        <v>-29923211.760000002</v>
      </c>
      <c r="AC478" s="100">
        <v>-29706377.760000002</v>
      </c>
      <c r="AD478" s="100">
        <v>-29489543.760000002</v>
      </c>
      <c r="AE478" s="100">
        <v>-29272709.760000002</v>
      </c>
      <c r="AF478" s="100">
        <v>-29055875.760000002</v>
      </c>
      <c r="AG478" s="100">
        <v>-28839041.760000002</v>
      </c>
      <c r="AH478" s="100">
        <v>-28622207.760000002</v>
      </c>
      <c r="AI478" s="100">
        <v>-28405373.760000002</v>
      </c>
      <c r="AJ478" s="100">
        <v>-28188539.760000002</v>
      </c>
      <c r="AK478" s="100">
        <v>-27971705.760000002</v>
      </c>
      <c r="AL478" s="100">
        <v>-27754871.760000002</v>
      </c>
      <c r="AM478" s="100">
        <v>-27538037.760000002</v>
      </c>
      <c r="AN478" s="100">
        <v>-27321203.760000002</v>
      </c>
      <c r="AO478" s="100">
        <v>-27321203.760000002</v>
      </c>
      <c r="AP478" s="100">
        <v>-27104369.760000002</v>
      </c>
      <c r="AQ478" s="100">
        <v>-26887535.760000002</v>
      </c>
      <c r="AR478" s="100">
        <v>-26670701.760000002</v>
      </c>
      <c r="AS478" s="100">
        <v>-26453867.760000002</v>
      </c>
      <c r="AT478" s="100">
        <v>-26237033.760000002</v>
      </c>
      <c r="AU478" s="100">
        <v>-26020199.760000002</v>
      </c>
      <c r="AV478" s="100">
        <v>-25803365.760000002</v>
      </c>
      <c r="AW478" s="100">
        <v>-25586531.760000002</v>
      </c>
      <c r="AX478" s="100">
        <v>-25369697.760000002</v>
      </c>
      <c r="AY478" s="100">
        <v>-25152863.760000002</v>
      </c>
      <c r="AZ478" s="100">
        <v>-24936029.760000002</v>
      </c>
      <c r="BA478" s="100">
        <v>-24719195.760000002</v>
      </c>
      <c r="BB478" s="100">
        <v>-24719195.760000002</v>
      </c>
      <c r="BC478" s="100">
        <v>-24502361.760000002</v>
      </c>
      <c r="BD478" s="100">
        <v>-24285527.760000002</v>
      </c>
      <c r="BE478" s="100">
        <v>-24068693.760000002</v>
      </c>
      <c r="BF478" s="100">
        <v>-23851859.760000002</v>
      </c>
      <c r="BG478" s="100">
        <v>-23635025.760000002</v>
      </c>
      <c r="BH478" s="100">
        <v>-23418191.760000002</v>
      </c>
      <c r="BI478" s="100">
        <v>-23201357.760000002</v>
      </c>
      <c r="BJ478" s="100">
        <v>-22984523.760000002</v>
      </c>
      <c r="BK478" s="100">
        <v>-22767689.760000002</v>
      </c>
      <c r="BL478" s="100">
        <v>-22550855.760000002</v>
      </c>
      <c r="BM478" s="100">
        <v>-22334021.760000002</v>
      </c>
      <c r="BN478" s="100">
        <v>-22117187.760000002</v>
      </c>
      <c r="BO478" s="100">
        <v>-22117187.760000002</v>
      </c>
      <c r="BP478" s="100">
        <v>-21900353.760000002</v>
      </c>
      <c r="BQ478" s="100">
        <v>-21683519.760000002</v>
      </c>
      <c r="BR478" s="100">
        <v>-21466685.760000002</v>
      </c>
      <c r="BS478" s="100">
        <v>-21249851.760000002</v>
      </c>
      <c r="BT478" s="100">
        <v>-21033017.760000002</v>
      </c>
      <c r="BU478" s="100">
        <v>-20816183.760000002</v>
      </c>
      <c r="BV478" s="100">
        <v>-20599349.760000002</v>
      </c>
      <c r="BW478" s="100">
        <v>-20382515.760000002</v>
      </c>
      <c r="BX478" s="100">
        <v>-20165681.760000002</v>
      </c>
      <c r="BY478" s="100">
        <v>-19948847.760000002</v>
      </c>
      <c r="BZ478" s="100">
        <v>-19732013.760000002</v>
      </c>
      <c r="CA478" s="100">
        <v>-19515179.760000002</v>
      </c>
      <c r="CB478" s="100">
        <v>-19515179.760000002</v>
      </c>
      <c r="CC478" s="100">
        <v>-19515179.760000002</v>
      </c>
      <c r="CD478" s="100">
        <v>-19515179.760000002</v>
      </c>
      <c r="CE478" s="100">
        <v>-19515179.760000002</v>
      </c>
      <c r="CF478" s="100">
        <v>-19515179.760000002</v>
      </c>
      <c r="CG478" s="100">
        <v>-19515179.760000002</v>
      </c>
      <c r="CH478" s="100">
        <v>-19515179.760000002</v>
      </c>
      <c r="CI478" s="100">
        <v>-19515179.760000002</v>
      </c>
      <c r="CJ478" s="100">
        <v>-19515179.760000002</v>
      </c>
      <c r="CK478" s="100">
        <v>-19515179.760000002</v>
      </c>
      <c r="CL478" s="100">
        <v>-19515179.760000002</v>
      </c>
      <c r="CM478" s="100">
        <v>-19515179.760000002</v>
      </c>
      <c r="CN478" s="100">
        <v>-19515179.760000002</v>
      </c>
      <c r="CO478" s="100">
        <v>-19515179.760000002</v>
      </c>
    </row>
    <row r="479" spans="1:93" x14ac:dyDescent="0.2">
      <c r="A479" s="101" t="s">
        <v>2073</v>
      </c>
      <c r="B479" s="100">
        <v>0</v>
      </c>
      <c r="C479" s="100">
        <v>0</v>
      </c>
      <c r="D479" s="100">
        <v>0</v>
      </c>
      <c r="E479" s="100">
        <v>0</v>
      </c>
      <c r="F479" s="100">
        <v>0</v>
      </c>
      <c r="G479" s="100">
        <v>17119</v>
      </c>
      <c r="H479" s="100">
        <v>0</v>
      </c>
      <c r="I479" s="100">
        <v>0</v>
      </c>
      <c r="J479" s="100">
        <v>0</v>
      </c>
      <c r="K479" s="100">
        <v>0</v>
      </c>
      <c r="L479" s="100">
        <v>0</v>
      </c>
      <c r="M479" s="100">
        <v>0</v>
      </c>
      <c r="N479" s="100">
        <v>0</v>
      </c>
      <c r="O479" s="100">
        <v>0</v>
      </c>
      <c r="P479" s="100">
        <v>0</v>
      </c>
      <c r="Q479" s="100">
        <v>0</v>
      </c>
      <c r="R479" s="100">
        <v>0</v>
      </c>
      <c r="S479" s="100">
        <v>0</v>
      </c>
      <c r="T479" s="100">
        <v>0</v>
      </c>
      <c r="U479" s="100">
        <v>0</v>
      </c>
      <c r="V479" s="100">
        <v>0</v>
      </c>
      <c r="W479" s="100">
        <v>0</v>
      </c>
      <c r="X479" s="100">
        <v>0</v>
      </c>
      <c r="Y479" s="100">
        <v>0</v>
      </c>
      <c r="Z479" s="100">
        <v>0</v>
      </c>
      <c r="AB479" s="100">
        <v>0</v>
      </c>
      <c r="AC479" s="100">
        <v>0</v>
      </c>
      <c r="AD479" s="100">
        <v>0</v>
      </c>
      <c r="AE479" s="100">
        <v>0</v>
      </c>
      <c r="AF479" s="100">
        <v>0</v>
      </c>
      <c r="AG479" s="100">
        <v>0</v>
      </c>
      <c r="AH479" s="100">
        <v>0</v>
      </c>
      <c r="AI479" s="100">
        <v>0</v>
      </c>
      <c r="AJ479" s="100">
        <v>0</v>
      </c>
      <c r="AK479" s="100">
        <v>0</v>
      </c>
      <c r="AL479" s="100">
        <v>0</v>
      </c>
      <c r="AM479" s="100">
        <v>0</v>
      </c>
      <c r="AN479" s="100">
        <v>0</v>
      </c>
      <c r="AO479" s="100">
        <v>0</v>
      </c>
      <c r="AP479" s="100">
        <v>0</v>
      </c>
      <c r="AQ479" s="100">
        <v>0</v>
      </c>
      <c r="AR479" s="100">
        <v>0</v>
      </c>
      <c r="AS479" s="100">
        <v>0</v>
      </c>
      <c r="AT479" s="100">
        <v>0</v>
      </c>
      <c r="AU479" s="100">
        <v>0</v>
      </c>
      <c r="AV479" s="100">
        <v>0</v>
      </c>
      <c r="AW479" s="100">
        <v>0</v>
      </c>
      <c r="AX479" s="100">
        <v>0</v>
      </c>
      <c r="AY479" s="100">
        <v>0</v>
      </c>
      <c r="AZ479" s="100">
        <v>0</v>
      </c>
      <c r="BA479" s="100">
        <v>0</v>
      </c>
      <c r="BB479" s="100">
        <v>0</v>
      </c>
      <c r="BC479" s="100">
        <v>0</v>
      </c>
      <c r="BD479" s="100">
        <v>0</v>
      </c>
      <c r="BE479" s="100">
        <v>0</v>
      </c>
      <c r="BF479" s="100">
        <v>0</v>
      </c>
      <c r="BG479" s="100">
        <v>0</v>
      </c>
      <c r="BH479" s="100">
        <v>0</v>
      </c>
      <c r="BI479" s="100">
        <v>0</v>
      </c>
      <c r="BJ479" s="100">
        <v>0</v>
      </c>
      <c r="BK479" s="100">
        <v>0</v>
      </c>
      <c r="BL479" s="100">
        <v>0</v>
      </c>
      <c r="BM479" s="100">
        <v>0</v>
      </c>
      <c r="BN479" s="100">
        <v>0</v>
      </c>
      <c r="BO479" s="100">
        <v>0</v>
      </c>
      <c r="BP479" s="100">
        <v>0</v>
      </c>
      <c r="BQ479" s="100">
        <v>0</v>
      </c>
      <c r="BR479" s="100">
        <v>0</v>
      </c>
      <c r="BS479" s="100">
        <v>0</v>
      </c>
      <c r="BT479" s="100">
        <v>0</v>
      </c>
      <c r="BU479" s="100">
        <v>0</v>
      </c>
      <c r="BV479" s="100">
        <v>0</v>
      </c>
      <c r="BW479" s="100">
        <v>0</v>
      </c>
      <c r="BX479" s="100">
        <v>0</v>
      </c>
      <c r="BY479" s="100">
        <v>0</v>
      </c>
      <c r="BZ479" s="100">
        <v>0</v>
      </c>
      <c r="CA479" s="100">
        <v>0</v>
      </c>
      <c r="CB479" s="100">
        <v>0</v>
      </c>
      <c r="CC479" s="100">
        <v>0</v>
      </c>
      <c r="CD479" s="100">
        <v>0</v>
      </c>
      <c r="CE479" s="100">
        <v>0</v>
      </c>
      <c r="CF479" s="100">
        <v>0</v>
      </c>
      <c r="CG479" s="100">
        <v>0</v>
      </c>
      <c r="CH479" s="100">
        <v>0</v>
      </c>
      <c r="CI479" s="100">
        <v>0</v>
      </c>
      <c r="CJ479" s="100">
        <v>0</v>
      </c>
      <c r="CK479" s="100">
        <v>0</v>
      </c>
      <c r="CL479" s="100">
        <v>0</v>
      </c>
      <c r="CM479" s="100">
        <v>0</v>
      </c>
      <c r="CN479" s="100">
        <v>0</v>
      </c>
      <c r="CO479" s="100">
        <v>0</v>
      </c>
    </row>
    <row r="480" spans="1:93" x14ac:dyDescent="0.2">
      <c r="A480" s="101" t="s">
        <v>2074</v>
      </c>
      <c r="B480" s="100">
        <v>0</v>
      </c>
      <c r="C480" s="100">
        <v>0</v>
      </c>
      <c r="D480" s="100">
        <v>0</v>
      </c>
      <c r="E480" s="100">
        <v>0</v>
      </c>
      <c r="F480" s="100">
        <v>0</v>
      </c>
      <c r="G480" s="100">
        <v>0</v>
      </c>
      <c r="H480" s="100">
        <v>0</v>
      </c>
      <c r="I480" s="100">
        <v>0</v>
      </c>
      <c r="J480" s="100">
        <v>0</v>
      </c>
      <c r="K480" s="100">
        <v>0</v>
      </c>
      <c r="L480" s="100">
        <v>0</v>
      </c>
      <c r="M480" s="100">
        <v>0</v>
      </c>
      <c r="N480" s="100">
        <v>0</v>
      </c>
      <c r="O480" s="100">
        <v>0</v>
      </c>
      <c r="P480" s="100">
        <v>0</v>
      </c>
      <c r="Q480" s="100">
        <v>0</v>
      </c>
      <c r="R480" s="100">
        <v>0</v>
      </c>
      <c r="S480" s="100">
        <v>0</v>
      </c>
      <c r="T480" s="100">
        <v>0</v>
      </c>
      <c r="U480" s="100">
        <v>0</v>
      </c>
      <c r="V480" s="100">
        <v>0</v>
      </c>
      <c r="W480" s="100">
        <v>0</v>
      </c>
      <c r="X480" s="100">
        <v>0</v>
      </c>
      <c r="Y480" s="100">
        <v>0</v>
      </c>
      <c r="Z480" s="100">
        <v>0</v>
      </c>
      <c r="AB480" s="100">
        <v>0</v>
      </c>
      <c r="AC480" s="100">
        <v>0</v>
      </c>
      <c r="AD480" s="100">
        <v>0</v>
      </c>
      <c r="AE480" s="100">
        <v>0</v>
      </c>
      <c r="AF480" s="100">
        <v>0</v>
      </c>
      <c r="AG480" s="100">
        <v>0</v>
      </c>
      <c r="AH480" s="100">
        <v>0</v>
      </c>
      <c r="AI480" s="100">
        <v>0</v>
      </c>
      <c r="AJ480" s="100">
        <v>0</v>
      </c>
      <c r="AK480" s="100">
        <v>0</v>
      </c>
      <c r="AL480" s="100">
        <v>0</v>
      </c>
      <c r="AM480" s="100">
        <v>0</v>
      </c>
      <c r="AN480" s="100">
        <v>0</v>
      </c>
      <c r="AO480" s="100">
        <v>0</v>
      </c>
      <c r="AP480" s="100">
        <v>0</v>
      </c>
      <c r="AQ480" s="100">
        <v>0</v>
      </c>
      <c r="AR480" s="100">
        <v>0</v>
      </c>
      <c r="AS480" s="100">
        <v>0</v>
      </c>
      <c r="AT480" s="100">
        <v>0</v>
      </c>
      <c r="AU480" s="100">
        <v>0</v>
      </c>
      <c r="AV480" s="100">
        <v>0</v>
      </c>
      <c r="AW480" s="100">
        <v>0</v>
      </c>
      <c r="AX480" s="100">
        <v>0</v>
      </c>
      <c r="AY480" s="100">
        <v>0</v>
      </c>
      <c r="AZ480" s="100">
        <v>0</v>
      </c>
      <c r="BA480" s="100">
        <v>0</v>
      </c>
      <c r="BB480" s="100">
        <v>0</v>
      </c>
      <c r="BC480" s="100">
        <v>0</v>
      </c>
      <c r="BD480" s="100">
        <v>0</v>
      </c>
      <c r="BE480" s="100">
        <v>0</v>
      </c>
      <c r="BF480" s="100">
        <v>0</v>
      </c>
      <c r="BG480" s="100">
        <v>0</v>
      </c>
      <c r="BH480" s="100">
        <v>0</v>
      </c>
      <c r="BI480" s="100">
        <v>0</v>
      </c>
      <c r="BJ480" s="100">
        <v>0</v>
      </c>
      <c r="BK480" s="100">
        <v>0</v>
      </c>
      <c r="BL480" s="100">
        <v>0</v>
      </c>
      <c r="BM480" s="100">
        <v>0</v>
      </c>
      <c r="BN480" s="100">
        <v>0</v>
      </c>
      <c r="BO480" s="100">
        <v>0</v>
      </c>
      <c r="BP480" s="100">
        <v>0</v>
      </c>
      <c r="BQ480" s="100">
        <v>0</v>
      </c>
      <c r="BR480" s="100">
        <v>0</v>
      </c>
      <c r="BS480" s="100">
        <v>0</v>
      </c>
      <c r="BT480" s="100">
        <v>0</v>
      </c>
      <c r="BU480" s="100">
        <v>0</v>
      </c>
      <c r="BV480" s="100">
        <v>0</v>
      </c>
      <c r="BW480" s="100">
        <v>0</v>
      </c>
      <c r="BX480" s="100">
        <v>0</v>
      </c>
      <c r="BY480" s="100">
        <v>0</v>
      </c>
      <c r="BZ480" s="100">
        <v>0</v>
      </c>
      <c r="CA480" s="100">
        <v>0</v>
      </c>
      <c r="CB480" s="100">
        <v>0</v>
      </c>
      <c r="CC480" s="100">
        <v>0</v>
      </c>
      <c r="CD480" s="100">
        <v>0</v>
      </c>
      <c r="CE480" s="100">
        <v>0</v>
      </c>
      <c r="CF480" s="100">
        <v>0</v>
      </c>
      <c r="CG480" s="100">
        <v>0</v>
      </c>
      <c r="CH480" s="100">
        <v>0</v>
      </c>
      <c r="CI480" s="100">
        <v>0</v>
      </c>
      <c r="CJ480" s="100">
        <v>0</v>
      </c>
      <c r="CK480" s="100">
        <v>0</v>
      </c>
      <c r="CL480" s="100">
        <v>0</v>
      </c>
      <c r="CM480" s="100">
        <v>0</v>
      </c>
      <c r="CN480" s="100">
        <v>0</v>
      </c>
      <c r="CO480" s="100">
        <v>0</v>
      </c>
    </row>
    <row r="481" spans="1:93" x14ac:dyDescent="0.2">
      <c r="A481" s="101" t="s">
        <v>2075</v>
      </c>
      <c r="B481" s="100">
        <v>0</v>
      </c>
      <c r="C481" s="100">
        <v>0</v>
      </c>
      <c r="D481" s="100">
        <v>0</v>
      </c>
      <c r="E481" s="100">
        <v>0</v>
      </c>
      <c r="F481" s="100">
        <v>0</v>
      </c>
      <c r="G481" s="100">
        <v>0</v>
      </c>
      <c r="H481" s="100">
        <v>0</v>
      </c>
      <c r="I481" s="100">
        <v>0</v>
      </c>
      <c r="J481" s="100">
        <v>0</v>
      </c>
      <c r="K481" s="100">
        <v>0</v>
      </c>
      <c r="L481" s="100">
        <v>0</v>
      </c>
      <c r="M481" s="100">
        <v>0</v>
      </c>
      <c r="N481" s="100">
        <v>0</v>
      </c>
      <c r="O481" s="100">
        <v>0</v>
      </c>
      <c r="P481" s="100">
        <v>0</v>
      </c>
      <c r="Q481" s="100">
        <v>0</v>
      </c>
      <c r="R481" s="100">
        <v>0</v>
      </c>
      <c r="S481" s="100">
        <v>0</v>
      </c>
      <c r="T481" s="100">
        <v>0</v>
      </c>
      <c r="U481" s="100">
        <v>0</v>
      </c>
      <c r="V481" s="100">
        <v>0</v>
      </c>
      <c r="W481" s="100">
        <v>-2602018.42</v>
      </c>
      <c r="X481" s="100">
        <v>-2602018.42</v>
      </c>
      <c r="Y481" s="100">
        <v>-2602018.42</v>
      </c>
      <c r="Z481" s="100">
        <v>-2602018.42</v>
      </c>
      <c r="AB481" s="100">
        <v>-2602018.42</v>
      </c>
      <c r="AC481" s="100">
        <v>-2602018.42</v>
      </c>
      <c r="AD481" s="100">
        <v>-2602018.42</v>
      </c>
      <c r="AE481" s="100">
        <v>-2602018.42</v>
      </c>
      <c r="AF481" s="100">
        <v>-2602018.42</v>
      </c>
      <c r="AG481" s="100">
        <v>-2602018.42</v>
      </c>
      <c r="AH481" s="100">
        <v>-2602018.42</v>
      </c>
      <c r="AI481" s="100">
        <v>-2602018.42</v>
      </c>
      <c r="AJ481" s="100">
        <v>-2602018.42</v>
      </c>
      <c r="AK481" s="100">
        <v>-2602018.42</v>
      </c>
      <c r="AL481" s="100">
        <v>-2602018.42</v>
      </c>
      <c r="AM481" s="100">
        <v>-2602018.42</v>
      </c>
      <c r="AN481" s="100">
        <v>-2602018.42</v>
      </c>
      <c r="AO481" s="100">
        <v>-2602018.42</v>
      </c>
      <c r="AP481" s="100">
        <v>-2602018.42</v>
      </c>
      <c r="AQ481" s="100">
        <v>-2602018.42</v>
      </c>
      <c r="AR481" s="100">
        <v>-2602018.42</v>
      </c>
      <c r="AS481" s="100">
        <v>-2602018.42</v>
      </c>
      <c r="AT481" s="100">
        <v>-2602018.42</v>
      </c>
      <c r="AU481" s="100">
        <v>-2602018.42</v>
      </c>
      <c r="AV481" s="100">
        <v>-2602018.42</v>
      </c>
      <c r="AW481" s="100">
        <v>-2602018.42</v>
      </c>
      <c r="AX481" s="100">
        <v>-2602018.42</v>
      </c>
      <c r="AY481" s="100">
        <v>-2602018.42</v>
      </c>
      <c r="AZ481" s="100">
        <v>-2602018.42</v>
      </c>
      <c r="BA481" s="100">
        <v>-2602018.42</v>
      </c>
      <c r="BB481" s="100">
        <v>-2602018.42</v>
      </c>
      <c r="BC481" s="100">
        <v>-2602018.42</v>
      </c>
      <c r="BD481" s="100">
        <v>-2602018.42</v>
      </c>
      <c r="BE481" s="100">
        <v>-2602018.42</v>
      </c>
      <c r="BF481" s="100">
        <v>-2602018.42</v>
      </c>
      <c r="BG481" s="100">
        <v>-2602018.42</v>
      </c>
      <c r="BH481" s="100">
        <v>-2602018.42</v>
      </c>
      <c r="BI481" s="100">
        <v>-2602018.42</v>
      </c>
      <c r="BJ481" s="100">
        <v>-2602018.42</v>
      </c>
      <c r="BK481" s="100">
        <v>-2602018.42</v>
      </c>
      <c r="BL481" s="100">
        <v>-2602018.42</v>
      </c>
      <c r="BM481" s="100">
        <v>-2602018.42</v>
      </c>
      <c r="BN481" s="100">
        <v>-2602018.42</v>
      </c>
      <c r="BO481" s="100">
        <v>-2602018.42</v>
      </c>
      <c r="BP481" s="100">
        <v>-2602018.42</v>
      </c>
      <c r="BQ481" s="100">
        <v>-2602018.42</v>
      </c>
      <c r="BR481" s="100">
        <v>-2602018.42</v>
      </c>
      <c r="BS481" s="100">
        <v>-2602018.42</v>
      </c>
      <c r="BT481" s="100">
        <v>-2602018.42</v>
      </c>
      <c r="BU481" s="100">
        <v>-2602018.42</v>
      </c>
      <c r="BV481" s="100">
        <v>-2602018.42</v>
      </c>
      <c r="BW481" s="100">
        <v>-2602018.42</v>
      </c>
      <c r="BX481" s="100">
        <v>-2602018.42</v>
      </c>
      <c r="BY481" s="100">
        <v>-2602018.42</v>
      </c>
      <c r="BZ481" s="100">
        <v>-2602018.42</v>
      </c>
      <c r="CA481" s="100">
        <v>-2602018.42</v>
      </c>
      <c r="CB481" s="100">
        <v>-2602018.42</v>
      </c>
      <c r="CC481" s="100">
        <v>-2602018.42</v>
      </c>
      <c r="CD481" s="100">
        <v>-2602018.42</v>
      </c>
      <c r="CE481" s="100">
        <v>-2602018.42</v>
      </c>
      <c r="CF481" s="100">
        <v>-2602018.42</v>
      </c>
      <c r="CG481" s="100">
        <v>-2602018.42</v>
      </c>
      <c r="CH481" s="100">
        <v>-2602018.42</v>
      </c>
      <c r="CI481" s="100">
        <v>-2602018.42</v>
      </c>
      <c r="CJ481" s="100">
        <v>-2602018.42</v>
      </c>
      <c r="CK481" s="100">
        <v>-2602018.42</v>
      </c>
      <c r="CL481" s="100">
        <v>-2602018.42</v>
      </c>
      <c r="CM481" s="100">
        <v>-2602018.42</v>
      </c>
      <c r="CN481" s="100">
        <v>-2602018.42</v>
      </c>
      <c r="CO481" s="100">
        <v>-2602018.42</v>
      </c>
    </row>
    <row r="482" spans="1:93" x14ac:dyDescent="0.2">
      <c r="A482" s="101" t="s">
        <v>2076</v>
      </c>
      <c r="B482" s="100">
        <v>0</v>
      </c>
      <c r="C482" s="100">
        <v>0</v>
      </c>
      <c r="D482" s="100">
        <v>0</v>
      </c>
      <c r="E482" s="100">
        <v>0</v>
      </c>
      <c r="F482" s="100">
        <v>0</v>
      </c>
      <c r="G482" s="100">
        <v>0</v>
      </c>
      <c r="H482" s="100">
        <v>0</v>
      </c>
      <c r="I482" s="100">
        <v>0</v>
      </c>
      <c r="J482" s="100">
        <v>0</v>
      </c>
      <c r="K482" s="100">
        <v>0</v>
      </c>
      <c r="L482" s="100">
        <v>0</v>
      </c>
      <c r="M482" s="100">
        <v>0</v>
      </c>
      <c r="N482" s="100">
        <v>0</v>
      </c>
      <c r="O482" s="100">
        <v>0</v>
      </c>
      <c r="P482" s="100">
        <v>0</v>
      </c>
      <c r="Q482" s="100">
        <v>0</v>
      </c>
      <c r="R482" s="100">
        <v>-2172559</v>
      </c>
      <c r="S482" s="100">
        <v>-2715700</v>
      </c>
      <c r="T482" s="100">
        <v>-3258841</v>
      </c>
      <c r="U482" s="100">
        <v>-3801982</v>
      </c>
      <c r="V482" s="100">
        <v>-4345123</v>
      </c>
      <c r="W482" s="100">
        <v>-4888264</v>
      </c>
      <c r="X482" s="100">
        <v>-5431405</v>
      </c>
      <c r="Y482" s="100">
        <v>-5974546</v>
      </c>
      <c r="Z482" s="100">
        <v>-6517687</v>
      </c>
      <c r="AB482" s="100">
        <v>-6517687</v>
      </c>
      <c r="AC482" s="100">
        <v>-6517687</v>
      </c>
      <c r="AD482" s="100">
        <v>-6517687</v>
      </c>
      <c r="AE482" s="100">
        <v>-6517687</v>
      </c>
      <c r="AF482" s="100">
        <v>-6517687</v>
      </c>
      <c r="AG482" s="100">
        <v>-6517687</v>
      </c>
      <c r="AH482" s="100">
        <v>-6517687</v>
      </c>
      <c r="AI482" s="100">
        <v>-6517687</v>
      </c>
      <c r="AJ482" s="100">
        <v>-6517687</v>
      </c>
      <c r="AK482" s="100">
        <v>-6517687</v>
      </c>
      <c r="AL482" s="100">
        <v>-6517687</v>
      </c>
      <c r="AM482" s="100">
        <v>-6517687</v>
      </c>
      <c r="AN482" s="100">
        <v>-6517687</v>
      </c>
      <c r="AO482" s="100">
        <v>-6517687</v>
      </c>
      <c r="AP482" s="100">
        <v>-6517687</v>
      </c>
      <c r="AQ482" s="100">
        <v>-6517687</v>
      </c>
      <c r="AR482" s="100">
        <v>-6517687</v>
      </c>
      <c r="AS482" s="100">
        <v>-6517687</v>
      </c>
      <c r="AT482" s="100">
        <v>-6517687</v>
      </c>
      <c r="AU482" s="100">
        <v>-6517687</v>
      </c>
      <c r="AV482" s="100">
        <v>-6517687</v>
      </c>
      <c r="AW482" s="100">
        <v>-6517687</v>
      </c>
      <c r="AX482" s="100">
        <v>-6517687</v>
      </c>
      <c r="AY482" s="100">
        <v>-6517687</v>
      </c>
      <c r="AZ482" s="100">
        <v>-6517687</v>
      </c>
      <c r="BA482" s="100">
        <v>-6517687</v>
      </c>
      <c r="BB482" s="100">
        <v>-6517687</v>
      </c>
      <c r="BC482" s="100">
        <v>-6517687</v>
      </c>
      <c r="BD482" s="100">
        <v>-6517687</v>
      </c>
      <c r="BE482" s="100">
        <v>-6517687</v>
      </c>
      <c r="BF482" s="100">
        <v>-6517687</v>
      </c>
      <c r="BG482" s="100">
        <v>-6517687</v>
      </c>
      <c r="BH482" s="100">
        <v>-6517687</v>
      </c>
      <c r="BI482" s="100">
        <v>-6517687</v>
      </c>
      <c r="BJ482" s="100">
        <v>-6517687</v>
      </c>
      <c r="BK482" s="100">
        <v>-6517687</v>
      </c>
      <c r="BL482" s="100">
        <v>-6517687</v>
      </c>
      <c r="BM482" s="100">
        <v>-6517687</v>
      </c>
      <c r="BN482" s="100">
        <v>-6517687</v>
      </c>
      <c r="BO482" s="100">
        <v>-6517687</v>
      </c>
      <c r="BP482" s="100">
        <v>-6517687</v>
      </c>
      <c r="BQ482" s="100">
        <v>-6517687</v>
      </c>
      <c r="BR482" s="100">
        <v>-6517687</v>
      </c>
      <c r="BS482" s="100">
        <v>-6517687</v>
      </c>
      <c r="BT482" s="100">
        <v>-6517687</v>
      </c>
      <c r="BU482" s="100">
        <v>-6517687</v>
      </c>
      <c r="BV482" s="100">
        <v>-6517687</v>
      </c>
      <c r="BW482" s="100">
        <v>-6517687</v>
      </c>
      <c r="BX482" s="100">
        <v>-6517687</v>
      </c>
      <c r="BY482" s="100">
        <v>-6517687</v>
      </c>
      <c r="BZ482" s="100">
        <v>-6517687</v>
      </c>
      <c r="CA482" s="100">
        <v>-6517687</v>
      </c>
      <c r="CB482" s="100">
        <v>-6517687</v>
      </c>
      <c r="CC482" s="100">
        <v>-6517687</v>
      </c>
      <c r="CD482" s="100">
        <v>-6517687</v>
      </c>
      <c r="CE482" s="100">
        <v>-6517687</v>
      </c>
      <c r="CF482" s="100">
        <v>-6517687</v>
      </c>
      <c r="CG482" s="100">
        <v>-6517687</v>
      </c>
      <c r="CH482" s="100">
        <v>-6517687</v>
      </c>
      <c r="CI482" s="100">
        <v>-6517687</v>
      </c>
      <c r="CJ482" s="100">
        <v>-6517687</v>
      </c>
      <c r="CK482" s="100">
        <v>-6517687</v>
      </c>
      <c r="CL482" s="100">
        <v>-6517687</v>
      </c>
      <c r="CM482" s="100">
        <v>-6517687</v>
      </c>
      <c r="CN482" s="100">
        <v>-6517687</v>
      </c>
      <c r="CO482" s="100">
        <v>-6517687</v>
      </c>
    </row>
    <row r="483" spans="1:93" x14ac:dyDescent="0.2">
      <c r="A483" s="101" t="s">
        <v>2077</v>
      </c>
      <c r="B483" s="100">
        <v>0</v>
      </c>
      <c r="C483" s="100">
        <v>0</v>
      </c>
      <c r="D483" s="100">
        <v>0</v>
      </c>
      <c r="E483" s="100">
        <v>0</v>
      </c>
      <c r="F483" s="100">
        <v>0</v>
      </c>
      <c r="G483" s="100">
        <v>0</v>
      </c>
      <c r="H483" s="100">
        <v>0</v>
      </c>
      <c r="I483" s="100">
        <v>0</v>
      </c>
      <c r="J483" s="100">
        <v>0</v>
      </c>
      <c r="K483" s="100">
        <v>0</v>
      </c>
      <c r="L483" s="100">
        <v>0</v>
      </c>
      <c r="M483" s="100">
        <v>0</v>
      </c>
      <c r="N483" s="100">
        <v>0</v>
      </c>
      <c r="O483" s="100">
        <v>0</v>
      </c>
      <c r="P483" s="100">
        <v>0</v>
      </c>
      <c r="Q483" s="100">
        <v>0</v>
      </c>
      <c r="R483" s="100">
        <v>0</v>
      </c>
      <c r="S483" s="100">
        <v>0</v>
      </c>
      <c r="T483" s="100">
        <v>0</v>
      </c>
      <c r="U483" s="100">
        <v>0</v>
      </c>
      <c r="V483" s="100">
        <v>0</v>
      </c>
      <c r="W483" s="100">
        <v>0</v>
      </c>
      <c r="X483" s="100">
        <v>0</v>
      </c>
      <c r="Y483" s="100">
        <v>0</v>
      </c>
      <c r="Z483" s="100">
        <v>0</v>
      </c>
      <c r="AB483" s="100">
        <v>0</v>
      </c>
      <c r="AC483" s="100">
        <v>0</v>
      </c>
      <c r="AD483" s="100">
        <v>0</v>
      </c>
      <c r="AE483" s="100">
        <v>0</v>
      </c>
      <c r="AF483" s="100">
        <v>0</v>
      </c>
      <c r="AG483" s="100">
        <v>0</v>
      </c>
      <c r="AH483" s="100">
        <v>0</v>
      </c>
      <c r="AI483" s="100">
        <v>0</v>
      </c>
      <c r="AJ483" s="100">
        <v>0</v>
      </c>
      <c r="AK483" s="100">
        <v>0</v>
      </c>
      <c r="AL483" s="100">
        <v>0</v>
      </c>
      <c r="AM483" s="100">
        <v>0</v>
      </c>
      <c r="AN483" s="100">
        <v>0</v>
      </c>
      <c r="AO483" s="100">
        <v>0</v>
      </c>
      <c r="AP483" s="100">
        <v>0</v>
      </c>
      <c r="AQ483" s="100">
        <v>0</v>
      </c>
      <c r="AR483" s="100">
        <v>0</v>
      </c>
      <c r="AS483" s="100">
        <v>0</v>
      </c>
      <c r="AT483" s="100">
        <v>0</v>
      </c>
      <c r="AU483" s="100">
        <v>0</v>
      </c>
      <c r="AV483" s="100">
        <v>0</v>
      </c>
      <c r="AW483" s="100">
        <v>0</v>
      </c>
      <c r="AX483" s="100">
        <v>0</v>
      </c>
      <c r="AY483" s="100">
        <v>0</v>
      </c>
      <c r="AZ483" s="100">
        <v>0</v>
      </c>
      <c r="BA483" s="100">
        <v>0</v>
      </c>
      <c r="BB483" s="100">
        <v>0</v>
      </c>
      <c r="BC483" s="100">
        <v>0</v>
      </c>
      <c r="BD483" s="100">
        <v>0</v>
      </c>
      <c r="BE483" s="100">
        <v>0</v>
      </c>
      <c r="BF483" s="100">
        <v>0</v>
      </c>
      <c r="BG483" s="100">
        <v>0</v>
      </c>
      <c r="BH483" s="100">
        <v>0</v>
      </c>
      <c r="BI483" s="100">
        <v>0</v>
      </c>
      <c r="BJ483" s="100">
        <v>0</v>
      </c>
      <c r="BK483" s="100">
        <v>0</v>
      </c>
      <c r="BL483" s="100">
        <v>0</v>
      </c>
      <c r="BM483" s="100">
        <v>0</v>
      </c>
      <c r="BN483" s="100">
        <v>0</v>
      </c>
      <c r="BO483" s="100">
        <v>0</v>
      </c>
      <c r="BP483" s="100">
        <v>0</v>
      </c>
      <c r="BQ483" s="100">
        <v>0</v>
      </c>
      <c r="BR483" s="100">
        <v>0</v>
      </c>
      <c r="BS483" s="100">
        <v>0</v>
      </c>
      <c r="BT483" s="100">
        <v>0</v>
      </c>
      <c r="BU483" s="100">
        <v>0</v>
      </c>
      <c r="BV483" s="100">
        <v>0</v>
      </c>
      <c r="BW483" s="100">
        <v>0</v>
      </c>
      <c r="BX483" s="100">
        <v>0</v>
      </c>
      <c r="BY483" s="100">
        <v>0</v>
      </c>
      <c r="BZ483" s="100">
        <v>0</v>
      </c>
      <c r="CA483" s="100">
        <v>0</v>
      </c>
      <c r="CB483" s="100">
        <v>0</v>
      </c>
      <c r="CC483" s="100">
        <v>0</v>
      </c>
      <c r="CD483" s="100">
        <v>0</v>
      </c>
      <c r="CE483" s="100">
        <v>0</v>
      </c>
      <c r="CF483" s="100">
        <v>0</v>
      </c>
      <c r="CG483" s="100">
        <v>0</v>
      </c>
      <c r="CH483" s="100">
        <v>0</v>
      </c>
      <c r="CI483" s="100">
        <v>0</v>
      </c>
      <c r="CJ483" s="100">
        <v>0</v>
      </c>
      <c r="CK483" s="100">
        <v>0</v>
      </c>
      <c r="CL483" s="100">
        <v>0</v>
      </c>
      <c r="CM483" s="100">
        <v>0</v>
      </c>
      <c r="CN483" s="100">
        <v>0</v>
      </c>
      <c r="CO483" s="100">
        <v>0</v>
      </c>
    </row>
    <row r="484" spans="1:93" x14ac:dyDescent="0.2">
      <c r="A484" s="101" t="s">
        <v>2078</v>
      </c>
      <c r="B484" s="100">
        <v>0</v>
      </c>
      <c r="C484" s="100">
        <v>0</v>
      </c>
      <c r="D484" s="100">
        <v>0</v>
      </c>
      <c r="E484" s="100">
        <v>0</v>
      </c>
      <c r="F484" s="100">
        <v>0</v>
      </c>
      <c r="G484" s="100">
        <v>0</v>
      </c>
      <c r="H484" s="100">
        <v>0</v>
      </c>
      <c r="I484" s="100">
        <v>0</v>
      </c>
      <c r="J484" s="100">
        <v>0</v>
      </c>
      <c r="K484" s="100">
        <v>0</v>
      </c>
      <c r="L484" s="100">
        <v>0</v>
      </c>
      <c r="M484" s="100">
        <v>0</v>
      </c>
      <c r="N484" s="100">
        <v>0</v>
      </c>
      <c r="O484" s="100">
        <v>0</v>
      </c>
      <c r="P484" s="100">
        <v>0</v>
      </c>
      <c r="Q484" s="100">
        <v>0</v>
      </c>
      <c r="R484" s="100">
        <v>0</v>
      </c>
      <c r="S484" s="100">
        <v>0</v>
      </c>
      <c r="T484" s="100">
        <v>0</v>
      </c>
      <c r="U484" s="100">
        <v>0</v>
      </c>
      <c r="V484" s="100">
        <v>0</v>
      </c>
      <c r="W484" s="100">
        <v>0</v>
      </c>
      <c r="X484" s="100">
        <v>0</v>
      </c>
      <c r="Y484" s="100">
        <v>0</v>
      </c>
      <c r="Z484" s="100">
        <v>0</v>
      </c>
      <c r="AB484" s="100">
        <v>0</v>
      </c>
      <c r="AC484" s="100">
        <v>0</v>
      </c>
      <c r="AD484" s="100">
        <v>0</v>
      </c>
      <c r="AE484" s="100">
        <v>0</v>
      </c>
      <c r="AF484" s="100">
        <v>0</v>
      </c>
      <c r="AG484" s="100">
        <v>0</v>
      </c>
      <c r="AH484" s="100">
        <v>0</v>
      </c>
      <c r="AI484" s="100">
        <v>0</v>
      </c>
      <c r="AJ484" s="100">
        <v>0</v>
      </c>
      <c r="AK484" s="100">
        <v>0</v>
      </c>
      <c r="AL484" s="100">
        <v>0</v>
      </c>
      <c r="AM484" s="100">
        <v>0</v>
      </c>
      <c r="AN484" s="100">
        <v>0</v>
      </c>
      <c r="AO484" s="100">
        <v>0</v>
      </c>
      <c r="AP484" s="100">
        <v>0</v>
      </c>
      <c r="AQ484" s="100">
        <v>0</v>
      </c>
      <c r="AR484" s="100">
        <v>0</v>
      </c>
      <c r="AS484" s="100">
        <v>0</v>
      </c>
      <c r="AT484" s="100">
        <v>0</v>
      </c>
      <c r="AU484" s="100">
        <v>0</v>
      </c>
      <c r="AV484" s="100">
        <v>0</v>
      </c>
      <c r="AW484" s="100">
        <v>0</v>
      </c>
      <c r="AX484" s="100">
        <v>0</v>
      </c>
      <c r="AY484" s="100">
        <v>0</v>
      </c>
      <c r="AZ484" s="100">
        <v>0</v>
      </c>
      <c r="BA484" s="100">
        <v>0</v>
      </c>
      <c r="BB484" s="100">
        <v>0</v>
      </c>
      <c r="BC484" s="100">
        <v>0</v>
      </c>
      <c r="BD484" s="100">
        <v>0</v>
      </c>
      <c r="BE484" s="100">
        <v>0</v>
      </c>
      <c r="BF484" s="100">
        <v>0</v>
      </c>
      <c r="BG484" s="100">
        <v>0</v>
      </c>
      <c r="BH484" s="100">
        <v>0</v>
      </c>
      <c r="BI484" s="100">
        <v>0</v>
      </c>
      <c r="BJ484" s="100">
        <v>0</v>
      </c>
      <c r="BK484" s="100">
        <v>0</v>
      </c>
      <c r="BL484" s="100">
        <v>0</v>
      </c>
      <c r="BM484" s="100">
        <v>0</v>
      </c>
      <c r="BN484" s="100">
        <v>0</v>
      </c>
      <c r="BO484" s="100">
        <v>0</v>
      </c>
      <c r="BP484" s="100">
        <v>0</v>
      </c>
      <c r="BQ484" s="100">
        <v>0</v>
      </c>
      <c r="BR484" s="100">
        <v>0</v>
      </c>
      <c r="BS484" s="100">
        <v>0</v>
      </c>
      <c r="BT484" s="100">
        <v>0</v>
      </c>
      <c r="BU484" s="100">
        <v>0</v>
      </c>
      <c r="BV484" s="100">
        <v>0</v>
      </c>
      <c r="BW484" s="100">
        <v>0</v>
      </c>
      <c r="BX484" s="100">
        <v>0</v>
      </c>
      <c r="BY484" s="100">
        <v>0</v>
      </c>
      <c r="BZ484" s="100">
        <v>0</v>
      </c>
      <c r="CA484" s="100">
        <v>0</v>
      </c>
      <c r="CB484" s="100">
        <v>0</v>
      </c>
      <c r="CC484" s="100">
        <v>0</v>
      </c>
      <c r="CD484" s="100">
        <v>0</v>
      </c>
      <c r="CE484" s="100">
        <v>0</v>
      </c>
      <c r="CF484" s="100">
        <v>0</v>
      </c>
      <c r="CG484" s="100">
        <v>0</v>
      </c>
      <c r="CH484" s="100">
        <v>0</v>
      </c>
      <c r="CI484" s="100">
        <v>0</v>
      </c>
      <c r="CJ484" s="100">
        <v>0</v>
      </c>
      <c r="CK484" s="100">
        <v>0</v>
      </c>
      <c r="CL484" s="100">
        <v>0</v>
      </c>
      <c r="CM484" s="100">
        <v>0</v>
      </c>
      <c r="CN484" s="100">
        <v>0</v>
      </c>
      <c r="CO484" s="100">
        <v>0</v>
      </c>
    </row>
    <row r="485" spans="1:93" x14ac:dyDescent="0.2">
      <c r="A485" s="101" t="s">
        <v>2079</v>
      </c>
      <c r="B485" s="100">
        <v>29017282.9599999</v>
      </c>
      <c r="C485" s="100">
        <v>28766192.93</v>
      </c>
      <c r="D485" s="100">
        <v>28484512.149999999</v>
      </c>
      <c r="E485" s="100">
        <v>27628775.849999901</v>
      </c>
      <c r="F485" s="100">
        <v>27455568.640000001</v>
      </c>
      <c r="G485" s="100">
        <v>26823290.279999901</v>
      </c>
      <c r="H485" s="100">
        <v>26470042.509999901</v>
      </c>
      <c r="I485" s="100">
        <v>25779571.25</v>
      </c>
      <c r="J485" s="100">
        <v>25684675.489999998</v>
      </c>
      <c r="K485" s="100">
        <v>24994696.149999999</v>
      </c>
      <c r="L485" s="100">
        <v>24612736.34</v>
      </c>
      <c r="M485" s="100">
        <v>24241726.679999899</v>
      </c>
      <c r="N485" s="100">
        <v>24241726.679999899</v>
      </c>
      <c r="O485" s="100">
        <v>23587483.629999999</v>
      </c>
      <c r="P485" s="100">
        <v>23219400.27</v>
      </c>
      <c r="Q485" s="100">
        <v>22739900.100000001</v>
      </c>
      <c r="R485" s="100">
        <v>21874884.539999899</v>
      </c>
      <c r="S485" s="100">
        <v>21632781.350000001</v>
      </c>
      <c r="T485" s="100">
        <v>20721289.989999998</v>
      </c>
      <c r="U485" s="100">
        <v>20815540.719999898</v>
      </c>
      <c r="V485" s="100">
        <v>20298639.300000001</v>
      </c>
      <c r="W485" s="100">
        <v>19762152.439999901</v>
      </c>
      <c r="X485" s="100">
        <v>19515202.91</v>
      </c>
      <c r="Y485" s="100">
        <v>19463496.0499999</v>
      </c>
      <c r="Z485" s="100">
        <v>20011748.089999899</v>
      </c>
      <c r="AB485" s="100">
        <v>20011748.089999899</v>
      </c>
      <c r="AC485" s="100">
        <v>20011748.089999899</v>
      </c>
      <c r="AD485" s="100">
        <v>20011748.089999899</v>
      </c>
      <c r="AE485" s="100">
        <v>20011748.089999899</v>
      </c>
      <c r="AF485" s="100">
        <v>20011748.089999899</v>
      </c>
      <c r="AG485" s="100">
        <v>20011748.089999899</v>
      </c>
      <c r="AH485" s="100">
        <v>20011748.089999899</v>
      </c>
      <c r="AI485" s="100">
        <v>20011748.089999899</v>
      </c>
      <c r="AJ485" s="100">
        <v>20011748.089999899</v>
      </c>
      <c r="AK485" s="100">
        <v>20011748.089999899</v>
      </c>
      <c r="AL485" s="100">
        <v>20011748.089999899</v>
      </c>
      <c r="AM485" s="100">
        <v>20011748.089999899</v>
      </c>
      <c r="AN485" s="100">
        <v>20011748.089999899</v>
      </c>
      <c r="AO485" s="100">
        <v>20011748.089999899</v>
      </c>
      <c r="AP485" s="100">
        <v>20011748.089999899</v>
      </c>
      <c r="AQ485" s="100">
        <v>20011748.089999899</v>
      </c>
      <c r="AR485" s="100">
        <v>20011748.089999899</v>
      </c>
      <c r="AS485" s="100">
        <v>20011748.089999899</v>
      </c>
      <c r="AT485" s="100">
        <v>20011748.089999899</v>
      </c>
      <c r="AU485" s="100">
        <v>20011748.089999899</v>
      </c>
      <c r="AV485" s="100">
        <v>20011748.089999899</v>
      </c>
      <c r="AW485" s="100">
        <v>20011748.089999899</v>
      </c>
      <c r="AX485" s="100">
        <v>20011748.089999899</v>
      </c>
      <c r="AY485" s="100">
        <v>20011748.089999899</v>
      </c>
      <c r="AZ485" s="100">
        <v>20011748.089999899</v>
      </c>
      <c r="BA485" s="100">
        <v>20011748.089999899</v>
      </c>
      <c r="BB485" s="100">
        <v>20011748.089999899</v>
      </c>
      <c r="BC485" s="100">
        <v>20011748.089999899</v>
      </c>
      <c r="BD485" s="100">
        <v>20011748.089999899</v>
      </c>
      <c r="BE485" s="100">
        <v>20011748.089999899</v>
      </c>
      <c r="BF485" s="100">
        <v>20011748.089999899</v>
      </c>
      <c r="BG485" s="100">
        <v>20011748.089999899</v>
      </c>
      <c r="BH485" s="100">
        <v>20011748.089999899</v>
      </c>
      <c r="BI485" s="100">
        <v>20011748.089999899</v>
      </c>
      <c r="BJ485" s="100">
        <v>20011748.089999899</v>
      </c>
      <c r="BK485" s="100">
        <v>20011748.089999899</v>
      </c>
      <c r="BL485" s="100">
        <v>20011748.089999899</v>
      </c>
      <c r="BM485" s="100">
        <v>20011748.089999899</v>
      </c>
      <c r="BN485" s="100">
        <v>20011748.089999899</v>
      </c>
      <c r="BO485" s="100">
        <v>20011748.089999899</v>
      </c>
      <c r="BP485" s="100">
        <v>20011748.089999899</v>
      </c>
      <c r="BQ485" s="100">
        <v>20011748.089999899</v>
      </c>
      <c r="BR485" s="100">
        <v>20011748.089999899</v>
      </c>
      <c r="BS485" s="100">
        <v>20011748.089999899</v>
      </c>
      <c r="BT485" s="100">
        <v>20011748.089999899</v>
      </c>
      <c r="BU485" s="100">
        <v>20011748.089999899</v>
      </c>
      <c r="BV485" s="100">
        <v>20011748.089999899</v>
      </c>
      <c r="BW485" s="100">
        <v>20011748.089999899</v>
      </c>
      <c r="BX485" s="100">
        <v>20011748.089999899</v>
      </c>
      <c r="BY485" s="100">
        <v>20011748.089999899</v>
      </c>
      <c r="BZ485" s="100">
        <v>20011748.089999899</v>
      </c>
      <c r="CA485" s="100">
        <v>20011748.089999899</v>
      </c>
      <c r="CB485" s="100">
        <v>20011748.089999899</v>
      </c>
      <c r="CC485" s="100">
        <v>20011748.089999899</v>
      </c>
      <c r="CD485" s="100">
        <v>20011748.089999899</v>
      </c>
      <c r="CE485" s="100">
        <v>20011748.089999899</v>
      </c>
      <c r="CF485" s="100">
        <v>20011748.089999899</v>
      </c>
      <c r="CG485" s="100">
        <v>20011748.089999899</v>
      </c>
      <c r="CH485" s="100">
        <v>20011748.089999899</v>
      </c>
      <c r="CI485" s="100">
        <v>20011748.089999899</v>
      </c>
      <c r="CJ485" s="100">
        <v>20011748.089999899</v>
      </c>
      <c r="CK485" s="100">
        <v>20011748.089999899</v>
      </c>
      <c r="CL485" s="100">
        <v>20011748.089999899</v>
      </c>
      <c r="CM485" s="100">
        <v>20011748.089999899</v>
      </c>
      <c r="CN485" s="100">
        <v>20011748.089999899</v>
      </c>
      <c r="CO485" s="100">
        <v>20011748.089999899</v>
      </c>
    </row>
    <row r="486" spans="1:93" x14ac:dyDescent="0.2">
      <c r="A486" s="101" t="s">
        <v>2080</v>
      </c>
      <c r="B486" s="100">
        <v>8626173.5</v>
      </c>
      <c r="C486" s="100">
        <v>10347334.9</v>
      </c>
      <c r="D486" s="100">
        <v>10655693.6199999</v>
      </c>
      <c r="E486" s="100">
        <v>11781594.18</v>
      </c>
      <c r="F486" s="100">
        <v>12685254.029999999</v>
      </c>
      <c r="G486" s="100">
        <v>12329088.73</v>
      </c>
      <c r="H486" s="100">
        <v>13310833.0599999</v>
      </c>
      <c r="I486" s="100">
        <v>14294046.589999899</v>
      </c>
      <c r="J486" s="100">
        <v>13835762.3899999</v>
      </c>
      <c r="K486" s="100">
        <v>14818015.85</v>
      </c>
      <c r="L486" s="100">
        <v>15654971.720000001</v>
      </c>
      <c r="M486" s="100">
        <v>14626957.5</v>
      </c>
      <c r="N486" s="100">
        <v>14626957.5</v>
      </c>
      <c r="O486" s="100">
        <v>15694833.079999899</v>
      </c>
      <c r="P486" s="100">
        <v>16404185.470000001</v>
      </c>
      <c r="Q486" s="100">
        <v>15508868.429999899</v>
      </c>
      <c r="R486" s="100">
        <v>16494025.609999999</v>
      </c>
      <c r="S486" s="100">
        <v>17830253.760000002</v>
      </c>
      <c r="T486" s="100">
        <v>17901484.019999899</v>
      </c>
      <c r="U486" s="100">
        <v>18880204.4099999</v>
      </c>
      <c r="V486" s="100">
        <v>19467389.02</v>
      </c>
      <c r="W486" s="100">
        <v>16855326.5</v>
      </c>
      <c r="X486" s="100">
        <v>17821089.32</v>
      </c>
      <c r="Y486" s="100">
        <v>18955794.609999999</v>
      </c>
      <c r="Z486" s="100">
        <v>17232278.1199999</v>
      </c>
      <c r="AB486" s="100">
        <v>17232278.1199999</v>
      </c>
      <c r="AC486" s="100">
        <v>17232278.1199999</v>
      </c>
      <c r="AD486" s="100">
        <v>17232278.1199999</v>
      </c>
      <c r="AE486" s="100">
        <v>17232278.1199999</v>
      </c>
      <c r="AF486" s="100">
        <v>17232278.1199999</v>
      </c>
      <c r="AG486" s="100">
        <v>17232278.1199999</v>
      </c>
      <c r="AH486" s="100">
        <v>17232278.1199999</v>
      </c>
      <c r="AI486" s="100">
        <v>17232278.1199999</v>
      </c>
      <c r="AJ486" s="100">
        <v>17232278.1199999</v>
      </c>
      <c r="AK486" s="100">
        <v>17232278.1199999</v>
      </c>
      <c r="AL486" s="100">
        <v>17232278.1199999</v>
      </c>
      <c r="AM486" s="100">
        <v>17232278.1199999</v>
      </c>
      <c r="AN486" s="100">
        <v>17232278.1199999</v>
      </c>
      <c r="AO486" s="100">
        <v>17232278.1199999</v>
      </c>
      <c r="AP486" s="100">
        <v>17232278.1199999</v>
      </c>
      <c r="AQ486" s="100">
        <v>17232278.1199999</v>
      </c>
      <c r="AR486" s="100">
        <v>17232278.1199999</v>
      </c>
      <c r="AS486" s="100">
        <v>17232278.1199999</v>
      </c>
      <c r="AT486" s="100">
        <v>17232278.1199999</v>
      </c>
      <c r="AU486" s="100">
        <v>17232278.1199999</v>
      </c>
      <c r="AV486" s="100">
        <v>17232278.1199999</v>
      </c>
      <c r="AW486" s="100">
        <v>17232278.1199999</v>
      </c>
      <c r="AX486" s="100">
        <v>17232278.1199999</v>
      </c>
      <c r="AY486" s="100">
        <v>17232278.1199999</v>
      </c>
      <c r="AZ486" s="100">
        <v>17232278.1199999</v>
      </c>
      <c r="BA486" s="100">
        <v>17232278.1199999</v>
      </c>
      <c r="BB486" s="100">
        <v>17232278.1199999</v>
      </c>
      <c r="BC486" s="100">
        <v>17232278.1199999</v>
      </c>
      <c r="BD486" s="100">
        <v>17232278.1199999</v>
      </c>
      <c r="BE486" s="100">
        <v>17232278.1199999</v>
      </c>
      <c r="BF486" s="100">
        <v>17232278.1199999</v>
      </c>
      <c r="BG486" s="100">
        <v>17232278.1199999</v>
      </c>
      <c r="BH486" s="100">
        <v>17232278.1199999</v>
      </c>
      <c r="BI486" s="100">
        <v>17232278.1199999</v>
      </c>
      <c r="BJ486" s="100">
        <v>17232278.1199999</v>
      </c>
      <c r="BK486" s="100">
        <v>17232278.1199999</v>
      </c>
      <c r="BL486" s="100">
        <v>17232278.1199999</v>
      </c>
      <c r="BM486" s="100">
        <v>17232278.1199999</v>
      </c>
      <c r="BN486" s="100">
        <v>17232278.1199999</v>
      </c>
      <c r="BO486" s="100">
        <v>17232278.1199999</v>
      </c>
      <c r="BP486" s="100">
        <v>17232278.1199999</v>
      </c>
      <c r="BQ486" s="100">
        <v>17232278.1199999</v>
      </c>
      <c r="BR486" s="100">
        <v>17232278.1199999</v>
      </c>
      <c r="BS486" s="100">
        <v>17232278.1199999</v>
      </c>
      <c r="BT486" s="100">
        <v>17232278.1199999</v>
      </c>
      <c r="BU486" s="100">
        <v>17232278.1199999</v>
      </c>
      <c r="BV486" s="100">
        <v>17232278.1199999</v>
      </c>
      <c r="BW486" s="100">
        <v>17232278.1199999</v>
      </c>
      <c r="BX486" s="100">
        <v>17232278.1199999</v>
      </c>
      <c r="BY486" s="100">
        <v>17232278.1199999</v>
      </c>
      <c r="BZ486" s="100">
        <v>17232278.1199999</v>
      </c>
      <c r="CA486" s="100">
        <v>17232278.1199999</v>
      </c>
      <c r="CB486" s="100">
        <v>17232278.1199999</v>
      </c>
      <c r="CC486" s="100">
        <v>17232278.1199999</v>
      </c>
      <c r="CD486" s="100">
        <v>17232278.1199999</v>
      </c>
      <c r="CE486" s="100">
        <v>17232278.1199999</v>
      </c>
      <c r="CF486" s="100">
        <v>17232278.1199999</v>
      </c>
      <c r="CG486" s="100">
        <v>17232278.1199999</v>
      </c>
      <c r="CH486" s="100">
        <v>17232278.1199999</v>
      </c>
      <c r="CI486" s="100">
        <v>17232278.1199999</v>
      </c>
      <c r="CJ486" s="100">
        <v>17232278.1199999</v>
      </c>
      <c r="CK486" s="100">
        <v>17232278.1199999</v>
      </c>
      <c r="CL486" s="100">
        <v>17232278.1199999</v>
      </c>
      <c r="CM486" s="100">
        <v>17232278.1199999</v>
      </c>
      <c r="CN486" s="100">
        <v>17232278.1199999</v>
      </c>
      <c r="CO486" s="100">
        <v>17232278.1199999</v>
      </c>
    </row>
    <row r="487" spans="1:93" x14ac:dyDescent="0.2">
      <c r="A487" s="102" t="s">
        <v>2081</v>
      </c>
      <c r="B487" s="100">
        <v>650177380.29999995</v>
      </c>
      <c r="C487" s="100">
        <v>619994357.61999905</v>
      </c>
      <c r="D487" s="100">
        <v>602659502.37999904</v>
      </c>
      <c r="E487" s="100">
        <v>601729245.84000003</v>
      </c>
      <c r="F487" s="100">
        <v>600692895.62999904</v>
      </c>
      <c r="G487" s="100">
        <v>633158883.40999901</v>
      </c>
      <c r="H487" s="100">
        <v>632151552.15999997</v>
      </c>
      <c r="I487" s="100">
        <v>631399165.90999901</v>
      </c>
      <c r="J487" s="100">
        <v>590691442.32999897</v>
      </c>
      <c r="K487" s="100">
        <v>589867344.049999</v>
      </c>
      <c r="L487" s="100">
        <v>588130829.32000005</v>
      </c>
      <c r="M487" s="100">
        <v>586851531.35000002</v>
      </c>
      <c r="N487" s="100">
        <v>586851531.35000002</v>
      </c>
      <c r="O487" s="100">
        <v>587319324.74000001</v>
      </c>
      <c r="P487" s="100">
        <v>587776981.03999996</v>
      </c>
      <c r="Q487" s="100">
        <v>567064394.07000005</v>
      </c>
      <c r="R487" s="100">
        <v>565436090.12</v>
      </c>
      <c r="S487" s="100">
        <v>566043156.75999999</v>
      </c>
      <c r="T487" s="100">
        <v>564205250.24999905</v>
      </c>
      <c r="U487" s="100">
        <v>564511920.73000002</v>
      </c>
      <c r="V487" s="100">
        <v>564407495.01999998</v>
      </c>
      <c r="W487" s="100">
        <v>552789562.5</v>
      </c>
      <c r="X487" s="100">
        <v>553512613.10000002</v>
      </c>
      <c r="Y487" s="100">
        <v>556720954.85000002</v>
      </c>
      <c r="Z487" s="100">
        <v>572319075.29999995</v>
      </c>
      <c r="AB487" s="100">
        <v>572319075.29999995</v>
      </c>
      <c r="AC487" s="100">
        <v>575008893.58160996</v>
      </c>
      <c r="AD487" s="100">
        <v>577692201.08463705</v>
      </c>
      <c r="AE487" s="100">
        <v>580371882.80908</v>
      </c>
      <c r="AF487" s="100">
        <v>583051611.75494003</v>
      </c>
      <c r="AG487" s="100">
        <v>585728984.92221701</v>
      </c>
      <c r="AH487" s="100">
        <v>588408351.31091106</v>
      </c>
      <c r="AI487" s="100">
        <v>591086312.92102098</v>
      </c>
      <c r="AJ487" s="100">
        <v>593761937.75254798</v>
      </c>
      <c r="AK487" s="100">
        <v>605524664.80549097</v>
      </c>
      <c r="AL487" s="100">
        <v>608191866.07985198</v>
      </c>
      <c r="AM487" s="100">
        <v>610860274.57562804</v>
      </c>
      <c r="AN487" s="100">
        <v>613525967.292822</v>
      </c>
      <c r="AO487" s="100">
        <v>613525967.292822</v>
      </c>
      <c r="AP487" s="100">
        <v>615598742.89843202</v>
      </c>
      <c r="AQ487" s="100">
        <v>617664499.72545898</v>
      </c>
      <c r="AR487" s="100">
        <v>619717919.77390301</v>
      </c>
      <c r="AS487" s="100">
        <v>621755502.04376304</v>
      </c>
      <c r="AT487" s="100">
        <v>623776513.53504002</v>
      </c>
      <c r="AU487" s="100">
        <v>625779872.247733</v>
      </c>
      <c r="AV487" s="100">
        <v>627768836.18184304</v>
      </c>
      <c r="AW487" s="100">
        <v>629747797.33737004</v>
      </c>
      <c r="AX487" s="100">
        <v>645359631.71431398</v>
      </c>
      <c r="AY487" s="100">
        <v>647321013.31267405</v>
      </c>
      <c r="AZ487" s="100">
        <v>649273120.13245106</v>
      </c>
      <c r="BA487" s="100">
        <v>651214032.17364395</v>
      </c>
      <c r="BB487" s="100">
        <v>651214032.17364395</v>
      </c>
      <c r="BC487" s="100">
        <v>652596492.51958799</v>
      </c>
      <c r="BD487" s="100">
        <v>653978822.08694804</v>
      </c>
      <c r="BE487" s="100">
        <v>655361020.87572503</v>
      </c>
      <c r="BF487" s="100">
        <v>656743088.88591802</v>
      </c>
      <c r="BG487" s="100">
        <v>658125026.11752903</v>
      </c>
      <c r="BH487" s="100">
        <v>659506208.28805494</v>
      </c>
      <c r="BI487" s="100">
        <v>660885579.48641598</v>
      </c>
      <c r="BJ487" s="100">
        <v>662264819.90619302</v>
      </c>
      <c r="BK487" s="100">
        <v>677285250.54738605</v>
      </c>
      <c r="BL487" s="100">
        <v>678664229.40999603</v>
      </c>
      <c r="BM487" s="100">
        <v>680043077.49402297</v>
      </c>
      <c r="BN487" s="100">
        <v>681421794.79946697</v>
      </c>
      <c r="BO487" s="100">
        <v>681421794.79946697</v>
      </c>
      <c r="BP487" s="100">
        <v>681804845.65965998</v>
      </c>
      <c r="BQ487" s="100">
        <v>682187765.74127102</v>
      </c>
      <c r="BR487" s="100">
        <v>682570555.04429698</v>
      </c>
      <c r="BS487" s="100">
        <v>683026575.03874099</v>
      </c>
      <c r="BT487" s="100">
        <v>683482464.254601</v>
      </c>
      <c r="BU487" s="100">
        <v>683938222.69187796</v>
      </c>
      <c r="BV487" s="100">
        <v>684385443.41479194</v>
      </c>
      <c r="BW487" s="100">
        <v>684824126.42334199</v>
      </c>
      <c r="BX487" s="100">
        <v>705269949.45330906</v>
      </c>
      <c r="BY487" s="100">
        <v>705708370.90469301</v>
      </c>
      <c r="BZ487" s="100">
        <v>706146661.57749403</v>
      </c>
      <c r="CA487" s="100">
        <v>706584821.47171104</v>
      </c>
      <c r="CB487" s="100">
        <v>706584821.47171104</v>
      </c>
      <c r="CC487" s="100">
        <v>707514542.75401103</v>
      </c>
      <c r="CD487" s="100">
        <v>708444133.25772905</v>
      </c>
      <c r="CE487" s="100">
        <v>709373592.98286295</v>
      </c>
      <c r="CF487" s="100">
        <v>710302921.92941296</v>
      </c>
      <c r="CG487" s="100">
        <v>711232120.09738004</v>
      </c>
      <c r="CH487" s="100">
        <v>712161187.48676395</v>
      </c>
      <c r="CI487" s="100">
        <v>713090124.09756505</v>
      </c>
      <c r="CJ487" s="100">
        <v>714018929.92978203</v>
      </c>
      <c r="CK487" s="100">
        <v>735864297.18341601</v>
      </c>
      <c r="CL487" s="100">
        <v>736792841.45846701</v>
      </c>
      <c r="CM487" s="100">
        <v>737721254.954934</v>
      </c>
      <c r="CN487" s="100">
        <v>738957541.99676096</v>
      </c>
      <c r="CO487" s="100">
        <v>738957541.99676096</v>
      </c>
    </row>
    <row r="488" spans="1:93" x14ac:dyDescent="0.2">
      <c r="A488" s="101" t="s">
        <v>2082</v>
      </c>
    </row>
    <row r="489" spans="1:93" x14ac:dyDescent="0.2">
      <c r="A489" s="101" t="s">
        <v>2083</v>
      </c>
      <c r="B489" s="100">
        <v>0</v>
      </c>
      <c r="C489" s="100">
        <v>-5115653.33</v>
      </c>
      <c r="D489" s="100">
        <v>-4889130.58</v>
      </c>
      <c r="E489" s="100">
        <v>-4662607.83</v>
      </c>
      <c r="F489" s="100">
        <v>-4436085.08</v>
      </c>
      <c r="G489" s="100">
        <v>-4209562.33</v>
      </c>
      <c r="H489" s="100">
        <v>-3983039.58</v>
      </c>
      <c r="I489" s="100">
        <v>-3756516.83</v>
      </c>
      <c r="J489" s="100">
        <v>-3529994.08</v>
      </c>
      <c r="K489" s="100">
        <v>-3303471.33</v>
      </c>
      <c r="L489" s="100">
        <v>-3076948.58</v>
      </c>
      <c r="M489" s="100">
        <v>-2850425.83</v>
      </c>
      <c r="N489" s="100">
        <v>-2850425.83</v>
      </c>
      <c r="O489" s="100">
        <v>0</v>
      </c>
      <c r="P489" s="100">
        <v>0</v>
      </c>
      <c r="Q489" s="100">
        <v>0</v>
      </c>
      <c r="R489" s="100">
        <v>0</v>
      </c>
      <c r="S489" s="100">
        <v>0</v>
      </c>
      <c r="T489" s="100">
        <v>0</v>
      </c>
      <c r="U489" s="100">
        <v>0</v>
      </c>
      <c r="V489" s="100">
        <v>0</v>
      </c>
      <c r="W489" s="100">
        <v>0</v>
      </c>
      <c r="X489" s="100">
        <v>0</v>
      </c>
      <c r="Y489" s="100">
        <v>0</v>
      </c>
      <c r="Z489" s="100">
        <v>0</v>
      </c>
      <c r="AB489" s="100">
        <v>0</v>
      </c>
      <c r="AC489" s="100">
        <v>0</v>
      </c>
      <c r="AD489" s="100">
        <v>0</v>
      </c>
      <c r="AE489" s="100">
        <v>0</v>
      </c>
      <c r="AF489" s="100">
        <v>0</v>
      </c>
      <c r="AG489" s="100">
        <v>0</v>
      </c>
      <c r="AH489" s="100">
        <v>0</v>
      </c>
      <c r="AI489" s="100">
        <v>0</v>
      </c>
      <c r="AJ489" s="100">
        <v>0</v>
      </c>
      <c r="AK489" s="100">
        <v>0</v>
      </c>
      <c r="AL489" s="100">
        <v>0</v>
      </c>
      <c r="AM489" s="100">
        <v>0</v>
      </c>
      <c r="AN489" s="100">
        <v>0</v>
      </c>
      <c r="AO489" s="100">
        <v>0</v>
      </c>
      <c r="AP489" s="100">
        <v>0</v>
      </c>
      <c r="AQ489" s="100">
        <v>0</v>
      </c>
      <c r="AR489" s="100">
        <v>0</v>
      </c>
      <c r="AS489" s="100">
        <v>0</v>
      </c>
      <c r="AT489" s="100">
        <v>0</v>
      </c>
      <c r="AU489" s="100">
        <v>0</v>
      </c>
      <c r="AV489" s="100">
        <v>0</v>
      </c>
      <c r="AW489" s="100">
        <v>0</v>
      </c>
      <c r="AX489" s="100">
        <v>0</v>
      </c>
      <c r="AY489" s="100">
        <v>0</v>
      </c>
      <c r="AZ489" s="100">
        <v>0</v>
      </c>
      <c r="BA489" s="100">
        <v>0</v>
      </c>
      <c r="BB489" s="100">
        <v>0</v>
      </c>
      <c r="BC489" s="100">
        <v>0</v>
      </c>
      <c r="BD489" s="100">
        <v>0</v>
      </c>
      <c r="BE489" s="100">
        <v>0</v>
      </c>
      <c r="BF489" s="100">
        <v>0</v>
      </c>
      <c r="BG489" s="100">
        <v>0</v>
      </c>
      <c r="BH489" s="100">
        <v>0</v>
      </c>
      <c r="BI489" s="100">
        <v>0</v>
      </c>
      <c r="BJ489" s="100">
        <v>0</v>
      </c>
      <c r="BK489" s="100">
        <v>0</v>
      </c>
      <c r="BL489" s="100">
        <v>0</v>
      </c>
      <c r="BM489" s="100">
        <v>0</v>
      </c>
      <c r="BN489" s="100">
        <v>0</v>
      </c>
      <c r="BO489" s="100">
        <v>0</v>
      </c>
      <c r="BP489" s="100">
        <v>0</v>
      </c>
      <c r="BQ489" s="100">
        <v>0</v>
      </c>
      <c r="BR489" s="100">
        <v>0</v>
      </c>
      <c r="BS489" s="100">
        <v>0</v>
      </c>
      <c r="BT489" s="100">
        <v>0</v>
      </c>
      <c r="BU489" s="100">
        <v>0</v>
      </c>
      <c r="BV489" s="100">
        <v>0</v>
      </c>
      <c r="BW489" s="100">
        <v>0</v>
      </c>
      <c r="BX489" s="100">
        <v>0</v>
      </c>
      <c r="BY489" s="100">
        <v>0</v>
      </c>
      <c r="BZ489" s="100">
        <v>0</v>
      </c>
      <c r="CA489" s="100">
        <v>0</v>
      </c>
      <c r="CB489" s="100">
        <v>0</v>
      </c>
      <c r="CC489" s="100">
        <v>0</v>
      </c>
      <c r="CD489" s="100">
        <v>0</v>
      </c>
      <c r="CE489" s="100">
        <v>0</v>
      </c>
      <c r="CF489" s="100">
        <v>0</v>
      </c>
      <c r="CG489" s="100">
        <v>0</v>
      </c>
      <c r="CH489" s="100">
        <v>0</v>
      </c>
      <c r="CI489" s="100">
        <v>0</v>
      </c>
      <c r="CJ489" s="100">
        <v>0</v>
      </c>
      <c r="CK489" s="100">
        <v>0</v>
      </c>
      <c r="CL489" s="100">
        <v>0</v>
      </c>
      <c r="CM489" s="100">
        <v>0</v>
      </c>
      <c r="CN489" s="100">
        <v>0</v>
      </c>
      <c r="CO489" s="100">
        <v>0</v>
      </c>
    </row>
    <row r="490" spans="1:93" x14ac:dyDescent="0.2">
      <c r="A490" s="101" t="s">
        <v>2084</v>
      </c>
      <c r="B490" s="100">
        <v>0</v>
      </c>
      <c r="C490" s="100">
        <v>0</v>
      </c>
      <c r="D490" s="100">
        <v>0</v>
      </c>
      <c r="E490" s="100">
        <v>0</v>
      </c>
      <c r="F490" s="100">
        <v>0</v>
      </c>
      <c r="G490" s="100">
        <v>0</v>
      </c>
      <c r="H490" s="100">
        <v>0</v>
      </c>
      <c r="I490" s="100">
        <v>0</v>
      </c>
      <c r="J490" s="100">
        <v>0</v>
      </c>
      <c r="K490" s="100">
        <v>0</v>
      </c>
      <c r="L490" s="100">
        <v>0</v>
      </c>
      <c r="M490" s="100">
        <v>0</v>
      </c>
      <c r="N490" s="100">
        <v>0</v>
      </c>
      <c r="O490" s="100">
        <v>0</v>
      </c>
      <c r="P490" s="100">
        <v>0</v>
      </c>
      <c r="Q490" s="100">
        <v>3325964.47</v>
      </c>
      <c r="R490" s="100">
        <v>3325964.47</v>
      </c>
      <c r="S490" s="100">
        <v>3325964.47</v>
      </c>
      <c r="T490" s="100">
        <v>0</v>
      </c>
      <c r="U490" s="100">
        <v>0</v>
      </c>
      <c r="V490" s="100">
        <v>0</v>
      </c>
      <c r="W490" s="100">
        <v>0</v>
      </c>
      <c r="X490" s="100">
        <v>0</v>
      </c>
      <c r="Y490" s="100">
        <v>0</v>
      </c>
      <c r="Z490" s="100">
        <v>14973655.199999999</v>
      </c>
      <c r="AB490" s="100">
        <v>14973655.199999999</v>
      </c>
      <c r="AC490" s="100">
        <v>14973655.199999999</v>
      </c>
      <c r="AD490" s="100">
        <v>14973655.199999999</v>
      </c>
      <c r="AE490" s="100">
        <v>14973655.199999999</v>
      </c>
      <c r="AF490" s="100">
        <v>14973655.199999999</v>
      </c>
      <c r="AG490" s="100">
        <v>14973655.199999999</v>
      </c>
      <c r="AH490" s="100">
        <v>14973655.199999999</v>
      </c>
      <c r="AI490" s="100">
        <v>14973655.199999999</v>
      </c>
      <c r="AJ490" s="100">
        <v>14973655.199999999</v>
      </c>
      <c r="AK490" s="100">
        <v>14973655.199999999</v>
      </c>
      <c r="AL490" s="100">
        <v>14973655.199999999</v>
      </c>
      <c r="AM490" s="100">
        <v>14973655.199999999</v>
      </c>
      <c r="AN490" s="100">
        <v>14973655.199999999</v>
      </c>
      <c r="AO490" s="100">
        <v>14973655.199999999</v>
      </c>
      <c r="AP490" s="100">
        <v>14973655.199999999</v>
      </c>
      <c r="AQ490" s="100">
        <v>14973655.199999999</v>
      </c>
      <c r="AR490" s="100">
        <v>14973655.199999999</v>
      </c>
      <c r="AS490" s="100">
        <v>14973655.199999999</v>
      </c>
      <c r="AT490" s="100">
        <v>14973655.199999999</v>
      </c>
      <c r="AU490" s="100">
        <v>14973655.199999999</v>
      </c>
      <c r="AV490" s="100">
        <v>14973655.199999999</v>
      </c>
      <c r="AW490" s="100">
        <v>14973655.199999999</v>
      </c>
      <c r="AX490" s="100">
        <v>14973655.199999999</v>
      </c>
      <c r="AY490" s="100">
        <v>14973655.199999999</v>
      </c>
      <c r="AZ490" s="100">
        <v>14973655.199999999</v>
      </c>
      <c r="BA490" s="100">
        <v>14973655.199999999</v>
      </c>
      <c r="BB490" s="100">
        <v>14973655.199999999</v>
      </c>
      <c r="BC490" s="100">
        <v>14973655.199999999</v>
      </c>
      <c r="BD490" s="100">
        <v>14973655.199999999</v>
      </c>
      <c r="BE490" s="100">
        <v>14973655.199999999</v>
      </c>
      <c r="BF490" s="100">
        <v>14973655.199999999</v>
      </c>
      <c r="BG490" s="100">
        <v>14973655.199999999</v>
      </c>
      <c r="BH490" s="100">
        <v>14973655.199999999</v>
      </c>
      <c r="BI490" s="100">
        <v>14973655.199999999</v>
      </c>
      <c r="BJ490" s="100">
        <v>14973655.199999999</v>
      </c>
      <c r="BK490" s="100">
        <v>14973655.199999999</v>
      </c>
      <c r="BL490" s="100">
        <v>14973655.199999999</v>
      </c>
      <c r="BM490" s="100">
        <v>14973655.199999999</v>
      </c>
      <c r="BN490" s="100">
        <v>14973655.199999999</v>
      </c>
      <c r="BO490" s="100">
        <v>14973655.199999999</v>
      </c>
      <c r="BP490" s="100">
        <v>14973655.199999999</v>
      </c>
      <c r="BQ490" s="100">
        <v>14973655.199999999</v>
      </c>
      <c r="BR490" s="100">
        <v>14973655.199999999</v>
      </c>
      <c r="BS490" s="100">
        <v>14973655.199999999</v>
      </c>
      <c r="BT490" s="100">
        <v>14973655.199999999</v>
      </c>
      <c r="BU490" s="100">
        <v>14973655.199999999</v>
      </c>
      <c r="BV490" s="100">
        <v>14982062.1357798</v>
      </c>
      <c r="BW490" s="100">
        <v>14998876.007339399</v>
      </c>
      <c r="BX490" s="100">
        <v>15015689.878899001</v>
      </c>
      <c r="BY490" s="100">
        <v>15032503.750458701</v>
      </c>
      <c r="BZ490" s="100">
        <v>15049317.6220183</v>
      </c>
      <c r="CA490" s="100">
        <v>15066131.493577899</v>
      </c>
      <c r="CB490" s="100">
        <v>15066131.493577899</v>
      </c>
      <c r="CC490" s="100">
        <v>15082945.365137501</v>
      </c>
      <c r="CD490" s="100">
        <v>15099759.236697201</v>
      </c>
      <c r="CE490" s="100">
        <v>15116573.1082568</v>
      </c>
      <c r="CF490" s="100">
        <v>15133386.9798164</v>
      </c>
      <c r="CG490" s="100">
        <v>15150200.8513761</v>
      </c>
      <c r="CH490" s="100">
        <v>15167014.722935701</v>
      </c>
      <c r="CI490" s="100">
        <v>15175421.6587155</v>
      </c>
      <c r="CJ490" s="100">
        <v>15175421.6587155</v>
      </c>
      <c r="CK490" s="100">
        <v>15175421.6587155</v>
      </c>
      <c r="CL490" s="100">
        <v>15175421.6587155</v>
      </c>
      <c r="CM490" s="100">
        <v>15175421.6587155</v>
      </c>
      <c r="CN490" s="100">
        <v>14867417.334771801</v>
      </c>
      <c r="CO490" s="100">
        <v>14867417.334771801</v>
      </c>
    </row>
    <row r="491" spans="1:93" x14ac:dyDescent="0.2">
      <c r="A491" s="101" t="s">
        <v>2085</v>
      </c>
      <c r="B491" s="100">
        <v>38895817.149999999</v>
      </c>
      <c r="C491" s="100">
        <v>92234614.920000002</v>
      </c>
      <c r="D491" s="100">
        <v>141630410.44999999</v>
      </c>
      <c r="E491" s="100">
        <v>197399126.97999999</v>
      </c>
      <c r="F491" s="100">
        <v>348629715.38999999</v>
      </c>
      <c r="G491" s="100">
        <v>502019309.89999998</v>
      </c>
      <c r="H491" s="100">
        <v>634914621.80999994</v>
      </c>
      <c r="I491" s="100">
        <v>862459016.99000001</v>
      </c>
      <c r="J491" s="100">
        <v>1022801769.34</v>
      </c>
      <c r="K491" s="100">
        <v>1134682312.78</v>
      </c>
      <c r="L491" s="100">
        <v>1215025191.48</v>
      </c>
      <c r="M491" s="100">
        <v>1327723250.02</v>
      </c>
      <c r="N491" s="100">
        <v>1327723250.02</v>
      </c>
      <c r="O491" s="100">
        <v>-26374904.91</v>
      </c>
      <c r="P491" s="100">
        <v>-66561800.609999999</v>
      </c>
      <c r="Q491" s="100">
        <v>-118062694.06</v>
      </c>
      <c r="R491" s="100">
        <v>-187483126.13</v>
      </c>
      <c r="S491" s="100">
        <v>-256311829.83000001</v>
      </c>
      <c r="T491" s="100">
        <v>-351996105.68000001</v>
      </c>
      <c r="U491" s="100">
        <v>-434187695.26999998</v>
      </c>
      <c r="V491" s="100">
        <v>-514597174.29000002</v>
      </c>
      <c r="W491" s="100">
        <v>-626159050.87</v>
      </c>
      <c r="X491" s="100">
        <v>-712197831.53999996</v>
      </c>
      <c r="Y491" s="100">
        <v>-755794828.79999995</v>
      </c>
      <c r="Z491" s="100">
        <v>-810097892.87</v>
      </c>
      <c r="AB491" s="100">
        <v>-810097892.87</v>
      </c>
      <c r="AC491" s="100">
        <v>-795739446.42983198</v>
      </c>
      <c r="AD491" s="100">
        <v>-774348310.88691497</v>
      </c>
      <c r="AE491" s="100">
        <v>-772903564.651402</v>
      </c>
      <c r="AF491" s="100">
        <v>-777030206.45786095</v>
      </c>
      <c r="AG491" s="100">
        <v>-785164125.774791</v>
      </c>
      <c r="AH491" s="100">
        <v>-793858825.90367699</v>
      </c>
      <c r="AI491" s="100">
        <v>-799650762.04276502</v>
      </c>
      <c r="AJ491" s="100">
        <v>-806161944.72257102</v>
      </c>
      <c r="AK491" s="100">
        <v>-808588621.46429002</v>
      </c>
      <c r="AL491" s="100">
        <v>-802649075.63660204</v>
      </c>
      <c r="AM491" s="100">
        <v>-781431245.11963499</v>
      </c>
      <c r="AN491" s="100">
        <v>-757158050.36966097</v>
      </c>
      <c r="AO491" s="100">
        <v>-757158050.36966097</v>
      </c>
      <c r="AP491" s="100">
        <v>-745741277.73329306</v>
      </c>
      <c r="AQ491" s="100">
        <v>-736464931.87808704</v>
      </c>
      <c r="AR491" s="100">
        <v>-736937742.59036696</v>
      </c>
      <c r="AS491" s="100">
        <v>-745722752.46391201</v>
      </c>
      <c r="AT491" s="100">
        <v>-755816908.05295396</v>
      </c>
      <c r="AU491" s="100">
        <v>-763114751.72026598</v>
      </c>
      <c r="AV491" s="100">
        <v>-765746696.94897699</v>
      </c>
      <c r="AW491" s="100">
        <v>-768856410.83095205</v>
      </c>
      <c r="AX491" s="100">
        <v>-773626490.87527895</v>
      </c>
      <c r="AY491" s="100">
        <v>-774626780.069538</v>
      </c>
      <c r="AZ491" s="100">
        <v>-767622985.24075997</v>
      </c>
      <c r="BA491" s="100">
        <v>-757158050.55396497</v>
      </c>
      <c r="BB491" s="100">
        <v>-757158050.55396497</v>
      </c>
      <c r="BC491" s="100">
        <v>-740544585.82644904</v>
      </c>
      <c r="BD491" s="100">
        <v>-728541814.68402004</v>
      </c>
      <c r="BE491" s="100">
        <v>-726599975.96875703</v>
      </c>
      <c r="BF491" s="100">
        <v>-733272142.04988205</v>
      </c>
      <c r="BG491" s="100">
        <v>-741288875.85167897</v>
      </c>
      <c r="BH491" s="100">
        <v>-750139176.44435894</v>
      </c>
      <c r="BI491" s="100">
        <v>-755115701.03896797</v>
      </c>
      <c r="BJ491" s="100">
        <v>-759593525.46540999</v>
      </c>
      <c r="BK491" s="100">
        <v>-766326781.66005099</v>
      </c>
      <c r="BL491" s="100">
        <v>-770491281.71442199</v>
      </c>
      <c r="BM491" s="100">
        <v>-766068201.07465601</v>
      </c>
      <c r="BN491" s="100">
        <v>-757158109.06102395</v>
      </c>
      <c r="BO491" s="100">
        <v>-757158109.06102395</v>
      </c>
      <c r="BP491" s="100">
        <v>-739204535.09141302</v>
      </c>
      <c r="BQ491" s="100">
        <v>-723751967.622311</v>
      </c>
      <c r="BR491" s="100">
        <v>-717209414.46126294</v>
      </c>
      <c r="BS491" s="100">
        <v>-721004112.49309301</v>
      </c>
      <c r="BT491" s="100">
        <v>-733907990.47681105</v>
      </c>
      <c r="BU491" s="100">
        <v>-743671741.41129196</v>
      </c>
      <c r="BV491" s="100">
        <v>-750669550.21007001</v>
      </c>
      <c r="BW491" s="100">
        <v>-757166971.78327405</v>
      </c>
      <c r="BX491" s="100">
        <v>-765190663.58058202</v>
      </c>
      <c r="BY491" s="100">
        <v>-768538559.21212304</v>
      </c>
      <c r="BZ491" s="100">
        <v>-765967525.87921298</v>
      </c>
      <c r="CA491" s="100">
        <v>-757158244.60265505</v>
      </c>
      <c r="CB491" s="100">
        <v>-757158244.60265505</v>
      </c>
      <c r="CC491" s="100">
        <v>-739711292.69416296</v>
      </c>
      <c r="CD491" s="100">
        <v>-727411722.85044897</v>
      </c>
      <c r="CE491" s="100">
        <v>-725099037.86735404</v>
      </c>
      <c r="CF491" s="100">
        <v>-731971445.33271301</v>
      </c>
      <c r="CG491" s="100">
        <v>-743967403.31413901</v>
      </c>
      <c r="CH491" s="100">
        <v>-753441785.203071</v>
      </c>
      <c r="CI491" s="100">
        <v>-761995154.81887698</v>
      </c>
      <c r="CJ491" s="100">
        <v>-769203884.54969001</v>
      </c>
      <c r="CK491" s="100">
        <v>-776043545.56206799</v>
      </c>
      <c r="CL491" s="100">
        <v>-775254625.62276804</v>
      </c>
      <c r="CM491" s="100">
        <v>-770033117.42348695</v>
      </c>
      <c r="CN491" s="100">
        <v>-757158445.52428305</v>
      </c>
      <c r="CO491" s="100">
        <v>-757158445.52428305</v>
      </c>
    </row>
    <row r="492" spans="1:93" x14ac:dyDescent="0.2">
      <c r="A492" s="101" t="s">
        <v>2086</v>
      </c>
      <c r="B492" s="100">
        <v>402259569.36000001</v>
      </c>
      <c r="C492" s="100">
        <v>391954354.87</v>
      </c>
      <c r="D492" s="100">
        <v>355484169.45999998</v>
      </c>
      <c r="E492" s="100">
        <v>319013984.05000001</v>
      </c>
      <c r="F492" s="100">
        <v>282543798.63999999</v>
      </c>
      <c r="G492" s="100">
        <v>246073613.22999999</v>
      </c>
      <c r="H492" s="100">
        <v>209603427.81999999</v>
      </c>
      <c r="I492" s="100">
        <v>173133242.41</v>
      </c>
      <c r="J492" s="100">
        <v>136663057</v>
      </c>
      <c r="K492" s="100">
        <v>100192871.59</v>
      </c>
      <c r="L492" s="100">
        <v>63722686.18</v>
      </c>
      <c r="M492" s="100">
        <v>27252500.77</v>
      </c>
      <c r="N492" s="100">
        <v>27252500.77</v>
      </c>
      <c r="O492" s="100">
        <v>1340326637.3699999</v>
      </c>
      <c r="P492" s="100">
        <v>1325787430.1400001</v>
      </c>
      <c r="Q492" s="100">
        <v>1311138316.72</v>
      </c>
      <c r="R492" s="100">
        <v>1319251335.3</v>
      </c>
      <c r="S492" s="100">
        <v>1327364353.8800001</v>
      </c>
      <c r="T492" s="100">
        <v>1335477372.46</v>
      </c>
      <c r="U492" s="100">
        <v>1343590391.04</v>
      </c>
      <c r="V492" s="100">
        <v>1351703409.6199999</v>
      </c>
      <c r="W492" s="100">
        <v>1359816428.2</v>
      </c>
      <c r="X492" s="100">
        <v>1367929446.78</v>
      </c>
      <c r="Y492" s="100">
        <v>1376042465.3599999</v>
      </c>
      <c r="Z492" s="100">
        <v>1384155483.9400001</v>
      </c>
      <c r="AB492" s="100">
        <v>1384155483.9400001</v>
      </c>
      <c r="AC492" s="100">
        <v>1336317351.3508301</v>
      </c>
      <c r="AD492" s="100">
        <v>1288479218.7616601</v>
      </c>
      <c r="AE492" s="100">
        <v>1240641086.1724899</v>
      </c>
      <c r="AF492" s="100">
        <v>1192802953.5833299</v>
      </c>
      <c r="AG492" s="100">
        <v>1144964820.9941599</v>
      </c>
      <c r="AH492" s="100">
        <v>1097126688.40499</v>
      </c>
      <c r="AI492" s="100">
        <v>1049288555.81583</v>
      </c>
      <c r="AJ492" s="100">
        <v>1001450423.22666</v>
      </c>
      <c r="AK492" s="100">
        <v>953612290.63749897</v>
      </c>
      <c r="AL492" s="100">
        <v>905774158.04833198</v>
      </c>
      <c r="AM492" s="100">
        <v>857936025.45916605</v>
      </c>
      <c r="AN492" s="100">
        <v>810097892.86999905</v>
      </c>
      <c r="AO492" s="100">
        <v>810097892.86999905</v>
      </c>
      <c r="AP492" s="100">
        <v>805686239.32830405</v>
      </c>
      <c r="AQ492" s="100">
        <v>801274585.78660905</v>
      </c>
      <c r="AR492" s="100">
        <v>796862932.24491405</v>
      </c>
      <c r="AS492" s="100">
        <v>792451278.70322001</v>
      </c>
      <c r="AT492" s="100">
        <v>788039625.16152501</v>
      </c>
      <c r="AU492" s="100">
        <v>783627971.61983001</v>
      </c>
      <c r="AV492" s="100">
        <v>779216318.07813501</v>
      </c>
      <c r="AW492" s="100">
        <v>774804664.53644001</v>
      </c>
      <c r="AX492" s="100">
        <v>770393010.99474502</v>
      </c>
      <c r="AY492" s="100">
        <v>765981357.45305002</v>
      </c>
      <c r="AZ492" s="100">
        <v>761569703.91135597</v>
      </c>
      <c r="BA492" s="100">
        <v>757158050.36966097</v>
      </c>
      <c r="BB492" s="100">
        <v>757158050.36966097</v>
      </c>
      <c r="BC492" s="100">
        <v>757158050.38501894</v>
      </c>
      <c r="BD492" s="100">
        <v>757158050.40037799</v>
      </c>
      <c r="BE492" s="100">
        <v>757158050.41573703</v>
      </c>
      <c r="BF492" s="100">
        <v>757158050.431095</v>
      </c>
      <c r="BG492" s="100">
        <v>757158050.44645405</v>
      </c>
      <c r="BH492" s="100">
        <v>757158050.46181297</v>
      </c>
      <c r="BI492" s="100">
        <v>757158050.47717094</v>
      </c>
      <c r="BJ492" s="100">
        <v>757158050.49252999</v>
      </c>
      <c r="BK492" s="100">
        <v>757158050.50788903</v>
      </c>
      <c r="BL492" s="100">
        <v>757158050.52324796</v>
      </c>
      <c r="BM492" s="100">
        <v>757158050.53860605</v>
      </c>
      <c r="BN492" s="100">
        <v>757158050.55396497</v>
      </c>
      <c r="BO492" s="100">
        <v>757158050.55396497</v>
      </c>
      <c r="BP492" s="100">
        <v>757158055.42955303</v>
      </c>
      <c r="BQ492" s="100">
        <v>757158060.30514097</v>
      </c>
      <c r="BR492" s="100">
        <v>757158065.18072999</v>
      </c>
      <c r="BS492" s="100">
        <v>757158070.05631804</v>
      </c>
      <c r="BT492" s="100">
        <v>757158074.93190598</v>
      </c>
      <c r="BU492" s="100">
        <v>757158079.80749404</v>
      </c>
      <c r="BV492" s="100">
        <v>757158084.68308198</v>
      </c>
      <c r="BW492" s="100">
        <v>757158089.558671</v>
      </c>
      <c r="BX492" s="100">
        <v>757158094.43425906</v>
      </c>
      <c r="BY492" s="100">
        <v>757158099.309847</v>
      </c>
      <c r="BZ492" s="100">
        <v>757158104.18543506</v>
      </c>
      <c r="CA492" s="100">
        <v>757158109.06102395</v>
      </c>
      <c r="CB492" s="100">
        <v>757158109.06102395</v>
      </c>
      <c r="CC492" s="100">
        <v>757158120.35615897</v>
      </c>
      <c r="CD492" s="100">
        <v>757158131.65129495</v>
      </c>
      <c r="CE492" s="100">
        <v>757158142.94643104</v>
      </c>
      <c r="CF492" s="100">
        <v>757158154.24156702</v>
      </c>
      <c r="CG492" s="100">
        <v>757158165.53670299</v>
      </c>
      <c r="CH492" s="100">
        <v>757158176.83183897</v>
      </c>
      <c r="CI492" s="100">
        <v>757158188.12697506</v>
      </c>
      <c r="CJ492" s="100">
        <v>757158199.42211103</v>
      </c>
      <c r="CK492" s="100">
        <v>757158210.71724701</v>
      </c>
      <c r="CL492" s="100">
        <v>757158222.01238298</v>
      </c>
      <c r="CM492" s="100">
        <v>757158233.30751896</v>
      </c>
      <c r="CN492" s="100">
        <v>757158244.60265505</v>
      </c>
      <c r="CO492" s="100">
        <v>757158244.60265505</v>
      </c>
    </row>
    <row r="493" spans="1:93" x14ac:dyDescent="0.2">
      <c r="A493" s="101" t="s">
        <v>2087</v>
      </c>
      <c r="B493" s="100">
        <v>0</v>
      </c>
      <c r="C493" s="100">
        <v>6487652.8899999997</v>
      </c>
      <c r="D493" s="100">
        <v>7817099.3600000003</v>
      </c>
      <c r="E493" s="100">
        <v>10428798.949999999</v>
      </c>
      <c r="F493" s="100">
        <v>8711834.3399999999</v>
      </c>
      <c r="G493" s="100">
        <v>6056954.0199999996</v>
      </c>
      <c r="H493" s="100">
        <v>4209562.33</v>
      </c>
      <c r="I493" s="100">
        <v>3983039.58</v>
      </c>
      <c r="J493" s="100">
        <v>3756516.83</v>
      </c>
      <c r="K493" s="100">
        <v>3529994.08</v>
      </c>
      <c r="L493" s="100">
        <v>3303471.33</v>
      </c>
      <c r="M493" s="100">
        <v>3076948.58</v>
      </c>
      <c r="N493" s="100">
        <v>3076948.58</v>
      </c>
      <c r="O493" s="100">
        <v>0</v>
      </c>
      <c r="P493" s="100">
        <v>6698121.6100000003</v>
      </c>
      <c r="Q493" s="100">
        <v>13163766.029999999</v>
      </c>
      <c r="R493" s="100">
        <v>15711439.199999999</v>
      </c>
      <c r="S493" s="100">
        <v>18692825.010000002</v>
      </c>
      <c r="T493" s="100">
        <v>20529492.210000001</v>
      </c>
      <c r="U493" s="100">
        <v>18467071.48</v>
      </c>
      <c r="V493" s="100">
        <v>13017746.630000001</v>
      </c>
      <c r="W493" s="100">
        <v>4179581</v>
      </c>
      <c r="X493" s="100">
        <v>2248128.15</v>
      </c>
      <c r="Y493" s="100">
        <v>7753093.0700000003</v>
      </c>
      <c r="Z493" s="100">
        <v>18982048.829999998</v>
      </c>
      <c r="AB493" s="100">
        <v>18982048.829999998</v>
      </c>
      <c r="AC493" s="100">
        <v>24591309.497123301</v>
      </c>
      <c r="AD493" s="100">
        <v>33648990.475513197</v>
      </c>
      <c r="AE493" s="100">
        <v>38200895.587811999</v>
      </c>
      <c r="AF493" s="100">
        <v>41468535.6311846</v>
      </c>
      <c r="AG493" s="100">
        <v>40279067.441643097</v>
      </c>
      <c r="AH493" s="100">
        <v>39400986.076416701</v>
      </c>
      <c r="AI493" s="100">
        <v>37295071.423647098</v>
      </c>
      <c r="AJ493" s="100">
        <v>34144172.979113102</v>
      </c>
      <c r="AK493" s="100">
        <v>22175757.314269301</v>
      </c>
      <c r="AL493" s="100">
        <v>11832441.6181264</v>
      </c>
      <c r="AM493" s="100">
        <v>6157855.6332164798</v>
      </c>
      <c r="AN493" s="100">
        <v>-7.2759576141834206E-8</v>
      </c>
      <c r="AO493" s="100">
        <v>-7.2759576141834206E-8</v>
      </c>
      <c r="AP493" s="100">
        <v>855309.58928760095</v>
      </c>
      <c r="AQ493" s="100">
        <v>3177959.5454799002</v>
      </c>
      <c r="AR493" s="100">
        <v>3429087.0917439498</v>
      </c>
      <c r="AS493" s="100">
        <v>3075907.5130292499</v>
      </c>
      <c r="AT493" s="100">
        <v>1849839.30740589</v>
      </c>
      <c r="AU493" s="100">
        <v>2546306.4473853898</v>
      </c>
      <c r="AV493" s="100">
        <v>2708121.2364769401</v>
      </c>
      <c r="AW493" s="100">
        <v>2292367.9572614199</v>
      </c>
      <c r="AX493" s="100">
        <v>516739.43143171299</v>
      </c>
      <c r="AY493" s="100">
        <v>-1006404.7152475</v>
      </c>
      <c r="AZ493" s="100">
        <v>-628085.50274671102</v>
      </c>
      <c r="BA493" s="100">
        <v>3.7175595934968402E-8</v>
      </c>
      <c r="BB493" s="100">
        <v>3.7175595934968402E-8</v>
      </c>
      <c r="BC493" s="100">
        <v>22406.6697330405</v>
      </c>
      <c r="BD493" s="100">
        <v>591221.29345579701</v>
      </c>
      <c r="BE493" s="100">
        <v>-89263.413909222305</v>
      </c>
      <c r="BF493" s="100">
        <v>-979297.81722878804</v>
      </c>
      <c r="BG493" s="100">
        <v>-1708715.9141253899</v>
      </c>
      <c r="BH493" s="100">
        <v>63880.9459442097</v>
      </c>
      <c r="BI493" s="100">
        <v>1644031.1855422701</v>
      </c>
      <c r="BJ493" s="100">
        <v>2985753.8132792902</v>
      </c>
      <c r="BK493" s="100">
        <v>2022212.98075545</v>
      </c>
      <c r="BL493" s="100">
        <v>700186.28217901196</v>
      </c>
      <c r="BM493" s="100">
        <v>57194.3508262654</v>
      </c>
      <c r="BN493" s="100">
        <v>7.3114847509714301E-9</v>
      </c>
      <c r="BO493" s="100">
        <v>7.3114847509714301E-9</v>
      </c>
      <c r="BP493" s="100">
        <v>1907673.33079078</v>
      </c>
      <c r="BQ493" s="100">
        <v>4094849.0987768299</v>
      </c>
      <c r="BR493" s="100">
        <v>5249686.4232387198</v>
      </c>
      <c r="BS493" s="100">
        <v>6307446.0751207499</v>
      </c>
      <c r="BT493" s="100">
        <v>7839084.1992703099</v>
      </c>
      <c r="BU493" s="100">
        <v>6585774.0916908598</v>
      </c>
      <c r="BV493" s="100">
        <v>5255201.2686420698</v>
      </c>
      <c r="BW493" s="100">
        <v>3829635.69463456</v>
      </c>
      <c r="BX493" s="100">
        <v>2647092.96549705</v>
      </c>
      <c r="BY493" s="100">
        <v>1612275.7700245799</v>
      </c>
      <c r="BZ493" s="100">
        <v>861123.467281978</v>
      </c>
      <c r="CA493" s="100">
        <v>1.5461409930139701E-8</v>
      </c>
      <c r="CB493" s="100">
        <v>1.5461409930139701E-8</v>
      </c>
      <c r="CC493" s="100">
        <v>78855.131136779193</v>
      </c>
      <c r="CD493" s="100">
        <v>272298.10360354697</v>
      </c>
      <c r="CE493" s="100">
        <v>356482.63785125798</v>
      </c>
      <c r="CF493" s="100">
        <v>418005.45190652797</v>
      </c>
      <c r="CG493" s="100">
        <v>370656.91436867602</v>
      </c>
      <c r="CH493" s="100">
        <v>260059.54065454999</v>
      </c>
      <c r="CI493" s="100">
        <v>117998.05331503801</v>
      </c>
      <c r="CJ493" s="100">
        <v>-71845.565852027605</v>
      </c>
      <c r="CK493" s="100">
        <v>-146923.334444754</v>
      </c>
      <c r="CL493" s="100">
        <v>-156937.782953638</v>
      </c>
      <c r="CM493" s="100">
        <v>-47106.697879925297</v>
      </c>
      <c r="CN493" s="100">
        <v>1.9184653865522698E-8</v>
      </c>
      <c r="CO493" s="100">
        <v>1.9184653865522698E-8</v>
      </c>
    </row>
    <row r="494" spans="1:93" x14ac:dyDescent="0.2">
      <c r="A494" s="101" t="s">
        <v>2088</v>
      </c>
      <c r="B494" s="100">
        <v>0</v>
      </c>
      <c r="C494" s="100">
        <v>0</v>
      </c>
      <c r="D494" s="100">
        <v>0</v>
      </c>
      <c r="E494" s="100">
        <v>0</v>
      </c>
      <c r="F494" s="100">
        <v>0</v>
      </c>
      <c r="G494" s="100">
        <v>0</v>
      </c>
      <c r="H494" s="100">
        <v>0</v>
      </c>
      <c r="I494" s="100">
        <v>0</v>
      </c>
      <c r="J494" s="100">
        <v>0</v>
      </c>
      <c r="K494" s="100">
        <v>0</v>
      </c>
      <c r="L494" s="100">
        <v>0</v>
      </c>
      <c r="M494" s="100">
        <v>0</v>
      </c>
      <c r="N494" s="100">
        <v>0</v>
      </c>
      <c r="O494" s="100">
        <v>0</v>
      </c>
      <c r="P494" s="100">
        <v>0</v>
      </c>
      <c r="Q494" s="100">
        <v>0</v>
      </c>
      <c r="R494" s="100">
        <v>0</v>
      </c>
      <c r="S494" s="100">
        <v>0</v>
      </c>
      <c r="T494" s="100">
        <v>0</v>
      </c>
      <c r="U494" s="100">
        <v>0</v>
      </c>
      <c r="V494" s="100">
        <v>0</v>
      </c>
      <c r="W494" s="100">
        <v>0</v>
      </c>
      <c r="X494" s="100">
        <v>0</v>
      </c>
      <c r="Y494" s="100">
        <v>0</v>
      </c>
      <c r="Z494" s="100">
        <v>0</v>
      </c>
      <c r="AB494" s="100">
        <v>0</v>
      </c>
      <c r="AC494" s="100">
        <v>0</v>
      </c>
      <c r="AD494" s="100">
        <v>0</v>
      </c>
      <c r="AE494" s="100">
        <v>0</v>
      </c>
      <c r="AF494" s="100">
        <v>0</v>
      </c>
      <c r="AG494" s="100">
        <v>0</v>
      </c>
      <c r="AH494" s="100">
        <v>0</v>
      </c>
      <c r="AI494" s="100">
        <v>0</v>
      </c>
      <c r="AJ494" s="100">
        <v>0</v>
      </c>
      <c r="AK494" s="100">
        <v>0</v>
      </c>
      <c r="AL494" s="100">
        <v>0</v>
      </c>
      <c r="AM494" s="100">
        <v>0</v>
      </c>
      <c r="AN494" s="100">
        <v>0</v>
      </c>
      <c r="AO494" s="100">
        <v>0</v>
      </c>
      <c r="AP494" s="100">
        <v>0</v>
      </c>
      <c r="AQ494" s="100">
        <v>0</v>
      </c>
      <c r="AR494" s="100">
        <v>0</v>
      </c>
      <c r="AS494" s="100">
        <v>0</v>
      </c>
      <c r="AT494" s="100">
        <v>0</v>
      </c>
      <c r="AU494" s="100">
        <v>0</v>
      </c>
      <c r="AV494" s="100">
        <v>0</v>
      </c>
      <c r="AW494" s="100">
        <v>0</v>
      </c>
      <c r="AX494" s="100">
        <v>0</v>
      </c>
      <c r="AY494" s="100">
        <v>0</v>
      </c>
      <c r="AZ494" s="100">
        <v>0</v>
      </c>
      <c r="BA494" s="100">
        <v>0</v>
      </c>
      <c r="BB494" s="100">
        <v>0</v>
      </c>
      <c r="BC494" s="100">
        <v>0</v>
      </c>
      <c r="BD494" s="100">
        <v>0</v>
      </c>
      <c r="BE494" s="100">
        <v>0</v>
      </c>
      <c r="BF494" s="100">
        <v>0</v>
      </c>
      <c r="BG494" s="100">
        <v>0</v>
      </c>
      <c r="BH494" s="100">
        <v>0</v>
      </c>
      <c r="BI494" s="100">
        <v>0</v>
      </c>
      <c r="BJ494" s="100">
        <v>0</v>
      </c>
      <c r="BK494" s="100">
        <v>0</v>
      </c>
      <c r="BL494" s="100">
        <v>0</v>
      </c>
      <c r="BM494" s="100">
        <v>0</v>
      </c>
      <c r="BN494" s="100">
        <v>0</v>
      </c>
      <c r="BO494" s="100">
        <v>0</v>
      </c>
      <c r="BP494" s="100">
        <v>0</v>
      </c>
      <c r="BQ494" s="100">
        <v>0</v>
      </c>
      <c r="BR494" s="100">
        <v>0</v>
      </c>
      <c r="BS494" s="100">
        <v>0</v>
      </c>
      <c r="BT494" s="100">
        <v>0</v>
      </c>
      <c r="BU494" s="100">
        <v>0</v>
      </c>
      <c r="BV494" s="100">
        <v>0</v>
      </c>
      <c r="BW494" s="100">
        <v>0</v>
      </c>
      <c r="BX494" s="100">
        <v>0</v>
      </c>
      <c r="BY494" s="100">
        <v>0</v>
      </c>
      <c r="BZ494" s="100">
        <v>0</v>
      </c>
      <c r="CA494" s="100">
        <v>0</v>
      </c>
      <c r="CB494" s="100">
        <v>0</v>
      </c>
      <c r="CC494" s="100">
        <v>0</v>
      </c>
      <c r="CD494" s="100">
        <v>0</v>
      </c>
      <c r="CE494" s="100">
        <v>0</v>
      </c>
      <c r="CF494" s="100">
        <v>0</v>
      </c>
      <c r="CG494" s="100">
        <v>0</v>
      </c>
      <c r="CH494" s="100">
        <v>0</v>
      </c>
      <c r="CI494" s="100">
        <v>0</v>
      </c>
      <c r="CJ494" s="100">
        <v>0</v>
      </c>
      <c r="CK494" s="100">
        <v>0</v>
      </c>
      <c r="CL494" s="100">
        <v>0</v>
      </c>
      <c r="CM494" s="100">
        <v>0</v>
      </c>
      <c r="CN494" s="100">
        <v>0</v>
      </c>
      <c r="CO494" s="100">
        <v>0</v>
      </c>
    </row>
    <row r="495" spans="1:93" x14ac:dyDescent="0.2">
      <c r="A495" s="101" t="s">
        <v>2089</v>
      </c>
      <c r="B495" s="100">
        <v>460648795.64999998</v>
      </c>
      <c r="C495" s="100">
        <v>460648795.64999998</v>
      </c>
      <c r="D495" s="100">
        <v>460648795.64999998</v>
      </c>
      <c r="E495" s="100">
        <v>460648795.64999998</v>
      </c>
      <c r="F495" s="100">
        <v>460648795.64999998</v>
      </c>
      <c r="G495" s="100">
        <v>460648795.64999998</v>
      </c>
      <c r="H495" s="100">
        <v>460648795.64999998</v>
      </c>
      <c r="I495" s="100">
        <v>460648795.64999998</v>
      </c>
      <c r="J495" s="100">
        <v>460648795.64999998</v>
      </c>
      <c r="K495" s="100">
        <v>460648795.64999998</v>
      </c>
      <c r="L495" s="100">
        <v>460648795.64999998</v>
      </c>
      <c r="M495" s="100">
        <v>460648795.64999998</v>
      </c>
      <c r="N495" s="100">
        <v>460648795.64999998</v>
      </c>
      <c r="O495" s="100">
        <v>460648795.64999998</v>
      </c>
      <c r="P495" s="100">
        <v>460648795.64999998</v>
      </c>
      <c r="Q495" s="100">
        <v>460648795.64999998</v>
      </c>
      <c r="R495" s="100">
        <v>460648795.64999998</v>
      </c>
      <c r="S495" s="100">
        <v>460648795.64999998</v>
      </c>
      <c r="T495" s="100">
        <v>460648795.64999998</v>
      </c>
      <c r="U495" s="100">
        <v>460648795.64999998</v>
      </c>
      <c r="V495" s="100">
        <v>460648795.64999998</v>
      </c>
      <c r="W495" s="100">
        <v>460648795.64999998</v>
      </c>
      <c r="X495" s="100">
        <v>460648795.64999998</v>
      </c>
      <c r="Y495" s="100">
        <v>460648795.64999998</v>
      </c>
      <c r="Z495" s="100">
        <v>460648795.64999998</v>
      </c>
      <c r="AB495" s="100">
        <v>460648795.64999998</v>
      </c>
      <c r="AC495" s="100">
        <v>460648795.64999998</v>
      </c>
      <c r="AD495" s="100">
        <v>460648795.64999998</v>
      </c>
      <c r="AE495" s="100">
        <v>460648795.64999998</v>
      </c>
      <c r="AF495" s="100">
        <v>460648795.64999998</v>
      </c>
      <c r="AG495" s="100">
        <v>460648795.64999998</v>
      </c>
      <c r="AH495" s="100">
        <v>460648795.64999998</v>
      </c>
      <c r="AI495" s="100">
        <v>460648795.64999998</v>
      </c>
      <c r="AJ495" s="100">
        <v>460648795.64999998</v>
      </c>
      <c r="AK495" s="100">
        <v>460648795.64999998</v>
      </c>
      <c r="AL495" s="100">
        <v>460648795.64999998</v>
      </c>
      <c r="AM495" s="100">
        <v>460648795.64999998</v>
      </c>
      <c r="AN495" s="100">
        <v>460648795.64999998</v>
      </c>
      <c r="AO495" s="100">
        <v>460648795.64999998</v>
      </c>
      <c r="AP495" s="100">
        <v>460648795.64999998</v>
      </c>
      <c r="AQ495" s="100">
        <v>460648795.64999998</v>
      </c>
      <c r="AR495" s="100">
        <v>460648795.64999998</v>
      </c>
      <c r="AS495" s="100">
        <v>460648795.64999998</v>
      </c>
      <c r="AT495" s="100">
        <v>460648795.64999998</v>
      </c>
      <c r="AU495" s="100">
        <v>460648795.64999998</v>
      </c>
      <c r="AV495" s="100">
        <v>460648795.64999998</v>
      </c>
      <c r="AW495" s="100">
        <v>460648795.64999998</v>
      </c>
      <c r="AX495" s="100">
        <v>460648795.64999998</v>
      </c>
      <c r="AY495" s="100">
        <v>460648795.64999998</v>
      </c>
      <c r="AZ495" s="100">
        <v>460648795.64999998</v>
      </c>
      <c r="BA495" s="100">
        <v>460648795.64999998</v>
      </c>
      <c r="BB495" s="100">
        <v>460648795.64999998</v>
      </c>
      <c r="BC495" s="100">
        <v>460648795.64999998</v>
      </c>
      <c r="BD495" s="100">
        <v>460648795.64999998</v>
      </c>
      <c r="BE495" s="100">
        <v>460648795.64999998</v>
      </c>
      <c r="BF495" s="100">
        <v>460648795.64999998</v>
      </c>
      <c r="BG495" s="100">
        <v>460648795.64999998</v>
      </c>
      <c r="BH495" s="100">
        <v>460648795.64999998</v>
      </c>
      <c r="BI495" s="100">
        <v>460648795.64999998</v>
      </c>
      <c r="BJ495" s="100">
        <v>460648795.64999998</v>
      </c>
      <c r="BK495" s="100">
        <v>460648795.64999998</v>
      </c>
      <c r="BL495" s="100">
        <v>460648795.64999998</v>
      </c>
      <c r="BM495" s="100">
        <v>460648795.64999998</v>
      </c>
      <c r="BN495" s="100">
        <v>460648795.64999998</v>
      </c>
      <c r="BO495" s="100">
        <v>460648795.64999998</v>
      </c>
      <c r="BP495" s="100">
        <v>460648795.64999998</v>
      </c>
      <c r="BQ495" s="100">
        <v>460648795.64999998</v>
      </c>
      <c r="BR495" s="100">
        <v>460648795.64999998</v>
      </c>
      <c r="BS495" s="100">
        <v>460648795.64999998</v>
      </c>
      <c r="BT495" s="100">
        <v>460648795.64999998</v>
      </c>
      <c r="BU495" s="100">
        <v>460648795.64999998</v>
      </c>
      <c r="BV495" s="100">
        <v>460648795.64999998</v>
      </c>
      <c r="BW495" s="100">
        <v>460648795.64999998</v>
      </c>
      <c r="BX495" s="100">
        <v>460648795.64999998</v>
      </c>
      <c r="BY495" s="100">
        <v>460648795.64999998</v>
      </c>
      <c r="BZ495" s="100">
        <v>460648795.64999998</v>
      </c>
      <c r="CA495" s="100">
        <v>460648795.64999998</v>
      </c>
      <c r="CB495" s="100">
        <v>460648795.64999998</v>
      </c>
      <c r="CC495" s="100">
        <v>460648795.64999998</v>
      </c>
      <c r="CD495" s="100">
        <v>460648795.64999998</v>
      </c>
      <c r="CE495" s="100">
        <v>460648795.64999998</v>
      </c>
      <c r="CF495" s="100">
        <v>460648795.64999998</v>
      </c>
      <c r="CG495" s="100">
        <v>460648795.64999998</v>
      </c>
      <c r="CH495" s="100">
        <v>460648795.64999998</v>
      </c>
      <c r="CI495" s="100">
        <v>460648795.64999998</v>
      </c>
      <c r="CJ495" s="100">
        <v>460648795.64999998</v>
      </c>
      <c r="CK495" s="100">
        <v>460648795.64999998</v>
      </c>
      <c r="CL495" s="100">
        <v>460648795.64999998</v>
      </c>
      <c r="CM495" s="100">
        <v>460648795.64999998</v>
      </c>
      <c r="CN495" s="100">
        <v>460648795.64999998</v>
      </c>
      <c r="CO495" s="100">
        <v>460648795.64999998</v>
      </c>
    </row>
    <row r="496" spans="1:93" x14ac:dyDescent="0.2">
      <c r="A496" s="101" t="s">
        <v>2090</v>
      </c>
      <c r="B496" s="100">
        <v>0</v>
      </c>
      <c r="C496" s="100">
        <v>0</v>
      </c>
      <c r="D496" s="100">
        <v>0</v>
      </c>
      <c r="E496" s="100">
        <v>0</v>
      </c>
      <c r="F496" s="100">
        <v>0</v>
      </c>
      <c r="G496" s="100">
        <v>0</v>
      </c>
      <c r="H496" s="100">
        <v>0</v>
      </c>
      <c r="I496" s="100">
        <v>0</v>
      </c>
      <c r="J496" s="100">
        <v>0</v>
      </c>
      <c r="K496" s="100">
        <v>0</v>
      </c>
      <c r="L496" s="100">
        <v>0</v>
      </c>
      <c r="M496" s="100">
        <v>0</v>
      </c>
      <c r="N496" s="100">
        <v>0</v>
      </c>
      <c r="O496" s="100">
        <v>0</v>
      </c>
      <c r="P496" s="100">
        <v>0</v>
      </c>
      <c r="Q496" s="100">
        <v>0</v>
      </c>
      <c r="R496" s="100">
        <v>0</v>
      </c>
      <c r="S496" s="100">
        <v>0</v>
      </c>
      <c r="T496" s="100">
        <v>0</v>
      </c>
      <c r="U496" s="100">
        <v>0</v>
      </c>
      <c r="V496" s="100">
        <v>0</v>
      </c>
      <c r="W496" s="100">
        <v>0</v>
      </c>
      <c r="X496" s="100">
        <v>0</v>
      </c>
      <c r="Y496" s="100">
        <v>0</v>
      </c>
      <c r="Z496" s="100">
        <v>0</v>
      </c>
      <c r="AB496" s="100">
        <v>0</v>
      </c>
      <c r="AC496" s="100">
        <v>0</v>
      </c>
      <c r="AD496" s="100">
        <v>0</v>
      </c>
      <c r="AE496" s="100">
        <v>0</v>
      </c>
      <c r="AF496" s="100">
        <v>0</v>
      </c>
      <c r="AG496" s="100">
        <v>0</v>
      </c>
      <c r="AH496" s="100">
        <v>0</v>
      </c>
      <c r="AI496" s="100">
        <v>0</v>
      </c>
      <c r="AJ496" s="100">
        <v>0</v>
      </c>
      <c r="AK496" s="100">
        <v>0</v>
      </c>
      <c r="AL496" s="100">
        <v>0</v>
      </c>
      <c r="AM496" s="100">
        <v>0</v>
      </c>
      <c r="AN496" s="100">
        <v>0</v>
      </c>
      <c r="AO496" s="100">
        <v>0</v>
      </c>
      <c r="AP496" s="100">
        <v>0</v>
      </c>
      <c r="AQ496" s="100">
        <v>0</v>
      </c>
      <c r="AR496" s="100">
        <v>0</v>
      </c>
      <c r="AS496" s="100">
        <v>0</v>
      </c>
      <c r="AT496" s="100">
        <v>0</v>
      </c>
      <c r="AU496" s="100">
        <v>0</v>
      </c>
      <c r="AV496" s="100">
        <v>0</v>
      </c>
      <c r="AW496" s="100">
        <v>0</v>
      </c>
      <c r="AX496" s="100">
        <v>0</v>
      </c>
      <c r="AY496" s="100">
        <v>0</v>
      </c>
      <c r="AZ496" s="100">
        <v>0</v>
      </c>
      <c r="BA496" s="100">
        <v>0</v>
      </c>
      <c r="BB496" s="100">
        <v>0</v>
      </c>
      <c r="BC496" s="100">
        <v>0</v>
      </c>
      <c r="BD496" s="100">
        <v>0</v>
      </c>
      <c r="BE496" s="100">
        <v>0</v>
      </c>
      <c r="BF496" s="100">
        <v>0</v>
      </c>
      <c r="BG496" s="100">
        <v>0</v>
      </c>
      <c r="BH496" s="100">
        <v>0</v>
      </c>
      <c r="BI496" s="100">
        <v>0</v>
      </c>
      <c r="BJ496" s="100">
        <v>0</v>
      </c>
      <c r="BK496" s="100">
        <v>0</v>
      </c>
      <c r="BL496" s="100">
        <v>0</v>
      </c>
      <c r="BM496" s="100">
        <v>0</v>
      </c>
      <c r="BN496" s="100">
        <v>0</v>
      </c>
      <c r="BO496" s="100">
        <v>0</v>
      </c>
      <c r="BP496" s="100">
        <v>0</v>
      </c>
      <c r="BQ496" s="100">
        <v>0</v>
      </c>
      <c r="BR496" s="100">
        <v>0</v>
      </c>
      <c r="BS496" s="100">
        <v>0</v>
      </c>
      <c r="BT496" s="100">
        <v>0</v>
      </c>
      <c r="BU496" s="100">
        <v>0</v>
      </c>
      <c r="BV496" s="100">
        <v>0</v>
      </c>
      <c r="BW496" s="100">
        <v>0</v>
      </c>
      <c r="BX496" s="100">
        <v>0</v>
      </c>
      <c r="BY496" s="100">
        <v>0</v>
      </c>
      <c r="BZ496" s="100">
        <v>0</v>
      </c>
      <c r="CA496" s="100">
        <v>0</v>
      </c>
      <c r="CB496" s="100">
        <v>0</v>
      </c>
      <c r="CC496" s="100">
        <v>0</v>
      </c>
      <c r="CD496" s="100">
        <v>0</v>
      </c>
      <c r="CE496" s="100">
        <v>0</v>
      </c>
      <c r="CF496" s="100">
        <v>0</v>
      </c>
      <c r="CG496" s="100">
        <v>0</v>
      </c>
      <c r="CH496" s="100">
        <v>0</v>
      </c>
      <c r="CI496" s="100">
        <v>0</v>
      </c>
      <c r="CJ496" s="100">
        <v>0</v>
      </c>
      <c r="CK496" s="100">
        <v>0</v>
      </c>
      <c r="CL496" s="100">
        <v>0</v>
      </c>
      <c r="CM496" s="100">
        <v>0</v>
      </c>
      <c r="CN496" s="100">
        <v>0</v>
      </c>
      <c r="CO496" s="100">
        <v>0</v>
      </c>
    </row>
    <row r="497" spans="1:93" x14ac:dyDescent="0.2">
      <c r="A497" s="101" t="s">
        <v>2091</v>
      </c>
      <c r="B497" s="100">
        <v>0</v>
      </c>
      <c r="C497" s="100">
        <v>0</v>
      </c>
      <c r="D497" s="100">
        <v>0</v>
      </c>
      <c r="E497" s="100">
        <v>0</v>
      </c>
      <c r="F497" s="100">
        <v>0</v>
      </c>
      <c r="G497" s="100">
        <v>0</v>
      </c>
      <c r="H497" s="100">
        <v>0</v>
      </c>
      <c r="I497" s="100">
        <v>0</v>
      </c>
      <c r="J497" s="100">
        <v>0</v>
      </c>
      <c r="K497" s="100">
        <v>0</v>
      </c>
      <c r="L497" s="100">
        <v>0</v>
      </c>
      <c r="M497" s="100">
        <v>0</v>
      </c>
      <c r="N497" s="100">
        <v>0</v>
      </c>
      <c r="O497" s="100">
        <v>0</v>
      </c>
      <c r="P497" s="100">
        <v>0</v>
      </c>
      <c r="Q497" s="100">
        <v>0</v>
      </c>
      <c r="R497" s="100">
        <v>0</v>
      </c>
      <c r="S497" s="100">
        <v>0</v>
      </c>
      <c r="T497" s="100">
        <v>0</v>
      </c>
      <c r="U497" s="100">
        <v>0</v>
      </c>
      <c r="V497" s="100">
        <v>0</v>
      </c>
      <c r="W497" s="100">
        <v>0</v>
      </c>
      <c r="X497" s="100">
        <v>0</v>
      </c>
      <c r="Y497" s="100">
        <v>0</v>
      </c>
      <c r="Z497" s="100">
        <v>0</v>
      </c>
      <c r="AB497" s="100">
        <v>0</v>
      </c>
      <c r="AC497" s="100">
        <v>0</v>
      </c>
      <c r="AD497" s="100">
        <v>0</v>
      </c>
      <c r="AE497" s="100">
        <v>0</v>
      </c>
      <c r="AF497" s="100">
        <v>0</v>
      </c>
      <c r="AG497" s="100">
        <v>0</v>
      </c>
      <c r="AH497" s="100">
        <v>0</v>
      </c>
      <c r="AI497" s="100">
        <v>0</v>
      </c>
      <c r="AJ497" s="100">
        <v>0</v>
      </c>
      <c r="AK497" s="100">
        <v>0</v>
      </c>
      <c r="AL497" s="100">
        <v>0</v>
      </c>
      <c r="AM497" s="100">
        <v>0</v>
      </c>
      <c r="AN497" s="100">
        <v>0</v>
      </c>
      <c r="AO497" s="100">
        <v>0</v>
      </c>
      <c r="AP497" s="100">
        <v>0</v>
      </c>
      <c r="AQ497" s="100">
        <v>0</v>
      </c>
      <c r="AR497" s="100">
        <v>0</v>
      </c>
      <c r="AS497" s="100">
        <v>0</v>
      </c>
      <c r="AT497" s="100">
        <v>0</v>
      </c>
      <c r="AU497" s="100">
        <v>0</v>
      </c>
      <c r="AV497" s="100">
        <v>0</v>
      </c>
      <c r="AW497" s="100">
        <v>0</v>
      </c>
      <c r="AX497" s="100">
        <v>0</v>
      </c>
      <c r="AY497" s="100">
        <v>0</v>
      </c>
      <c r="AZ497" s="100">
        <v>0</v>
      </c>
      <c r="BA497" s="100">
        <v>0</v>
      </c>
      <c r="BB497" s="100">
        <v>0</v>
      </c>
      <c r="BC497" s="100">
        <v>0</v>
      </c>
      <c r="BD497" s="100">
        <v>0</v>
      </c>
      <c r="BE497" s="100">
        <v>0</v>
      </c>
      <c r="BF497" s="100">
        <v>0</v>
      </c>
      <c r="BG497" s="100">
        <v>0</v>
      </c>
      <c r="BH497" s="100">
        <v>0</v>
      </c>
      <c r="BI497" s="100">
        <v>0</v>
      </c>
      <c r="BJ497" s="100">
        <v>0</v>
      </c>
      <c r="BK497" s="100">
        <v>0</v>
      </c>
      <c r="BL497" s="100">
        <v>0</v>
      </c>
      <c r="BM497" s="100">
        <v>0</v>
      </c>
      <c r="BN497" s="100">
        <v>0</v>
      </c>
      <c r="BO497" s="100">
        <v>0</v>
      </c>
      <c r="BP497" s="100">
        <v>0</v>
      </c>
      <c r="BQ497" s="100">
        <v>0</v>
      </c>
      <c r="BR497" s="100">
        <v>0</v>
      </c>
      <c r="BS497" s="100">
        <v>0</v>
      </c>
      <c r="BT497" s="100">
        <v>0</v>
      </c>
      <c r="BU497" s="100">
        <v>0</v>
      </c>
      <c r="BV497" s="100">
        <v>0</v>
      </c>
      <c r="BW497" s="100">
        <v>0</v>
      </c>
      <c r="BX497" s="100">
        <v>0</v>
      </c>
      <c r="BY497" s="100">
        <v>0</v>
      </c>
      <c r="BZ497" s="100">
        <v>0</v>
      </c>
      <c r="CA497" s="100">
        <v>0</v>
      </c>
      <c r="CB497" s="100">
        <v>0</v>
      </c>
      <c r="CC497" s="100">
        <v>0</v>
      </c>
      <c r="CD497" s="100">
        <v>0</v>
      </c>
      <c r="CE497" s="100">
        <v>0</v>
      </c>
      <c r="CF497" s="100">
        <v>0</v>
      </c>
      <c r="CG497" s="100">
        <v>0</v>
      </c>
      <c r="CH497" s="100">
        <v>0</v>
      </c>
      <c r="CI497" s="100">
        <v>0</v>
      </c>
      <c r="CJ497" s="100">
        <v>0</v>
      </c>
      <c r="CK497" s="100">
        <v>0</v>
      </c>
      <c r="CL497" s="100">
        <v>0</v>
      </c>
      <c r="CM497" s="100">
        <v>0</v>
      </c>
      <c r="CN497" s="100">
        <v>0</v>
      </c>
      <c r="CO497" s="100">
        <v>0</v>
      </c>
    </row>
    <row r="498" spans="1:93" x14ac:dyDescent="0.2">
      <c r="A498" s="101" t="s">
        <v>2092</v>
      </c>
      <c r="B498" s="100">
        <v>0</v>
      </c>
      <c r="C498" s="100">
        <v>0</v>
      </c>
      <c r="D498" s="100">
        <v>0</v>
      </c>
      <c r="E498" s="100">
        <v>0</v>
      </c>
      <c r="F498" s="100">
        <v>0</v>
      </c>
      <c r="G498" s="100">
        <v>0</v>
      </c>
      <c r="H498" s="100">
        <v>0</v>
      </c>
      <c r="I498" s="100">
        <v>0</v>
      </c>
      <c r="J498" s="100">
        <v>0</v>
      </c>
      <c r="K498" s="100">
        <v>0</v>
      </c>
      <c r="L498" s="100">
        <v>0</v>
      </c>
      <c r="M498" s="100">
        <v>0</v>
      </c>
      <c r="N498" s="100">
        <v>0</v>
      </c>
      <c r="O498" s="100">
        <v>0</v>
      </c>
      <c r="P498" s="100">
        <v>0</v>
      </c>
      <c r="Q498" s="100">
        <v>0</v>
      </c>
      <c r="R498" s="100">
        <v>0</v>
      </c>
      <c r="S498" s="100">
        <v>0</v>
      </c>
      <c r="T498" s="100">
        <v>0</v>
      </c>
      <c r="U498" s="100">
        <v>0</v>
      </c>
      <c r="V498" s="100">
        <v>0</v>
      </c>
      <c r="W498" s="100">
        <v>0</v>
      </c>
      <c r="X498" s="100">
        <v>0</v>
      </c>
      <c r="Y498" s="100">
        <v>0</v>
      </c>
      <c r="Z498" s="100">
        <v>0</v>
      </c>
      <c r="AB498" s="100">
        <v>0</v>
      </c>
      <c r="AC498" s="100">
        <v>0</v>
      </c>
      <c r="AD498" s="100">
        <v>0</v>
      </c>
      <c r="AE498" s="100">
        <v>0</v>
      </c>
      <c r="AF498" s="100">
        <v>0</v>
      </c>
      <c r="AG498" s="100">
        <v>0</v>
      </c>
      <c r="AH498" s="100">
        <v>0</v>
      </c>
      <c r="AI498" s="100">
        <v>0</v>
      </c>
      <c r="AJ498" s="100">
        <v>0</v>
      </c>
      <c r="AK498" s="100">
        <v>0</v>
      </c>
      <c r="AL498" s="100">
        <v>0</v>
      </c>
      <c r="AM498" s="100">
        <v>0</v>
      </c>
      <c r="AN498" s="100">
        <v>0</v>
      </c>
      <c r="AO498" s="100">
        <v>0</v>
      </c>
      <c r="AP498" s="100">
        <v>0</v>
      </c>
      <c r="AQ498" s="100">
        <v>0</v>
      </c>
      <c r="AR498" s="100">
        <v>0</v>
      </c>
      <c r="AS498" s="100">
        <v>0</v>
      </c>
      <c r="AT498" s="100">
        <v>0</v>
      </c>
      <c r="AU498" s="100">
        <v>0</v>
      </c>
      <c r="AV498" s="100">
        <v>0</v>
      </c>
      <c r="AW498" s="100">
        <v>0</v>
      </c>
      <c r="AX498" s="100">
        <v>0</v>
      </c>
      <c r="AY498" s="100">
        <v>0</v>
      </c>
      <c r="AZ498" s="100">
        <v>0</v>
      </c>
      <c r="BA498" s="100">
        <v>0</v>
      </c>
      <c r="BB498" s="100">
        <v>0</v>
      </c>
      <c r="BC498" s="100">
        <v>0</v>
      </c>
      <c r="BD498" s="100">
        <v>0</v>
      </c>
      <c r="BE498" s="100">
        <v>0</v>
      </c>
      <c r="BF498" s="100">
        <v>0</v>
      </c>
      <c r="BG498" s="100">
        <v>0</v>
      </c>
      <c r="BH498" s="100">
        <v>0</v>
      </c>
      <c r="BI498" s="100">
        <v>0</v>
      </c>
      <c r="BJ498" s="100">
        <v>0</v>
      </c>
      <c r="BK498" s="100">
        <v>0</v>
      </c>
      <c r="BL498" s="100">
        <v>0</v>
      </c>
      <c r="BM498" s="100">
        <v>0</v>
      </c>
      <c r="BN498" s="100">
        <v>0</v>
      </c>
      <c r="BO498" s="100">
        <v>0</v>
      </c>
      <c r="BP498" s="100">
        <v>0</v>
      </c>
      <c r="BQ498" s="100">
        <v>0</v>
      </c>
      <c r="BR498" s="100">
        <v>0</v>
      </c>
      <c r="BS498" s="100">
        <v>0</v>
      </c>
      <c r="BT498" s="100">
        <v>0</v>
      </c>
      <c r="BU498" s="100">
        <v>0</v>
      </c>
      <c r="BV498" s="100">
        <v>0</v>
      </c>
      <c r="BW498" s="100">
        <v>0</v>
      </c>
      <c r="BX498" s="100">
        <v>0</v>
      </c>
      <c r="BY498" s="100">
        <v>0</v>
      </c>
      <c r="BZ498" s="100">
        <v>0</v>
      </c>
      <c r="CA498" s="100">
        <v>0</v>
      </c>
      <c r="CB498" s="100">
        <v>0</v>
      </c>
      <c r="CC498" s="100">
        <v>0</v>
      </c>
      <c r="CD498" s="100">
        <v>0</v>
      </c>
      <c r="CE498" s="100">
        <v>0</v>
      </c>
      <c r="CF498" s="100">
        <v>0</v>
      </c>
      <c r="CG498" s="100">
        <v>0</v>
      </c>
      <c r="CH498" s="100">
        <v>0</v>
      </c>
      <c r="CI498" s="100">
        <v>0</v>
      </c>
      <c r="CJ498" s="100">
        <v>0</v>
      </c>
      <c r="CK498" s="100">
        <v>0</v>
      </c>
      <c r="CL498" s="100">
        <v>0</v>
      </c>
      <c r="CM498" s="100">
        <v>0</v>
      </c>
      <c r="CN498" s="100">
        <v>0</v>
      </c>
      <c r="CO498" s="100">
        <v>0</v>
      </c>
    </row>
    <row r="499" spans="1:93" x14ac:dyDescent="0.2">
      <c r="A499" s="102" t="s">
        <v>2093</v>
      </c>
      <c r="B499" s="100">
        <v>901804182.15999997</v>
      </c>
      <c r="C499" s="100">
        <v>946209765</v>
      </c>
      <c r="D499" s="100">
        <v>960691344.33999896</v>
      </c>
      <c r="E499" s="100">
        <v>982828097.79999995</v>
      </c>
      <c r="F499" s="100">
        <v>1096098058.93999</v>
      </c>
      <c r="G499" s="100">
        <v>1210589110.47</v>
      </c>
      <c r="H499" s="100">
        <v>1305393368.03</v>
      </c>
      <c r="I499" s="100">
        <v>1496467577.8</v>
      </c>
      <c r="J499" s="100">
        <v>1620340144.74</v>
      </c>
      <c r="K499" s="100">
        <v>1695750502.77</v>
      </c>
      <c r="L499" s="100">
        <v>1739623196.0599999</v>
      </c>
      <c r="M499" s="100">
        <v>1815851069.1900001</v>
      </c>
      <c r="N499" s="100">
        <v>1815851069.1900001</v>
      </c>
      <c r="O499" s="100">
        <v>1774600528.1099999</v>
      </c>
      <c r="P499" s="100">
        <v>1726572546.79</v>
      </c>
      <c r="Q499" s="100">
        <v>1670214148.8099999</v>
      </c>
      <c r="R499" s="100">
        <v>1611454408.48999</v>
      </c>
      <c r="S499" s="100">
        <v>1553720109.1800001</v>
      </c>
      <c r="T499" s="100">
        <v>1464659554.6400001</v>
      </c>
      <c r="U499" s="100">
        <v>1388518562.8999901</v>
      </c>
      <c r="V499" s="100">
        <v>1310772777.6099899</v>
      </c>
      <c r="W499" s="100">
        <v>1198485753.98</v>
      </c>
      <c r="X499" s="100">
        <v>1118628539.04</v>
      </c>
      <c r="Y499" s="100">
        <v>1088649525.27999</v>
      </c>
      <c r="Z499" s="100">
        <v>1068662090.75</v>
      </c>
      <c r="AB499" s="100">
        <v>1068662090.75</v>
      </c>
      <c r="AC499" s="100">
        <v>1040791665.2681201</v>
      </c>
      <c r="AD499" s="100">
        <v>1023402349.20026</v>
      </c>
      <c r="AE499" s="100">
        <v>981560867.95890796</v>
      </c>
      <c r="AF499" s="100">
        <v>932863733.60665596</v>
      </c>
      <c r="AG499" s="100">
        <v>875702213.51101696</v>
      </c>
      <c r="AH499" s="100">
        <v>818291299.42773902</v>
      </c>
      <c r="AI499" s="100">
        <v>762555316.04671395</v>
      </c>
      <c r="AJ499" s="100">
        <v>705055102.33320796</v>
      </c>
      <c r="AK499" s="100">
        <v>642821877.33747804</v>
      </c>
      <c r="AL499" s="100">
        <v>590579974.87985694</v>
      </c>
      <c r="AM499" s="100">
        <v>558285086.82274699</v>
      </c>
      <c r="AN499" s="100">
        <v>528562293.35033798</v>
      </c>
      <c r="AO499" s="100">
        <v>528562293.35033798</v>
      </c>
      <c r="AP499" s="100">
        <v>536422722.03429902</v>
      </c>
      <c r="AQ499" s="100">
        <v>543610064.30400205</v>
      </c>
      <c r="AR499" s="100">
        <v>538976727.59629095</v>
      </c>
      <c r="AS499" s="100">
        <v>525426884.602337</v>
      </c>
      <c r="AT499" s="100">
        <v>509695007.26597601</v>
      </c>
      <c r="AU499" s="100">
        <v>498681977.19694901</v>
      </c>
      <c r="AV499" s="100">
        <v>491800193.215635</v>
      </c>
      <c r="AW499" s="100">
        <v>483863072.51274902</v>
      </c>
      <c r="AX499" s="100">
        <v>472905710.40089798</v>
      </c>
      <c r="AY499" s="100">
        <v>465970623.518264</v>
      </c>
      <c r="AZ499" s="100">
        <v>468941084.01784801</v>
      </c>
      <c r="BA499" s="100">
        <v>475622450.66569501</v>
      </c>
      <c r="BB499" s="100">
        <v>475622450.66569501</v>
      </c>
      <c r="BC499" s="100">
        <v>492258322.07830298</v>
      </c>
      <c r="BD499" s="100">
        <v>504829907.85981399</v>
      </c>
      <c r="BE499" s="100">
        <v>506091261.88306999</v>
      </c>
      <c r="BF499" s="100">
        <v>498529061.413984</v>
      </c>
      <c r="BG499" s="100">
        <v>489782909.53064901</v>
      </c>
      <c r="BH499" s="100">
        <v>482705205.813398</v>
      </c>
      <c r="BI499" s="100">
        <v>479308831.47374499</v>
      </c>
      <c r="BJ499" s="100">
        <v>476172729.69039899</v>
      </c>
      <c r="BK499" s="100">
        <v>468475932.67859298</v>
      </c>
      <c r="BL499" s="100">
        <v>462989405.94100499</v>
      </c>
      <c r="BM499" s="100">
        <v>466769494.66477603</v>
      </c>
      <c r="BN499" s="100">
        <v>475622392.34293997</v>
      </c>
      <c r="BO499" s="100">
        <v>475622392.34293997</v>
      </c>
      <c r="BP499" s="100">
        <v>495483644.51893002</v>
      </c>
      <c r="BQ499" s="100">
        <v>513123392.631607</v>
      </c>
      <c r="BR499" s="100">
        <v>520820787.99270397</v>
      </c>
      <c r="BS499" s="100">
        <v>518083854.48834503</v>
      </c>
      <c r="BT499" s="100">
        <v>506711619.50436503</v>
      </c>
      <c r="BU499" s="100">
        <v>495694563.337892</v>
      </c>
      <c r="BV499" s="100">
        <v>487374593.52743399</v>
      </c>
      <c r="BW499" s="100">
        <v>479468425.12737</v>
      </c>
      <c r="BX499" s="100">
        <v>470279009.34807199</v>
      </c>
      <c r="BY499" s="100">
        <v>465913115.26820701</v>
      </c>
      <c r="BZ499" s="100">
        <v>467749815.04552197</v>
      </c>
      <c r="CA499" s="100">
        <v>475714791.601946</v>
      </c>
      <c r="CB499" s="100">
        <v>475714791.601946</v>
      </c>
      <c r="CC499" s="100">
        <v>493257423.80826998</v>
      </c>
      <c r="CD499" s="100">
        <v>505767261.79114598</v>
      </c>
      <c r="CE499" s="100">
        <v>508180956.47518498</v>
      </c>
      <c r="CF499" s="100">
        <v>501386896.99057698</v>
      </c>
      <c r="CG499" s="100">
        <v>489360415.638309</v>
      </c>
      <c r="CH499" s="100">
        <v>479792261.54235798</v>
      </c>
      <c r="CI499" s="100">
        <v>471105248.67012799</v>
      </c>
      <c r="CJ499" s="100">
        <v>463706686.61528403</v>
      </c>
      <c r="CK499" s="100">
        <v>456791959.12944901</v>
      </c>
      <c r="CL499" s="100">
        <v>457570875.91537601</v>
      </c>
      <c r="CM499" s="100">
        <v>462902226.49486798</v>
      </c>
      <c r="CN499" s="100">
        <v>475516012.06314403</v>
      </c>
      <c r="CO499" s="100">
        <v>475516012.06314403</v>
      </c>
    </row>
    <row r="500" spans="1:93" x14ac:dyDescent="0.2">
      <c r="A500" s="101" t="s">
        <v>2094</v>
      </c>
      <c r="B500" s="100">
        <v>12492249</v>
      </c>
      <c r="C500" s="100">
        <v>11949108</v>
      </c>
      <c r="D500" s="100">
        <v>11405967</v>
      </c>
      <c r="E500" s="100">
        <v>10862826</v>
      </c>
      <c r="F500" s="100">
        <v>10319685</v>
      </c>
      <c r="G500" s="100">
        <v>9776544</v>
      </c>
      <c r="H500" s="100">
        <v>9233403</v>
      </c>
      <c r="I500" s="100">
        <v>8690262</v>
      </c>
      <c r="J500" s="100">
        <v>8147121</v>
      </c>
      <c r="K500" s="100">
        <v>7603980</v>
      </c>
      <c r="L500" s="100">
        <v>7060839</v>
      </c>
      <c r="M500" s="100">
        <v>6517698</v>
      </c>
      <c r="N500" s="100">
        <v>6517698</v>
      </c>
      <c r="O500" s="100">
        <v>5974557</v>
      </c>
      <c r="P500" s="100">
        <v>5431416</v>
      </c>
      <c r="Q500" s="100">
        <v>4888275</v>
      </c>
      <c r="R500" s="100">
        <v>6517693</v>
      </c>
      <c r="S500" s="100">
        <v>6517693</v>
      </c>
      <c r="T500" s="100">
        <v>6517693</v>
      </c>
      <c r="U500" s="100">
        <v>6517693</v>
      </c>
      <c r="V500" s="100">
        <v>6517693</v>
      </c>
      <c r="W500" s="100">
        <v>6517693</v>
      </c>
      <c r="X500" s="100">
        <v>6517693</v>
      </c>
      <c r="Y500" s="100">
        <v>6517693</v>
      </c>
      <c r="Z500" s="100">
        <v>6517693</v>
      </c>
      <c r="AB500" s="100">
        <v>6517693</v>
      </c>
      <c r="AC500" s="100">
        <v>6517693</v>
      </c>
      <c r="AD500" s="100">
        <v>6517693</v>
      </c>
      <c r="AE500" s="100">
        <v>6517693</v>
      </c>
      <c r="AF500" s="100">
        <v>6517693</v>
      </c>
      <c r="AG500" s="100">
        <v>6517693</v>
      </c>
      <c r="AH500" s="100">
        <v>6517693</v>
      </c>
      <c r="AI500" s="100">
        <v>6517693</v>
      </c>
      <c r="AJ500" s="100">
        <v>6517693</v>
      </c>
      <c r="AK500" s="100">
        <v>6517693</v>
      </c>
      <c r="AL500" s="100">
        <v>6517693</v>
      </c>
      <c r="AM500" s="100">
        <v>6517693</v>
      </c>
      <c r="AN500" s="100">
        <v>6517693</v>
      </c>
      <c r="AO500" s="100">
        <v>6517693</v>
      </c>
      <c r="AP500" s="100">
        <v>6517693</v>
      </c>
      <c r="AQ500" s="100">
        <v>6517693</v>
      </c>
      <c r="AR500" s="100">
        <v>6517693</v>
      </c>
      <c r="AS500" s="100">
        <v>6517693</v>
      </c>
      <c r="AT500" s="100">
        <v>6517693</v>
      </c>
      <c r="AU500" s="100">
        <v>6517693</v>
      </c>
      <c r="AV500" s="100">
        <v>6517693</v>
      </c>
      <c r="AW500" s="100">
        <v>6517693</v>
      </c>
      <c r="AX500" s="100">
        <v>6517693</v>
      </c>
      <c r="AY500" s="100">
        <v>6517693</v>
      </c>
      <c r="AZ500" s="100">
        <v>6517693</v>
      </c>
      <c r="BA500" s="100">
        <v>6517693</v>
      </c>
      <c r="BB500" s="100">
        <v>6517693</v>
      </c>
      <c r="BC500" s="100">
        <v>6517693</v>
      </c>
      <c r="BD500" s="100">
        <v>6517693</v>
      </c>
      <c r="BE500" s="100">
        <v>6517693</v>
      </c>
      <c r="BF500" s="100">
        <v>6517693</v>
      </c>
      <c r="BG500" s="100">
        <v>6517693</v>
      </c>
      <c r="BH500" s="100">
        <v>6517693</v>
      </c>
      <c r="BI500" s="100">
        <v>6517693</v>
      </c>
      <c r="BJ500" s="100">
        <v>6517693</v>
      </c>
      <c r="BK500" s="100">
        <v>6517693</v>
      </c>
      <c r="BL500" s="100">
        <v>6517693</v>
      </c>
      <c r="BM500" s="100">
        <v>6517693</v>
      </c>
      <c r="BN500" s="100">
        <v>6517693</v>
      </c>
      <c r="BO500" s="100">
        <v>6517693</v>
      </c>
      <c r="BP500" s="100">
        <v>6517693</v>
      </c>
      <c r="BQ500" s="100">
        <v>6517693</v>
      </c>
      <c r="BR500" s="100">
        <v>6517693</v>
      </c>
      <c r="BS500" s="100">
        <v>6517693</v>
      </c>
      <c r="BT500" s="100">
        <v>6517693</v>
      </c>
      <c r="BU500" s="100">
        <v>6517693</v>
      </c>
      <c r="BV500" s="100">
        <v>6517693</v>
      </c>
      <c r="BW500" s="100">
        <v>6517693</v>
      </c>
      <c r="BX500" s="100">
        <v>6517693</v>
      </c>
      <c r="BY500" s="100">
        <v>6517693</v>
      </c>
      <c r="BZ500" s="100">
        <v>6517693</v>
      </c>
      <c r="CA500" s="100">
        <v>6517693</v>
      </c>
      <c r="CB500" s="100">
        <v>6517693</v>
      </c>
      <c r="CC500" s="100">
        <v>6517693</v>
      </c>
      <c r="CD500" s="100">
        <v>6517693</v>
      </c>
      <c r="CE500" s="100">
        <v>6517693</v>
      </c>
      <c r="CF500" s="100">
        <v>6517693</v>
      </c>
      <c r="CG500" s="100">
        <v>6517693</v>
      </c>
      <c r="CH500" s="100">
        <v>6517693</v>
      </c>
      <c r="CI500" s="100">
        <v>6517693</v>
      </c>
      <c r="CJ500" s="100">
        <v>6517693</v>
      </c>
      <c r="CK500" s="100">
        <v>6517693</v>
      </c>
      <c r="CL500" s="100">
        <v>6517693</v>
      </c>
      <c r="CM500" s="100">
        <v>6517693</v>
      </c>
      <c r="CN500" s="100">
        <v>6517693</v>
      </c>
      <c r="CO500" s="100">
        <v>6517693</v>
      </c>
    </row>
    <row r="501" spans="1:93" x14ac:dyDescent="0.2">
      <c r="A501" s="101" t="s">
        <v>2095</v>
      </c>
      <c r="B501" s="100">
        <v>80799865</v>
      </c>
      <c r="C501" s="100">
        <v>80253920</v>
      </c>
      <c r="D501" s="100">
        <v>79707975</v>
      </c>
      <c r="E501" s="100">
        <v>79162030</v>
      </c>
      <c r="F501" s="100">
        <v>78616085</v>
      </c>
      <c r="G501" s="100">
        <v>78070140</v>
      </c>
      <c r="H501" s="100">
        <v>77524195</v>
      </c>
      <c r="I501" s="100">
        <v>76978250</v>
      </c>
      <c r="J501" s="100">
        <v>76432305</v>
      </c>
      <c r="K501" s="100">
        <v>75886360</v>
      </c>
      <c r="L501" s="100">
        <v>75340415</v>
      </c>
      <c r="M501" s="100">
        <v>74794470</v>
      </c>
      <c r="N501" s="100">
        <v>74794470</v>
      </c>
      <c r="O501" s="100">
        <v>74248525</v>
      </c>
      <c r="P501" s="100">
        <v>73702580</v>
      </c>
      <c r="Q501" s="100">
        <v>73156635</v>
      </c>
      <c r="R501" s="100">
        <v>72610690</v>
      </c>
      <c r="S501" s="100">
        <v>72064745</v>
      </c>
      <c r="T501" s="100">
        <v>71518800</v>
      </c>
      <c r="U501" s="100">
        <v>70972855</v>
      </c>
      <c r="V501" s="100">
        <v>70426910</v>
      </c>
      <c r="W501" s="100">
        <v>69880965</v>
      </c>
      <c r="X501" s="100">
        <v>69335020</v>
      </c>
      <c r="Y501" s="100">
        <v>68789075</v>
      </c>
      <c r="Z501" s="100">
        <v>68243130</v>
      </c>
      <c r="AB501" s="100">
        <v>68243130</v>
      </c>
      <c r="AC501" s="100">
        <v>67697184.973821893</v>
      </c>
      <c r="AD501" s="100">
        <v>67151239.947643906</v>
      </c>
      <c r="AE501" s="100">
        <v>66605294.921465904</v>
      </c>
      <c r="AF501" s="100">
        <v>66059349.895287901</v>
      </c>
      <c r="AG501" s="100">
        <v>65513404.869109899</v>
      </c>
      <c r="AH501" s="100">
        <v>64967459.842931896</v>
      </c>
      <c r="AI501" s="100">
        <v>64421514.816753902</v>
      </c>
      <c r="AJ501" s="100">
        <v>63875569.790575899</v>
      </c>
      <c r="AK501" s="100">
        <v>63329624.764397897</v>
      </c>
      <c r="AL501" s="100">
        <v>62783679.738219902</v>
      </c>
      <c r="AM501" s="100">
        <v>62237734.712041803</v>
      </c>
      <c r="AN501" s="100">
        <v>61691789.6858638</v>
      </c>
      <c r="AO501" s="100">
        <v>61691789.6858638</v>
      </c>
      <c r="AP501" s="100">
        <v>61145844.659685798</v>
      </c>
      <c r="AQ501" s="100">
        <v>60599899.633507803</v>
      </c>
      <c r="AR501" s="100">
        <v>60053954.607329801</v>
      </c>
      <c r="AS501" s="100">
        <v>59508009.581151798</v>
      </c>
      <c r="AT501" s="100">
        <v>58962064.554973803</v>
      </c>
      <c r="AU501" s="100">
        <v>58416119.528795801</v>
      </c>
      <c r="AV501" s="100">
        <v>57870174.502617799</v>
      </c>
      <c r="AW501" s="100">
        <v>57324229.476439796</v>
      </c>
      <c r="AX501" s="100">
        <v>56778284.450261801</v>
      </c>
      <c r="AY501" s="100">
        <v>56232339.424083799</v>
      </c>
      <c r="AZ501" s="100">
        <v>55686394.397905797</v>
      </c>
      <c r="BA501" s="100">
        <v>55140449.371727698</v>
      </c>
      <c r="BB501" s="100">
        <v>55140449.371727698</v>
      </c>
      <c r="BC501" s="100">
        <v>54594504.345549703</v>
      </c>
      <c r="BD501" s="100">
        <v>54048559.3193717</v>
      </c>
      <c r="BE501" s="100">
        <v>53502614.293193698</v>
      </c>
      <c r="BF501" s="100">
        <v>52956669.267015703</v>
      </c>
      <c r="BG501" s="100">
        <v>52410724.240837701</v>
      </c>
      <c r="BH501" s="100">
        <v>51864779.214659698</v>
      </c>
      <c r="BI501" s="100">
        <v>51318834.188481703</v>
      </c>
      <c r="BJ501" s="100">
        <v>50772889.162303701</v>
      </c>
      <c r="BK501" s="100">
        <v>50226944.136125699</v>
      </c>
      <c r="BL501" s="100">
        <v>49680999.109947696</v>
      </c>
      <c r="BM501" s="100">
        <v>49135054.083769701</v>
      </c>
      <c r="BN501" s="100">
        <v>48589109.057591699</v>
      </c>
      <c r="BO501" s="100">
        <v>48589109.057591699</v>
      </c>
      <c r="BP501" s="100">
        <v>48043164.031413697</v>
      </c>
      <c r="BQ501" s="100">
        <v>47497219.005235597</v>
      </c>
      <c r="BR501" s="100">
        <v>46951273.979057603</v>
      </c>
      <c r="BS501" s="100">
        <v>46405328.9528796</v>
      </c>
      <c r="BT501" s="100">
        <v>45859383.926701598</v>
      </c>
      <c r="BU501" s="100">
        <v>45313438.900523603</v>
      </c>
      <c r="BV501" s="100">
        <v>44767493.874345601</v>
      </c>
      <c r="BW501" s="100">
        <v>44221548.848167598</v>
      </c>
      <c r="BX501" s="100">
        <v>43675603.821989603</v>
      </c>
      <c r="BY501" s="100">
        <v>43129658.795811601</v>
      </c>
      <c r="BZ501" s="100">
        <v>42583713.769633599</v>
      </c>
      <c r="CA501" s="100">
        <v>42037768.743455604</v>
      </c>
      <c r="CB501" s="100">
        <v>42037768.743455604</v>
      </c>
      <c r="CC501" s="100">
        <v>41491823.717277601</v>
      </c>
      <c r="CD501" s="100">
        <v>40945878.691099599</v>
      </c>
      <c r="CE501" s="100">
        <v>40399933.6649215</v>
      </c>
      <c r="CF501" s="100">
        <v>39853988.638743497</v>
      </c>
      <c r="CG501" s="100">
        <v>39308043.612565503</v>
      </c>
      <c r="CH501" s="100">
        <v>38762098.5863875</v>
      </c>
      <c r="CI501" s="100">
        <v>38216153.560209498</v>
      </c>
      <c r="CJ501" s="100">
        <v>37670208.534031503</v>
      </c>
      <c r="CK501" s="100">
        <v>37124263.507853501</v>
      </c>
      <c r="CL501" s="100">
        <v>36578318.481675498</v>
      </c>
      <c r="CM501" s="100">
        <v>36032373.455497503</v>
      </c>
      <c r="CN501" s="100">
        <v>35486428.429319501</v>
      </c>
      <c r="CO501" s="100">
        <v>35486428.429319501</v>
      </c>
    </row>
    <row r="502" spans="1:93" x14ac:dyDescent="0.2">
      <c r="A502" s="101" t="s">
        <v>2096</v>
      </c>
      <c r="B502" s="100">
        <v>0</v>
      </c>
      <c r="C502" s="100">
        <v>0</v>
      </c>
      <c r="D502" s="100">
        <v>0</v>
      </c>
      <c r="E502" s="100">
        <v>0</v>
      </c>
      <c r="F502" s="100">
        <v>0</v>
      </c>
      <c r="G502" s="100">
        <v>0</v>
      </c>
      <c r="H502" s="100">
        <v>0</v>
      </c>
      <c r="I502" s="100">
        <v>0</v>
      </c>
      <c r="J502" s="100">
        <v>0</v>
      </c>
      <c r="K502" s="100">
        <v>0</v>
      </c>
      <c r="L502" s="100">
        <v>0</v>
      </c>
      <c r="M502" s="100">
        <v>0</v>
      </c>
      <c r="N502" s="100">
        <v>0</v>
      </c>
      <c r="O502" s="100">
        <v>0</v>
      </c>
      <c r="P502" s="100">
        <v>0</v>
      </c>
      <c r="Q502" s="100">
        <v>0</v>
      </c>
      <c r="R502" s="100">
        <v>0</v>
      </c>
      <c r="S502" s="100">
        <v>0</v>
      </c>
      <c r="T502" s="100">
        <v>0</v>
      </c>
      <c r="U502" s="100">
        <v>0</v>
      </c>
      <c r="V502" s="100">
        <v>0</v>
      </c>
      <c r="W502" s="100">
        <v>0</v>
      </c>
      <c r="X502" s="100">
        <v>0</v>
      </c>
      <c r="Y502" s="100">
        <v>0</v>
      </c>
      <c r="Z502" s="100">
        <v>0</v>
      </c>
      <c r="AB502" s="100">
        <v>0</v>
      </c>
      <c r="AC502" s="100">
        <v>0</v>
      </c>
      <c r="AD502" s="100">
        <v>0</v>
      </c>
      <c r="AE502" s="100">
        <v>0</v>
      </c>
      <c r="AF502" s="100">
        <v>0</v>
      </c>
      <c r="AG502" s="100">
        <v>0</v>
      </c>
      <c r="AH502" s="100">
        <v>0</v>
      </c>
      <c r="AI502" s="100">
        <v>0</v>
      </c>
      <c r="AJ502" s="100">
        <v>0</v>
      </c>
      <c r="AK502" s="100">
        <v>0</v>
      </c>
      <c r="AL502" s="100">
        <v>0</v>
      </c>
      <c r="AM502" s="100">
        <v>0</v>
      </c>
      <c r="AN502" s="100">
        <v>0</v>
      </c>
      <c r="AO502" s="100">
        <v>0</v>
      </c>
      <c r="AP502" s="100">
        <v>0</v>
      </c>
      <c r="AQ502" s="100">
        <v>0</v>
      </c>
      <c r="AR502" s="100">
        <v>0</v>
      </c>
      <c r="AS502" s="100">
        <v>0</v>
      </c>
      <c r="AT502" s="100">
        <v>0</v>
      </c>
      <c r="AU502" s="100">
        <v>0</v>
      </c>
      <c r="AV502" s="100">
        <v>0</v>
      </c>
      <c r="AW502" s="100">
        <v>0</v>
      </c>
      <c r="AX502" s="100">
        <v>0</v>
      </c>
      <c r="AY502" s="100">
        <v>0</v>
      </c>
      <c r="AZ502" s="100">
        <v>0</v>
      </c>
      <c r="BA502" s="100">
        <v>0</v>
      </c>
      <c r="BB502" s="100">
        <v>0</v>
      </c>
      <c r="BC502" s="100">
        <v>0</v>
      </c>
      <c r="BD502" s="100">
        <v>0</v>
      </c>
      <c r="BE502" s="100">
        <v>0</v>
      </c>
      <c r="BF502" s="100">
        <v>0</v>
      </c>
      <c r="BG502" s="100">
        <v>0</v>
      </c>
      <c r="BH502" s="100">
        <v>0</v>
      </c>
      <c r="BI502" s="100">
        <v>0</v>
      </c>
      <c r="BJ502" s="100">
        <v>0</v>
      </c>
      <c r="BK502" s="100">
        <v>0</v>
      </c>
      <c r="BL502" s="100">
        <v>0</v>
      </c>
      <c r="BM502" s="100">
        <v>0</v>
      </c>
      <c r="BN502" s="100">
        <v>0</v>
      </c>
      <c r="BO502" s="100">
        <v>0</v>
      </c>
      <c r="BP502" s="100">
        <v>0</v>
      </c>
      <c r="BQ502" s="100">
        <v>0</v>
      </c>
      <c r="BR502" s="100">
        <v>0</v>
      </c>
      <c r="BS502" s="100">
        <v>0</v>
      </c>
      <c r="BT502" s="100">
        <v>0</v>
      </c>
      <c r="BU502" s="100">
        <v>0</v>
      </c>
      <c r="BV502" s="100">
        <v>0</v>
      </c>
      <c r="BW502" s="100">
        <v>0</v>
      </c>
      <c r="BX502" s="100">
        <v>0</v>
      </c>
      <c r="BY502" s="100">
        <v>0</v>
      </c>
      <c r="BZ502" s="100">
        <v>0</v>
      </c>
      <c r="CA502" s="100">
        <v>0</v>
      </c>
      <c r="CB502" s="100">
        <v>0</v>
      </c>
      <c r="CC502" s="100">
        <v>0</v>
      </c>
      <c r="CD502" s="100">
        <v>0</v>
      </c>
      <c r="CE502" s="100">
        <v>0</v>
      </c>
      <c r="CF502" s="100">
        <v>0</v>
      </c>
      <c r="CG502" s="100">
        <v>0</v>
      </c>
      <c r="CH502" s="100">
        <v>0</v>
      </c>
      <c r="CI502" s="100">
        <v>0</v>
      </c>
      <c r="CJ502" s="100">
        <v>0</v>
      </c>
      <c r="CK502" s="100">
        <v>0</v>
      </c>
      <c r="CL502" s="100">
        <v>0</v>
      </c>
      <c r="CM502" s="100">
        <v>0</v>
      </c>
      <c r="CN502" s="100">
        <v>0</v>
      </c>
      <c r="CO502" s="100">
        <v>0</v>
      </c>
    </row>
    <row r="503" spans="1:93" x14ac:dyDescent="0.2">
      <c r="A503" s="101" t="s">
        <v>2097</v>
      </c>
      <c r="B503" s="100">
        <v>2275664.0699999998</v>
      </c>
      <c r="C503" s="100">
        <v>2227245.69</v>
      </c>
      <c r="D503" s="100">
        <v>2178827.31</v>
      </c>
      <c r="E503" s="100">
        <v>2130408.9300000002</v>
      </c>
      <c r="F503" s="100">
        <v>2081990.55</v>
      </c>
      <c r="G503" s="100">
        <v>2033572.17</v>
      </c>
      <c r="H503" s="100">
        <v>1985153.79</v>
      </c>
      <c r="I503" s="100">
        <v>1936735.41</v>
      </c>
      <c r="J503" s="100">
        <v>1888317.03</v>
      </c>
      <c r="K503" s="100">
        <v>1839898.65</v>
      </c>
      <c r="L503" s="100">
        <v>1791480.27</v>
      </c>
      <c r="M503" s="100">
        <v>1743061.89</v>
      </c>
      <c r="N503" s="100">
        <v>1743061.89</v>
      </c>
      <c r="O503" s="100">
        <v>1694643.51</v>
      </c>
      <c r="P503" s="100">
        <v>1646225.13</v>
      </c>
      <c r="Q503" s="100">
        <v>1597806.75</v>
      </c>
      <c r="R503" s="100">
        <v>1549388.37</v>
      </c>
      <c r="S503" s="100">
        <v>1500969.99</v>
      </c>
      <c r="T503" s="100">
        <v>1452551.61</v>
      </c>
      <c r="U503" s="100">
        <v>1404133.23</v>
      </c>
      <c r="V503" s="100">
        <v>1355714.85</v>
      </c>
      <c r="W503" s="100">
        <v>1307296.47</v>
      </c>
      <c r="X503" s="100">
        <v>1258878.0900000001</v>
      </c>
      <c r="Y503" s="100">
        <v>1210459.71</v>
      </c>
      <c r="Z503" s="100">
        <v>1162041.33</v>
      </c>
      <c r="AB503" s="100">
        <v>1162041.33</v>
      </c>
      <c r="AC503" s="100">
        <v>1115640.2945833299</v>
      </c>
      <c r="AD503" s="100">
        <v>1069239.25916666</v>
      </c>
      <c r="AE503" s="100">
        <v>1022838.22375</v>
      </c>
      <c r="AF503" s="100">
        <v>976437.188333333</v>
      </c>
      <c r="AG503" s="100">
        <v>930036.152916666</v>
      </c>
      <c r="AH503" s="100">
        <v>883635.117499999</v>
      </c>
      <c r="AI503" s="100">
        <v>837234.08208333305</v>
      </c>
      <c r="AJ503" s="100">
        <v>790833.04666666605</v>
      </c>
      <c r="AK503" s="100">
        <v>744432.01124999998</v>
      </c>
      <c r="AL503" s="100">
        <v>698030.97583333298</v>
      </c>
      <c r="AM503" s="100">
        <v>651629.94041666598</v>
      </c>
      <c r="AN503" s="100">
        <v>605228.90499999898</v>
      </c>
      <c r="AO503" s="100">
        <v>605228.90499999898</v>
      </c>
      <c r="AP503" s="100">
        <v>558827.86958333303</v>
      </c>
      <c r="AQ503" s="100">
        <v>512426.83416666603</v>
      </c>
      <c r="AR503" s="100">
        <v>466025.79874999903</v>
      </c>
      <c r="AS503" s="100">
        <v>419624.76333333302</v>
      </c>
      <c r="AT503" s="100">
        <v>373223.72791666602</v>
      </c>
      <c r="AU503" s="100">
        <v>326822.69249999902</v>
      </c>
      <c r="AV503" s="100">
        <v>280421.657083333</v>
      </c>
      <c r="AW503" s="100">
        <v>234020.621666666</v>
      </c>
      <c r="AX503" s="100">
        <v>187619.586249999</v>
      </c>
      <c r="AY503" s="100">
        <v>141218.55083333299</v>
      </c>
      <c r="AZ503" s="100">
        <v>94817.5154166664</v>
      </c>
      <c r="BA503" s="100">
        <v>48416.479999999698</v>
      </c>
      <c r="BB503" s="100">
        <v>48416.479999999698</v>
      </c>
      <c r="BC503" s="100">
        <v>48416.479999999698</v>
      </c>
      <c r="BD503" s="100">
        <v>48416.479999999698</v>
      </c>
      <c r="BE503" s="100">
        <v>48416.479999999698</v>
      </c>
      <c r="BF503" s="100">
        <v>48416.479999999698</v>
      </c>
      <c r="BG503" s="100">
        <v>48416.479999999698</v>
      </c>
      <c r="BH503" s="100">
        <v>48416.479999999698</v>
      </c>
      <c r="BI503" s="100">
        <v>48416.479999999698</v>
      </c>
      <c r="BJ503" s="100">
        <v>48416.479999999698</v>
      </c>
      <c r="BK503" s="100">
        <v>48416.479999999698</v>
      </c>
      <c r="BL503" s="100">
        <v>48416.479999999698</v>
      </c>
      <c r="BM503" s="100">
        <v>48416.479999999698</v>
      </c>
      <c r="BN503" s="100">
        <v>48416.479999999698</v>
      </c>
      <c r="BO503" s="100">
        <v>48416.479999999698</v>
      </c>
      <c r="BP503" s="100">
        <v>48416.479999999698</v>
      </c>
      <c r="BQ503" s="100">
        <v>48416.479999999698</v>
      </c>
      <c r="BR503" s="100">
        <v>48416.479999999698</v>
      </c>
      <c r="BS503" s="100">
        <v>48416.479999999698</v>
      </c>
      <c r="BT503" s="100">
        <v>48416.479999999698</v>
      </c>
      <c r="BU503" s="100">
        <v>48416.479999999698</v>
      </c>
      <c r="BV503" s="100">
        <v>48416.479999999698</v>
      </c>
      <c r="BW503" s="100">
        <v>48416.479999999698</v>
      </c>
      <c r="BX503" s="100">
        <v>48416.479999999698</v>
      </c>
      <c r="BY503" s="100">
        <v>48416.479999999698</v>
      </c>
      <c r="BZ503" s="100">
        <v>48416.479999999698</v>
      </c>
      <c r="CA503" s="100">
        <v>48416.479999999698</v>
      </c>
      <c r="CB503" s="100">
        <v>48416.479999999698</v>
      </c>
      <c r="CC503" s="100">
        <v>48416.479999999698</v>
      </c>
      <c r="CD503" s="100">
        <v>48416.479999999698</v>
      </c>
      <c r="CE503" s="100">
        <v>48416.479999999698</v>
      </c>
      <c r="CF503" s="100">
        <v>48416.479999999698</v>
      </c>
      <c r="CG503" s="100">
        <v>48416.479999999698</v>
      </c>
      <c r="CH503" s="100">
        <v>48416.479999999698</v>
      </c>
      <c r="CI503" s="100">
        <v>48416.479999999698</v>
      </c>
      <c r="CJ503" s="100">
        <v>48416.479999999698</v>
      </c>
      <c r="CK503" s="100">
        <v>48416.479999999698</v>
      </c>
      <c r="CL503" s="100">
        <v>48416.479999999698</v>
      </c>
      <c r="CM503" s="100">
        <v>48416.479999999698</v>
      </c>
      <c r="CN503" s="100">
        <v>48416.479999999698</v>
      </c>
      <c r="CO503" s="100">
        <v>48416.479999999698</v>
      </c>
    </row>
    <row r="504" spans="1:93" x14ac:dyDescent="0.2">
      <c r="A504" s="101" t="s">
        <v>2098</v>
      </c>
      <c r="B504" s="100">
        <v>0</v>
      </c>
      <c r="C504" s="100">
        <v>0</v>
      </c>
      <c r="D504" s="100">
        <v>0</v>
      </c>
      <c r="E504" s="100">
        <v>0</v>
      </c>
      <c r="F504" s="100">
        <v>0</v>
      </c>
      <c r="G504" s="100">
        <v>0</v>
      </c>
      <c r="H504" s="100">
        <v>0</v>
      </c>
      <c r="I504" s="100">
        <v>0</v>
      </c>
      <c r="J504" s="100">
        <v>0</v>
      </c>
      <c r="K504" s="100">
        <v>0</v>
      </c>
      <c r="L504" s="100">
        <v>0</v>
      </c>
      <c r="M504" s="100">
        <v>0</v>
      </c>
      <c r="N504" s="100">
        <v>0</v>
      </c>
      <c r="O504" s="100">
        <v>0</v>
      </c>
      <c r="P504" s="100">
        <v>0</v>
      </c>
      <c r="Q504" s="100">
        <v>0</v>
      </c>
      <c r="R504" s="100">
        <v>0</v>
      </c>
      <c r="S504" s="100">
        <v>0</v>
      </c>
      <c r="T504" s="100">
        <v>0</v>
      </c>
      <c r="U504" s="100">
        <v>0</v>
      </c>
      <c r="V504" s="100">
        <v>0</v>
      </c>
      <c r="W504" s="100">
        <v>0</v>
      </c>
      <c r="X504" s="100">
        <v>0</v>
      </c>
      <c r="Y504" s="100">
        <v>0</v>
      </c>
      <c r="Z504" s="100">
        <v>0</v>
      </c>
      <c r="AB504" s="100">
        <v>0</v>
      </c>
      <c r="AC504" s="100">
        <v>-16666666.999999899</v>
      </c>
      <c r="AD504" s="100">
        <v>-33333334</v>
      </c>
      <c r="AE504" s="100">
        <v>-50000001</v>
      </c>
      <c r="AF504" s="100">
        <v>-66666667.999999903</v>
      </c>
      <c r="AG504" s="100">
        <v>-83333334.999999896</v>
      </c>
      <c r="AH504" s="100">
        <v>-100000001.999999</v>
      </c>
      <c r="AI504" s="100">
        <v>-116666668.999999</v>
      </c>
      <c r="AJ504" s="100">
        <v>-133333335.999999</v>
      </c>
      <c r="AK504" s="100">
        <v>-150000002.99999899</v>
      </c>
      <c r="AL504" s="100">
        <v>-166666669.99999899</v>
      </c>
      <c r="AM504" s="100">
        <v>-183333336.99999899</v>
      </c>
      <c r="AN504" s="100">
        <v>-200000003.99999899</v>
      </c>
      <c r="AO504" s="100">
        <v>-200000003.99999899</v>
      </c>
      <c r="AP504" s="100">
        <v>-200000003.99999899</v>
      </c>
      <c r="AQ504" s="100">
        <v>-200000003.99999899</v>
      </c>
      <c r="AR504" s="100">
        <v>-200000003.99999899</v>
      </c>
      <c r="AS504" s="100">
        <v>-200000003.99999899</v>
      </c>
      <c r="AT504" s="100">
        <v>-200000003.99999899</v>
      </c>
      <c r="AU504" s="100">
        <v>-200000003.99999899</v>
      </c>
      <c r="AV504" s="100">
        <v>-200000004</v>
      </c>
      <c r="AW504" s="100">
        <v>-200000004</v>
      </c>
      <c r="AX504" s="100">
        <v>-200000004</v>
      </c>
      <c r="AY504" s="100">
        <v>-200000003.99999899</v>
      </c>
      <c r="AZ504" s="100">
        <v>-200000003.99999899</v>
      </c>
      <c r="BA504" s="100">
        <v>-200000003.99999899</v>
      </c>
      <c r="BB504" s="100">
        <v>-200000003.99999899</v>
      </c>
      <c r="BC504" s="100">
        <v>-200000003.99999899</v>
      </c>
      <c r="BD504" s="100">
        <v>-200000003.99999899</v>
      </c>
      <c r="BE504" s="100">
        <v>-200000003.99999899</v>
      </c>
      <c r="BF504" s="100">
        <v>-200000003.99999899</v>
      </c>
      <c r="BG504" s="100">
        <v>-200000003.99999899</v>
      </c>
      <c r="BH504" s="100">
        <v>-200000003.99999899</v>
      </c>
      <c r="BI504" s="100">
        <v>-200000003.99999899</v>
      </c>
      <c r="BJ504" s="100">
        <v>-200000003.99999899</v>
      </c>
      <c r="BK504" s="100">
        <v>-200000003.99999899</v>
      </c>
      <c r="BL504" s="100">
        <v>-200000003.99999899</v>
      </c>
      <c r="BM504" s="100">
        <v>-200000003.99999899</v>
      </c>
      <c r="BN504" s="100">
        <v>-200000003.99999899</v>
      </c>
      <c r="BO504" s="100">
        <v>-200000003.99999899</v>
      </c>
      <c r="BP504" s="100">
        <v>-200000003.99999899</v>
      </c>
      <c r="BQ504" s="100">
        <v>-200000003.99999899</v>
      </c>
      <c r="BR504" s="100">
        <v>-200000003.99999899</v>
      </c>
      <c r="BS504" s="100">
        <v>-200000003.99999899</v>
      </c>
      <c r="BT504" s="100">
        <v>-200000003.99999899</v>
      </c>
      <c r="BU504" s="100">
        <v>-200000003.99999899</v>
      </c>
      <c r="BV504" s="100">
        <v>-200000003.99999899</v>
      </c>
      <c r="BW504" s="100">
        <v>-200000003.99999899</v>
      </c>
      <c r="BX504" s="100">
        <v>-200000003.99999899</v>
      </c>
      <c r="BY504" s="100">
        <v>-200000003.99999899</v>
      </c>
      <c r="BZ504" s="100">
        <v>-200000003.99999899</v>
      </c>
      <c r="CA504" s="100">
        <v>-200000003.99999899</v>
      </c>
      <c r="CB504" s="100">
        <v>-200000003.99999899</v>
      </c>
      <c r="CC504" s="100">
        <v>-200000003.99999899</v>
      </c>
      <c r="CD504" s="100">
        <v>-200000003.99999899</v>
      </c>
      <c r="CE504" s="100">
        <v>-200000003.99999899</v>
      </c>
      <c r="CF504" s="100">
        <v>-200000003.99999899</v>
      </c>
      <c r="CG504" s="100">
        <v>-200000003.99999899</v>
      </c>
      <c r="CH504" s="100">
        <v>-200000003.99999899</v>
      </c>
      <c r="CI504" s="100">
        <v>-200000003.99999899</v>
      </c>
      <c r="CJ504" s="100">
        <v>-200000003.99999899</v>
      </c>
      <c r="CK504" s="100">
        <v>-200000003.99999899</v>
      </c>
      <c r="CL504" s="100">
        <v>-200000003.99999899</v>
      </c>
      <c r="CM504" s="100">
        <v>-200000003.99999899</v>
      </c>
      <c r="CN504" s="100">
        <v>-200000003.99999899</v>
      </c>
      <c r="CO504" s="100">
        <v>-200000003.99999899</v>
      </c>
    </row>
    <row r="505" spans="1:93" x14ac:dyDescent="0.2">
      <c r="A505" s="101" t="s">
        <v>2099</v>
      </c>
      <c r="B505" s="100">
        <v>0</v>
      </c>
      <c r="C505" s="100">
        <v>0</v>
      </c>
      <c r="D505" s="100">
        <v>0</v>
      </c>
      <c r="E505" s="100">
        <v>0</v>
      </c>
      <c r="F505" s="100">
        <v>0</v>
      </c>
      <c r="G505" s="100">
        <v>0</v>
      </c>
      <c r="H505" s="100">
        <v>0</v>
      </c>
      <c r="I505" s="100">
        <v>0</v>
      </c>
      <c r="J505" s="100">
        <v>0</v>
      </c>
      <c r="K505" s="100">
        <v>0</v>
      </c>
      <c r="L505" s="100">
        <v>0</v>
      </c>
      <c r="M505" s="100">
        <v>0</v>
      </c>
      <c r="N505" s="100">
        <v>0</v>
      </c>
      <c r="O505" s="100">
        <v>0</v>
      </c>
      <c r="P505" s="100">
        <v>0</v>
      </c>
      <c r="Q505" s="100">
        <v>0</v>
      </c>
      <c r="R505" s="100">
        <v>0</v>
      </c>
      <c r="S505" s="100">
        <v>0</v>
      </c>
      <c r="T505" s="100">
        <v>0</v>
      </c>
      <c r="U505" s="100">
        <v>0</v>
      </c>
      <c r="V505" s="100">
        <v>0</v>
      </c>
      <c r="W505" s="100">
        <v>77765715.579999998</v>
      </c>
      <c r="X505" s="100">
        <v>77310945.310000002</v>
      </c>
      <c r="Y505" s="100">
        <v>76856175.040000007</v>
      </c>
      <c r="Z505" s="100">
        <v>76401404.769999996</v>
      </c>
      <c r="AB505" s="100">
        <v>76401404.769999996</v>
      </c>
      <c r="AC505" s="100">
        <v>75941960.326000005</v>
      </c>
      <c r="AD505" s="100">
        <v>75482515.881999999</v>
      </c>
      <c r="AE505" s="100">
        <v>75023071.437999994</v>
      </c>
      <c r="AF505" s="100">
        <v>74563626.994000003</v>
      </c>
      <c r="AG505" s="100">
        <v>74104182.549999997</v>
      </c>
      <c r="AH505" s="100">
        <v>73644738.106000006</v>
      </c>
      <c r="AI505" s="100">
        <v>73185293.662</v>
      </c>
      <c r="AJ505" s="100">
        <v>72725849.217999995</v>
      </c>
      <c r="AK505" s="100">
        <v>72266404.774000004</v>
      </c>
      <c r="AL505" s="100">
        <v>71806960.329999998</v>
      </c>
      <c r="AM505" s="100">
        <v>71347515.886000007</v>
      </c>
      <c r="AN505" s="100">
        <v>70888071.442000002</v>
      </c>
      <c r="AO505" s="100">
        <v>70888071.442000002</v>
      </c>
      <c r="AP505" s="100">
        <v>70428626.997999996</v>
      </c>
      <c r="AQ505" s="100">
        <v>69969182.554000005</v>
      </c>
      <c r="AR505" s="100">
        <v>69509738.109999999</v>
      </c>
      <c r="AS505" s="100">
        <v>69050293.666000098</v>
      </c>
      <c r="AT505" s="100">
        <v>68590849.222000107</v>
      </c>
      <c r="AU505" s="100">
        <v>68131404.778000101</v>
      </c>
      <c r="AV505" s="100">
        <v>67671960.334000096</v>
      </c>
      <c r="AW505" s="100">
        <v>67212515.890000105</v>
      </c>
      <c r="AX505" s="100">
        <v>66753071.446000099</v>
      </c>
      <c r="AY505" s="100">
        <v>66293627.002000101</v>
      </c>
      <c r="AZ505" s="100">
        <v>65834182.558000103</v>
      </c>
      <c r="BA505" s="100">
        <v>65374738.114000097</v>
      </c>
      <c r="BB505" s="100">
        <v>65374738.114000097</v>
      </c>
      <c r="BC505" s="100">
        <v>64915293.670000099</v>
      </c>
      <c r="BD505" s="100">
        <v>64455849.2260001</v>
      </c>
      <c r="BE505" s="100">
        <v>63996404.782000102</v>
      </c>
      <c r="BF505" s="100">
        <v>63536960.338000096</v>
      </c>
      <c r="BG505" s="100">
        <v>63077515.894000098</v>
      </c>
      <c r="BH505" s="100">
        <v>62618071.4500001</v>
      </c>
      <c r="BI505" s="100">
        <v>62158627.006000102</v>
      </c>
      <c r="BJ505" s="100">
        <v>61699182.562000103</v>
      </c>
      <c r="BK505" s="100">
        <v>61239738.118000098</v>
      </c>
      <c r="BL505" s="100">
        <v>60780293.674000099</v>
      </c>
      <c r="BM505" s="100">
        <v>60320849.230000101</v>
      </c>
      <c r="BN505" s="100">
        <v>59861404.786000103</v>
      </c>
      <c r="BO505" s="100">
        <v>59861404.786000103</v>
      </c>
      <c r="BP505" s="100">
        <v>59401960.342000097</v>
      </c>
      <c r="BQ505" s="100">
        <v>58942515.898000099</v>
      </c>
      <c r="BR505" s="100">
        <v>58483071.4540001</v>
      </c>
      <c r="BS505" s="100">
        <v>58023627.010000102</v>
      </c>
      <c r="BT505" s="100">
        <v>57564182.566000096</v>
      </c>
      <c r="BU505" s="100">
        <v>57104738.122000098</v>
      </c>
      <c r="BV505" s="100">
        <v>56645293.6780001</v>
      </c>
      <c r="BW505" s="100">
        <v>56185849.234000102</v>
      </c>
      <c r="BX505" s="100">
        <v>55726404.790000103</v>
      </c>
      <c r="BY505" s="100">
        <v>55266960.346000098</v>
      </c>
      <c r="BZ505" s="100">
        <v>54807515.902000099</v>
      </c>
      <c r="CA505" s="100">
        <v>54348071.458000101</v>
      </c>
      <c r="CB505" s="100">
        <v>54348071.458000101</v>
      </c>
      <c r="CC505" s="100">
        <v>53888627.014000103</v>
      </c>
      <c r="CD505" s="100">
        <v>53429182.570000097</v>
      </c>
      <c r="CE505" s="100">
        <v>52969738.126000099</v>
      </c>
      <c r="CF505" s="100">
        <v>52510293.682000101</v>
      </c>
      <c r="CG505" s="100">
        <v>52050849.238000102</v>
      </c>
      <c r="CH505" s="100">
        <v>51591404.794000097</v>
      </c>
      <c r="CI505" s="100">
        <v>51131960.350000098</v>
      </c>
      <c r="CJ505" s="100">
        <v>50672515.9060001</v>
      </c>
      <c r="CK505" s="100">
        <v>50213071.462000102</v>
      </c>
      <c r="CL505" s="100">
        <v>49753627.018000104</v>
      </c>
      <c r="CM505" s="100">
        <v>49294182.574000098</v>
      </c>
      <c r="CN505" s="100">
        <v>48834738.1300001</v>
      </c>
      <c r="CO505" s="100">
        <v>48834738.1300001</v>
      </c>
    </row>
    <row r="506" spans="1:93" x14ac:dyDescent="0.2">
      <c r="A506" s="102" t="s">
        <v>2100</v>
      </c>
      <c r="B506" s="103">
        <v>1701931937.0599999</v>
      </c>
      <c r="C506" s="103">
        <v>1744835994.0999899</v>
      </c>
      <c r="D506" s="103">
        <v>1740304068.1700001</v>
      </c>
      <c r="E506" s="103">
        <v>1761305196.5499899</v>
      </c>
      <c r="F506" s="103">
        <v>1873422944.93999</v>
      </c>
      <c r="G506" s="103">
        <v>2018655517.8299899</v>
      </c>
      <c r="H506" s="103">
        <v>2112336581.5999899</v>
      </c>
      <c r="I506" s="103">
        <v>2302542542.5799999</v>
      </c>
      <c r="J506" s="103">
        <v>2388369269.3099999</v>
      </c>
      <c r="K506" s="103">
        <v>2462799959.52</v>
      </c>
      <c r="L506" s="103">
        <v>2504800242.04</v>
      </c>
      <c r="M506" s="103">
        <v>2573687873.9400001</v>
      </c>
      <c r="N506" s="103">
        <v>2573687873.9400001</v>
      </c>
      <c r="O506" s="103">
        <v>2532848829.0099902</v>
      </c>
      <c r="P506" s="103">
        <v>2485209001.9099998</v>
      </c>
      <c r="Q506" s="103">
        <v>2405914808.01999</v>
      </c>
      <c r="R506" s="103">
        <v>2347641610.0399899</v>
      </c>
      <c r="S506" s="103">
        <v>2291093577.5</v>
      </c>
      <c r="T506" s="103">
        <v>2199020095.3099999</v>
      </c>
      <c r="U506" s="103">
        <v>2123857206.1699901</v>
      </c>
      <c r="V506" s="103">
        <v>2047336391.18999</v>
      </c>
      <c r="W506" s="103">
        <v>1999775654.4200001</v>
      </c>
      <c r="X506" s="103">
        <v>1920656416.8499999</v>
      </c>
      <c r="Y506" s="103">
        <v>1893900671.6099999</v>
      </c>
      <c r="Z506" s="103">
        <v>1888689110.23999</v>
      </c>
      <c r="AA506" s="103"/>
      <c r="AB506" s="103">
        <v>1888689110.23999</v>
      </c>
      <c r="AC506" s="103">
        <v>1847057135.63413</v>
      </c>
      <c r="AD506" s="103">
        <v>1815899759.6637101</v>
      </c>
      <c r="AE506" s="103">
        <v>1758716253.9212</v>
      </c>
      <c r="AF506" s="103">
        <v>1696247481.10921</v>
      </c>
      <c r="AG506" s="103">
        <v>1625311966.77526</v>
      </c>
      <c r="AH506" s="103">
        <v>1552558712.8550799</v>
      </c>
      <c r="AI506" s="103">
        <v>1483049323.67857</v>
      </c>
      <c r="AJ506" s="103">
        <v>1411773367.39099</v>
      </c>
      <c r="AK506" s="103">
        <v>1343281163.22261</v>
      </c>
      <c r="AL506" s="103">
        <v>1277255094.63376</v>
      </c>
      <c r="AM506" s="103">
        <v>1231177247.6668301</v>
      </c>
      <c r="AN506" s="103">
        <v>1186098440.6860199</v>
      </c>
      <c r="AO506" s="103">
        <v>1186098440.6860199</v>
      </c>
      <c r="AP506" s="103">
        <v>1165572365.5699999</v>
      </c>
      <c r="AQ506" s="103">
        <v>1173366185.2611301</v>
      </c>
      <c r="AR506" s="103">
        <v>1167756650.3762701</v>
      </c>
      <c r="AS506" s="103">
        <v>1154785110.2465799</v>
      </c>
      <c r="AT506" s="103">
        <v>1139614964.9958999</v>
      </c>
      <c r="AU506" s="103">
        <v>1127575675.41397</v>
      </c>
      <c r="AV506" s="103">
        <v>1121223575.96118</v>
      </c>
      <c r="AW506" s="103">
        <v>1113806137.00822</v>
      </c>
      <c r="AX506" s="103">
        <v>1115430991.04772</v>
      </c>
      <c r="AY506" s="103">
        <v>1108998006.3578501</v>
      </c>
      <c r="AZ506" s="103">
        <v>1112461294.27162</v>
      </c>
      <c r="BA506" s="103">
        <v>1118053954.73506</v>
      </c>
      <c r="BB506" s="103">
        <v>1118053954.73506</v>
      </c>
      <c r="BC506" s="103">
        <v>1134659408.12344</v>
      </c>
      <c r="BD506" s="103">
        <v>1147200445.1021299</v>
      </c>
      <c r="BE506" s="103">
        <v>1146860780.72399</v>
      </c>
      <c r="BF506" s="103">
        <v>1139267769.8949101</v>
      </c>
      <c r="BG506" s="103">
        <v>1130490676.8730099</v>
      </c>
      <c r="BH506" s="103">
        <v>1121810938.1361101</v>
      </c>
      <c r="BI506" s="103">
        <v>1118381056.62464</v>
      </c>
      <c r="BJ506" s="103">
        <v>1115211316.8908899</v>
      </c>
      <c r="BK506" s="103">
        <v>1119551733.3301001</v>
      </c>
      <c r="BL506" s="103">
        <v>1114031307.08494</v>
      </c>
      <c r="BM506" s="103">
        <v>1117777365.5225699</v>
      </c>
      <c r="BN506" s="103">
        <v>1125025763.316</v>
      </c>
      <c r="BO506" s="103">
        <v>1125025763.316</v>
      </c>
      <c r="BP506" s="103">
        <v>1143857187.9820001</v>
      </c>
      <c r="BQ506" s="103">
        <v>1160466977.8061099</v>
      </c>
      <c r="BR506" s="103">
        <v>1165563945.2800601</v>
      </c>
      <c r="BS506" s="103">
        <v>1161870153.39996</v>
      </c>
      <c r="BT506" s="103">
        <v>1149540929.2616601</v>
      </c>
      <c r="BU506" s="103">
        <v>1135996414.3422899</v>
      </c>
      <c r="BV506" s="103">
        <v>1126710786.8845699</v>
      </c>
      <c r="BW506" s="103">
        <v>1117830423.12288</v>
      </c>
      <c r="BX506" s="103">
        <v>1126812586.00337</v>
      </c>
      <c r="BY506" s="103">
        <v>1121472235.00471</v>
      </c>
      <c r="BZ506" s="103">
        <v>1122334347.08465</v>
      </c>
      <c r="CA506" s="103">
        <v>1129324605.1651101</v>
      </c>
      <c r="CB506" s="103">
        <v>1129324605.1651101</v>
      </c>
      <c r="CC506" s="103">
        <v>1146473586.28356</v>
      </c>
      <c r="CD506" s="103">
        <v>1158589642.3999701</v>
      </c>
      <c r="CE506" s="103">
        <v>1160609424.4389701</v>
      </c>
      <c r="CF506" s="103">
        <v>1153421321.53073</v>
      </c>
      <c r="CG506" s="103">
        <v>1141000665.9762499</v>
      </c>
      <c r="CH506" s="103">
        <v>1131038206.8995099</v>
      </c>
      <c r="CI506" s="103">
        <v>1121956758.2679</v>
      </c>
      <c r="CJ506" s="103">
        <v>1114163629.6750901</v>
      </c>
      <c r="CK506" s="103">
        <v>1127770897.07271</v>
      </c>
      <c r="CL506" s="103">
        <v>1128154985.76352</v>
      </c>
      <c r="CM506" s="103">
        <v>1133091377.4693</v>
      </c>
      <c r="CN506" s="103">
        <v>1145618077.7092199</v>
      </c>
      <c r="CO506" s="103">
        <v>1145618077.7092199</v>
      </c>
    </row>
    <row r="507" spans="1:93" x14ac:dyDescent="0.2">
      <c r="A507" s="101" t="s">
        <v>2101</v>
      </c>
    </row>
    <row r="508" spans="1:93" x14ac:dyDescent="0.2">
      <c r="A508" s="99" t="s">
        <v>2102</v>
      </c>
    </row>
    <row r="509" spans="1:93" x14ac:dyDescent="0.2">
      <c r="A509" s="101" t="s">
        <v>2103</v>
      </c>
      <c r="B509" s="100">
        <v>3869482.3499999898</v>
      </c>
      <c r="C509" s="100">
        <v>4339884.8199999901</v>
      </c>
      <c r="D509" s="100">
        <v>7063131.6899999902</v>
      </c>
      <c r="E509" s="100">
        <v>10504969.119999999</v>
      </c>
      <c r="F509" s="100">
        <v>10741548.07</v>
      </c>
      <c r="G509" s="100">
        <v>11671284.390000001</v>
      </c>
      <c r="H509" s="100">
        <v>13658215.869999999</v>
      </c>
      <c r="I509" s="100">
        <v>19633871.169999901</v>
      </c>
      <c r="J509" s="100">
        <v>20554258.4799999</v>
      </c>
      <c r="K509" s="100">
        <v>25333038.07</v>
      </c>
      <c r="L509" s="100">
        <v>4525925.84</v>
      </c>
      <c r="M509" s="100">
        <v>5261412.97</v>
      </c>
      <c r="N509" s="100">
        <v>5261412.97</v>
      </c>
      <c r="O509" s="100">
        <v>3702148.82</v>
      </c>
      <c r="P509" s="100">
        <v>3540316.34</v>
      </c>
      <c r="Q509" s="100">
        <v>3964648.8499999898</v>
      </c>
      <c r="R509" s="100">
        <v>4325047.67</v>
      </c>
      <c r="S509" s="100">
        <v>5842140.6699999999</v>
      </c>
      <c r="T509" s="100">
        <v>6182080.9499999899</v>
      </c>
      <c r="U509" s="100">
        <v>4956843.3499999996</v>
      </c>
      <c r="V509" s="100">
        <v>6045026.3399999999</v>
      </c>
      <c r="W509" s="100">
        <v>4827256.6099999901</v>
      </c>
      <c r="X509" s="100">
        <v>5072113.45</v>
      </c>
      <c r="Y509" s="100">
        <v>3850388.73999999</v>
      </c>
      <c r="Z509" s="100">
        <v>1877559.34</v>
      </c>
      <c r="AB509" s="100">
        <v>1877559.34</v>
      </c>
      <c r="AC509" s="100">
        <v>1877559.34</v>
      </c>
      <c r="AD509" s="100">
        <v>1877559.34</v>
      </c>
      <c r="AE509" s="100">
        <v>1877559.34</v>
      </c>
      <c r="AF509" s="100">
        <v>1877559.34</v>
      </c>
      <c r="AG509" s="100">
        <v>1877559.34</v>
      </c>
      <c r="AH509" s="100">
        <v>1877559.34</v>
      </c>
      <c r="AI509" s="100">
        <v>1877559.34</v>
      </c>
      <c r="AJ509" s="100">
        <v>1877559.34</v>
      </c>
      <c r="AK509" s="100">
        <v>1877559.34</v>
      </c>
      <c r="AL509" s="100">
        <v>1877559.34</v>
      </c>
      <c r="AM509" s="100">
        <v>1877559.34</v>
      </c>
      <c r="AN509" s="100">
        <v>1877559.34</v>
      </c>
      <c r="AO509" s="100">
        <v>1877559.34</v>
      </c>
      <c r="AP509" s="100">
        <v>1877559.34</v>
      </c>
      <c r="AQ509" s="100">
        <v>1877559.34</v>
      </c>
      <c r="AR509" s="100">
        <v>1877559.34</v>
      </c>
      <c r="AS509" s="100">
        <v>1877559.34</v>
      </c>
      <c r="AT509" s="100">
        <v>1877559.34</v>
      </c>
      <c r="AU509" s="100">
        <v>1877559.34</v>
      </c>
      <c r="AV509" s="100">
        <v>1877559.34</v>
      </c>
      <c r="AW509" s="100">
        <v>1877559.34</v>
      </c>
      <c r="AX509" s="100">
        <v>1877559.34</v>
      </c>
      <c r="AY509" s="100">
        <v>1877559.34</v>
      </c>
      <c r="AZ509" s="100">
        <v>1877559.34</v>
      </c>
      <c r="BA509" s="100">
        <v>1877559.34</v>
      </c>
      <c r="BB509" s="100">
        <v>1877559.34</v>
      </c>
      <c r="BC509" s="100">
        <v>1877559.34</v>
      </c>
      <c r="BD509" s="100">
        <v>1877559.34</v>
      </c>
      <c r="BE509" s="100">
        <v>1877559.34</v>
      </c>
      <c r="BF509" s="100">
        <v>1877559.34</v>
      </c>
      <c r="BG509" s="100">
        <v>1877559.34</v>
      </c>
      <c r="BH509" s="100">
        <v>1877559.34</v>
      </c>
      <c r="BI509" s="100">
        <v>1877559.34</v>
      </c>
      <c r="BJ509" s="100">
        <v>1877559.34</v>
      </c>
      <c r="BK509" s="100">
        <v>1877559.34</v>
      </c>
      <c r="BL509" s="100">
        <v>1877559.34</v>
      </c>
      <c r="BM509" s="100">
        <v>1877559.34</v>
      </c>
      <c r="BN509" s="100">
        <v>1877559.34</v>
      </c>
      <c r="BO509" s="100">
        <v>1877559.34</v>
      </c>
      <c r="BP509" s="100">
        <v>1877559.34</v>
      </c>
      <c r="BQ509" s="100">
        <v>1877559.34</v>
      </c>
      <c r="BR509" s="100">
        <v>1877559.34</v>
      </c>
      <c r="BS509" s="100">
        <v>1877559.34</v>
      </c>
      <c r="BT509" s="100">
        <v>1877559.34</v>
      </c>
      <c r="BU509" s="100">
        <v>1877559.34</v>
      </c>
      <c r="BV509" s="100">
        <v>1877559.34</v>
      </c>
      <c r="BW509" s="100">
        <v>1877559.34</v>
      </c>
      <c r="BX509" s="100">
        <v>1877559.34</v>
      </c>
      <c r="BY509" s="100">
        <v>1877559.34</v>
      </c>
      <c r="BZ509" s="100">
        <v>1877559.34</v>
      </c>
      <c r="CA509" s="100">
        <v>1877559.34</v>
      </c>
      <c r="CB509" s="100">
        <v>1877559.34</v>
      </c>
      <c r="CC509" s="100">
        <v>1877559.34</v>
      </c>
      <c r="CD509" s="100">
        <v>1877559.34</v>
      </c>
      <c r="CE509" s="100">
        <v>1877559.34</v>
      </c>
      <c r="CF509" s="100">
        <v>1877559.34</v>
      </c>
      <c r="CG509" s="100">
        <v>1877559.34</v>
      </c>
      <c r="CH509" s="100">
        <v>1877559.34</v>
      </c>
      <c r="CI509" s="100">
        <v>1877559.34</v>
      </c>
      <c r="CJ509" s="100">
        <v>1877559.34</v>
      </c>
      <c r="CK509" s="100">
        <v>1877559.34</v>
      </c>
      <c r="CL509" s="100">
        <v>1877559.34</v>
      </c>
      <c r="CM509" s="100">
        <v>1877559.34</v>
      </c>
      <c r="CN509" s="100">
        <v>1877559.34</v>
      </c>
      <c r="CO509" s="100">
        <v>1877559.34</v>
      </c>
    </row>
    <row r="510" spans="1:93" x14ac:dyDescent="0.2">
      <c r="A510" s="101" t="s">
        <v>2104</v>
      </c>
      <c r="B510" s="100">
        <v>0</v>
      </c>
      <c r="C510" s="100">
        <v>0</v>
      </c>
      <c r="D510" s="100">
        <v>0</v>
      </c>
      <c r="E510" s="100">
        <v>0</v>
      </c>
      <c r="F510" s="100">
        <v>0</v>
      </c>
      <c r="G510" s="100">
        <v>0</v>
      </c>
      <c r="H510" s="100">
        <v>0</v>
      </c>
      <c r="I510" s="100">
        <v>0</v>
      </c>
      <c r="J510" s="100">
        <v>0</v>
      </c>
      <c r="K510" s="100">
        <v>0</v>
      </c>
      <c r="L510" s="100">
        <v>0</v>
      </c>
      <c r="M510" s="100">
        <v>0</v>
      </c>
      <c r="N510" s="100">
        <v>0</v>
      </c>
      <c r="O510" s="100">
        <v>0</v>
      </c>
      <c r="P510" s="100">
        <v>0</v>
      </c>
      <c r="Q510" s="100">
        <v>0</v>
      </c>
      <c r="R510" s="100">
        <v>0</v>
      </c>
      <c r="S510" s="100">
        <v>0</v>
      </c>
      <c r="T510" s="100">
        <v>0</v>
      </c>
      <c r="U510" s="100">
        <v>0</v>
      </c>
      <c r="V510" s="100">
        <v>0</v>
      </c>
      <c r="W510" s="100">
        <v>0</v>
      </c>
      <c r="X510" s="100">
        <v>0</v>
      </c>
      <c r="Y510" s="100">
        <v>0</v>
      </c>
      <c r="Z510" s="100">
        <v>0</v>
      </c>
      <c r="AB510" s="100">
        <v>0</v>
      </c>
      <c r="AC510" s="100">
        <v>0</v>
      </c>
      <c r="AD510" s="100">
        <v>0</v>
      </c>
      <c r="AE510" s="100">
        <v>0</v>
      </c>
      <c r="AF510" s="100">
        <v>0</v>
      </c>
      <c r="AG510" s="100">
        <v>0</v>
      </c>
      <c r="AH510" s="100">
        <v>0</v>
      </c>
      <c r="AI510" s="100">
        <v>0</v>
      </c>
      <c r="AJ510" s="100">
        <v>0</v>
      </c>
      <c r="AK510" s="100">
        <v>0</v>
      </c>
      <c r="AL510" s="100">
        <v>0</v>
      </c>
      <c r="AM510" s="100">
        <v>0</v>
      </c>
      <c r="AN510" s="100">
        <v>0</v>
      </c>
      <c r="AO510" s="100">
        <v>0</v>
      </c>
      <c r="AP510" s="100">
        <v>0</v>
      </c>
      <c r="AQ510" s="100">
        <v>0</v>
      </c>
      <c r="AR510" s="100">
        <v>0</v>
      </c>
      <c r="AS510" s="100">
        <v>0</v>
      </c>
      <c r="AT510" s="100">
        <v>0</v>
      </c>
      <c r="AU510" s="100">
        <v>0</v>
      </c>
      <c r="AV510" s="100">
        <v>0</v>
      </c>
      <c r="AW510" s="100">
        <v>0</v>
      </c>
      <c r="AX510" s="100">
        <v>0</v>
      </c>
      <c r="AY510" s="100">
        <v>0</v>
      </c>
      <c r="AZ510" s="100">
        <v>0</v>
      </c>
      <c r="BA510" s="100">
        <v>0</v>
      </c>
      <c r="BB510" s="100">
        <v>0</v>
      </c>
      <c r="BC510" s="100">
        <v>0</v>
      </c>
      <c r="BD510" s="100">
        <v>0</v>
      </c>
      <c r="BE510" s="100">
        <v>0</v>
      </c>
      <c r="BF510" s="100">
        <v>0</v>
      </c>
      <c r="BG510" s="100">
        <v>0</v>
      </c>
      <c r="BH510" s="100">
        <v>0</v>
      </c>
      <c r="BI510" s="100">
        <v>0</v>
      </c>
      <c r="BJ510" s="100">
        <v>0</v>
      </c>
      <c r="BK510" s="100">
        <v>0</v>
      </c>
      <c r="BL510" s="100">
        <v>0</v>
      </c>
      <c r="BM510" s="100">
        <v>0</v>
      </c>
      <c r="BN510" s="100">
        <v>0</v>
      </c>
      <c r="BO510" s="100">
        <v>0</v>
      </c>
      <c r="BP510" s="100">
        <v>0</v>
      </c>
      <c r="BQ510" s="100">
        <v>0</v>
      </c>
      <c r="BR510" s="100">
        <v>0</v>
      </c>
      <c r="BS510" s="100">
        <v>0</v>
      </c>
      <c r="BT510" s="100">
        <v>0</v>
      </c>
      <c r="BU510" s="100">
        <v>0</v>
      </c>
      <c r="BV510" s="100">
        <v>0</v>
      </c>
      <c r="BW510" s="100">
        <v>0</v>
      </c>
      <c r="BX510" s="100">
        <v>0</v>
      </c>
      <c r="BY510" s="100">
        <v>0</v>
      </c>
      <c r="BZ510" s="100">
        <v>0</v>
      </c>
      <c r="CA510" s="100">
        <v>0</v>
      </c>
      <c r="CB510" s="100">
        <v>0</v>
      </c>
      <c r="CC510" s="100">
        <v>0</v>
      </c>
      <c r="CD510" s="100">
        <v>0</v>
      </c>
      <c r="CE510" s="100">
        <v>0</v>
      </c>
      <c r="CF510" s="100">
        <v>0</v>
      </c>
      <c r="CG510" s="100">
        <v>0</v>
      </c>
      <c r="CH510" s="100">
        <v>0</v>
      </c>
      <c r="CI510" s="100">
        <v>0</v>
      </c>
      <c r="CJ510" s="100">
        <v>0</v>
      </c>
      <c r="CK510" s="100">
        <v>0</v>
      </c>
      <c r="CL510" s="100">
        <v>0</v>
      </c>
      <c r="CM510" s="100">
        <v>0</v>
      </c>
      <c r="CN510" s="100">
        <v>0</v>
      </c>
      <c r="CO510" s="100">
        <v>0</v>
      </c>
    </row>
    <row r="511" spans="1:93" x14ac:dyDescent="0.2">
      <c r="A511" s="102" t="s">
        <v>2105</v>
      </c>
      <c r="B511" s="103">
        <v>3869482.3499999898</v>
      </c>
      <c r="C511" s="103">
        <v>4339884.8199999901</v>
      </c>
      <c r="D511" s="103">
        <v>7063131.6899999902</v>
      </c>
      <c r="E511" s="103">
        <v>10504969.119999999</v>
      </c>
      <c r="F511" s="103">
        <v>10741548.07</v>
      </c>
      <c r="G511" s="103">
        <v>11671284.390000001</v>
      </c>
      <c r="H511" s="103">
        <v>13658215.869999999</v>
      </c>
      <c r="I511" s="103">
        <v>19633871.169999901</v>
      </c>
      <c r="J511" s="103">
        <v>20554258.4799999</v>
      </c>
      <c r="K511" s="103">
        <v>25333038.07</v>
      </c>
      <c r="L511" s="103">
        <v>4525925.84</v>
      </c>
      <c r="M511" s="103">
        <v>5261412.97</v>
      </c>
      <c r="N511" s="103">
        <v>5261412.97</v>
      </c>
      <c r="O511" s="103">
        <v>3702148.82</v>
      </c>
      <c r="P511" s="103">
        <v>3540316.34</v>
      </c>
      <c r="Q511" s="103">
        <v>3964648.8499999898</v>
      </c>
      <c r="R511" s="103">
        <v>4325047.67</v>
      </c>
      <c r="S511" s="103">
        <v>5842140.6699999999</v>
      </c>
      <c r="T511" s="103">
        <v>6182080.9499999899</v>
      </c>
      <c r="U511" s="103">
        <v>4956843.3499999996</v>
      </c>
      <c r="V511" s="103">
        <v>6045026.3399999999</v>
      </c>
      <c r="W511" s="103">
        <v>4827256.6099999901</v>
      </c>
      <c r="X511" s="103">
        <v>5072113.45</v>
      </c>
      <c r="Y511" s="103">
        <v>3850388.73999999</v>
      </c>
      <c r="Z511" s="103">
        <v>1877559.34</v>
      </c>
      <c r="AA511" s="103"/>
      <c r="AB511" s="103">
        <v>1877559.34</v>
      </c>
      <c r="AC511" s="103">
        <v>1877559.34</v>
      </c>
      <c r="AD511" s="103">
        <v>1877559.34</v>
      </c>
      <c r="AE511" s="103">
        <v>1877559.34</v>
      </c>
      <c r="AF511" s="103">
        <v>1877559.34</v>
      </c>
      <c r="AG511" s="103">
        <v>1877559.34</v>
      </c>
      <c r="AH511" s="103">
        <v>1877559.34</v>
      </c>
      <c r="AI511" s="103">
        <v>1877559.34</v>
      </c>
      <c r="AJ511" s="103">
        <v>1877559.34</v>
      </c>
      <c r="AK511" s="103">
        <v>1877559.34</v>
      </c>
      <c r="AL511" s="103">
        <v>1877559.34</v>
      </c>
      <c r="AM511" s="103">
        <v>1877559.34</v>
      </c>
      <c r="AN511" s="103">
        <v>1877559.34</v>
      </c>
      <c r="AO511" s="103">
        <v>1877559.34</v>
      </c>
      <c r="AP511" s="103">
        <v>1877559.34</v>
      </c>
      <c r="AQ511" s="103">
        <v>1877559.34</v>
      </c>
      <c r="AR511" s="103">
        <v>1877559.34</v>
      </c>
      <c r="AS511" s="103">
        <v>1877559.34</v>
      </c>
      <c r="AT511" s="103">
        <v>1877559.34</v>
      </c>
      <c r="AU511" s="103">
        <v>1877559.34</v>
      </c>
      <c r="AV511" s="103">
        <v>1877559.34</v>
      </c>
      <c r="AW511" s="103">
        <v>1877559.34</v>
      </c>
      <c r="AX511" s="103">
        <v>1877559.34</v>
      </c>
      <c r="AY511" s="103">
        <v>1877559.34</v>
      </c>
      <c r="AZ511" s="103">
        <v>1877559.34</v>
      </c>
      <c r="BA511" s="103">
        <v>1877559.34</v>
      </c>
      <c r="BB511" s="103">
        <v>1877559.34</v>
      </c>
      <c r="BC511" s="103">
        <v>1877559.34</v>
      </c>
      <c r="BD511" s="103">
        <v>1877559.34</v>
      </c>
      <c r="BE511" s="103">
        <v>1877559.34</v>
      </c>
      <c r="BF511" s="103">
        <v>1877559.34</v>
      </c>
      <c r="BG511" s="103">
        <v>1877559.34</v>
      </c>
      <c r="BH511" s="103">
        <v>1877559.34</v>
      </c>
      <c r="BI511" s="103">
        <v>1877559.34</v>
      </c>
      <c r="BJ511" s="103">
        <v>1877559.34</v>
      </c>
      <c r="BK511" s="103">
        <v>1877559.34</v>
      </c>
      <c r="BL511" s="103">
        <v>1877559.34</v>
      </c>
      <c r="BM511" s="103">
        <v>1877559.34</v>
      </c>
      <c r="BN511" s="103">
        <v>1877559.34</v>
      </c>
      <c r="BO511" s="103">
        <v>1877559.34</v>
      </c>
      <c r="BP511" s="103">
        <v>1877559.34</v>
      </c>
      <c r="BQ511" s="103">
        <v>1877559.34</v>
      </c>
      <c r="BR511" s="103">
        <v>1877559.34</v>
      </c>
      <c r="BS511" s="103">
        <v>1877559.34</v>
      </c>
      <c r="BT511" s="103">
        <v>1877559.34</v>
      </c>
      <c r="BU511" s="103">
        <v>1877559.34</v>
      </c>
      <c r="BV511" s="103">
        <v>1877559.34</v>
      </c>
      <c r="BW511" s="103">
        <v>1877559.34</v>
      </c>
      <c r="BX511" s="103">
        <v>1877559.34</v>
      </c>
      <c r="BY511" s="103">
        <v>1877559.34</v>
      </c>
      <c r="BZ511" s="103">
        <v>1877559.34</v>
      </c>
      <c r="CA511" s="103">
        <v>1877559.34</v>
      </c>
      <c r="CB511" s="103">
        <v>1877559.34</v>
      </c>
      <c r="CC511" s="103">
        <v>1877559.34</v>
      </c>
      <c r="CD511" s="103">
        <v>1877559.34</v>
      </c>
      <c r="CE511" s="103">
        <v>1877559.34</v>
      </c>
      <c r="CF511" s="103">
        <v>1877559.34</v>
      </c>
      <c r="CG511" s="103">
        <v>1877559.34</v>
      </c>
      <c r="CH511" s="103">
        <v>1877559.34</v>
      </c>
      <c r="CI511" s="103">
        <v>1877559.34</v>
      </c>
      <c r="CJ511" s="103">
        <v>1877559.34</v>
      </c>
      <c r="CK511" s="103">
        <v>1877559.34</v>
      </c>
      <c r="CL511" s="103">
        <v>1877559.34</v>
      </c>
      <c r="CM511" s="103">
        <v>1877559.34</v>
      </c>
      <c r="CN511" s="103">
        <v>1877559.34</v>
      </c>
      <c r="CO511" s="103">
        <v>1877559.34</v>
      </c>
    </row>
    <row r="512" spans="1:93" x14ac:dyDescent="0.2">
      <c r="A512" s="101" t="s">
        <v>2106</v>
      </c>
    </row>
    <row r="513" spans="1:93" x14ac:dyDescent="0.2">
      <c r="A513" s="99" t="s">
        <v>2107</v>
      </c>
    </row>
    <row r="514" spans="1:93" x14ac:dyDescent="0.2">
      <c r="A514" s="101" t="s">
        <v>2108</v>
      </c>
      <c r="B514" s="100">
        <v>-5316.13</v>
      </c>
      <c r="C514" s="100">
        <v>3493.39</v>
      </c>
      <c r="D514" s="100">
        <v>14570</v>
      </c>
      <c r="E514" s="100">
        <v>24130.2</v>
      </c>
      <c r="F514" s="100">
        <v>18906.939999999999</v>
      </c>
      <c r="G514" s="100">
        <v>17878</v>
      </c>
      <c r="H514" s="100">
        <v>13445.51</v>
      </c>
      <c r="I514" s="100">
        <v>15995.4</v>
      </c>
      <c r="J514" s="100">
        <v>14419.92</v>
      </c>
      <c r="K514" s="100">
        <v>19067.34</v>
      </c>
      <c r="L514" s="100">
        <v>18745.330000000002</v>
      </c>
      <c r="M514" s="100">
        <v>8474.92</v>
      </c>
      <c r="N514" s="100">
        <v>8474.92</v>
      </c>
      <c r="O514" s="100">
        <v>12485.19</v>
      </c>
      <c r="P514" s="100">
        <v>9308.91</v>
      </c>
      <c r="Q514" s="100">
        <v>5814.22</v>
      </c>
      <c r="R514" s="100">
        <v>8833.7000000000007</v>
      </c>
      <c r="S514" s="100">
        <v>1415.39</v>
      </c>
      <c r="T514" s="100">
        <v>-1986.56</v>
      </c>
      <c r="U514" s="100">
        <v>-1594.1</v>
      </c>
      <c r="V514" s="100">
        <v>-10363.030000000001</v>
      </c>
      <c r="W514" s="100">
        <v>7860.36</v>
      </c>
      <c r="X514" s="100">
        <v>13466.93</v>
      </c>
      <c r="Y514" s="100">
        <v>8044.6799999999903</v>
      </c>
      <c r="Z514" s="100">
        <v>-5914.12</v>
      </c>
      <c r="AB514" s="100">
        <v>-5914.12</v>
      </c>
      <c r="AC514" s="100">
        <v>-5914.12</v>
      </c>
      <c r="AD514" s="100">
        <v>-5914.12</v>
      </c>
      <c r="AE514" s="100">
        <v>-5914.12</v>
      </c>
      <c r="AF514" s="100">
        <v>-5914.12</v>
      </c>
      <c r="AG514" s="100">
        <v>-5914.12</v>
      </c>
      <c r="AH514" s="100">
        <v>-5914.12</v>
      </c>
      <c r="AI514" s="100">
        <v>-5914.12</v>
      </c>
      <c r="AJ514" s="100">
        <v>-5914.12</v>
      </c>
      <c r="AK514" s="100">
        <v>-5914.12</v>
      </c>
      <c r="AL514" s="100">
        <v>-5914.12</v>
      </c>
      <c r="AM514" s="100">
        <v>-5914.12</v>
      </c>
      <c r="AN514" s="100">
        <v>-5914.12</v>
      </c>
      <c r="AO514" s="100">
        <v>-5914.12</v>
      </c>
      <c r="AP514" s="100">
        <v>-5914.12</v>
      </c>
      <c r="AQ514" s="100">
        <v>-5914.12</v>
      </c>
      <c r="AR514" s="100">
        <v>-5914.12</v>
      </c>
      <c r="AS514" s="100">
        <v>-5914.12</v>
      </c>
      <c r="AT514" s="100">
        <v>-5914.12</v>
      </c>
      <c r="AU514" s="100">
        <v>-5914.12</v>
      </c>
      <c r="AV514" s="100">
        <v>-5914.12</v>
      </c>
      <c r="AW514" s="100">
        <v>-5914.12</v>
      </c>
      <c r="AX514" s="100">
        <v>-5914.12</v>
      </c>
      <c r="AY514" s="100">
        <v>-5914.12</v>
      </c>
      <c r="AZ514" s="100">
        <v>-5914.12</v>
      </c>
      <c r="BA514" s="100">
        <v>-5914.12</v>
      </c>
      <c r="BB514" s="100">
        <v>-5914.12</v>
      </c>
      <c r="BC514" s="100">
        <v>-5914.12</v>
      </c>
      <c r="BD514" s="100">
        <v>-5914.12</v>
      </c>
      <c r="BE514" s="100">
        <v>-5914.12</v>
      </c>
      <c r="BF514" s="100">
        <v>-5914.12</v>
      </c>
      <c r="BG514" s="100">
        <v>-5914.12</v>
      </c>
      <c r="BH514" s="100">
        <v>-5914.12</v>
      </c>
      <c r="BI514" s="100">
        <v>-5914.12</v>
      </c>
      <c r="BJ514" s="100">
        <v>-5914.12</v>
      </c>
      <c r="BK514" s="100">
        <v>-5914.12</v>
      </c>
      <c r="BL514" s="100">
        <v>-5914.12</v>
      </c>
      <c r="BM514" s="100">
        <v>-5914.12</v>
      </c>
      <c r="BN514" s="100">
        <v>-5914.12</v>
      </c>
      <c r="BO514" s="100">
        <v>-5914.12</v>
      </c>
      <c r="BP514" s="100">
        <v>-5914.12</v>
      </c>
      <c r="BQ514" s="100">
        <v>-5914.12</v>
      </c>
      <c r="BR514" s="100">
        <v>-5914.12</v>
      </c>
      <c r="BS514" s="100">
        <v>-5914.12</v>
      </c>
      <c r="BT514" s="100">
        <v>-5914.12</v>
      </c>
      <c r="BU514" s="100">
        <v>-5914.12</v>
      </c>
      <c r="BV514" s="100">
        <v>-5914.12</v>
      </c>
      <c r="BW514" s="100">
        <v>-5914.12</v>
      </c>
      <c r="BX514" s="100">
        <v>-5914.12</v>
      </c>
      <c r="BY514" s="100">
        <v>-5914.12</v>
      </c>
      <c r="BZ514" s="100">
        <v>-5914.12</v>
      </c>
      <c r="CA514" s="100">
        <v>-5914.12</v>
      </c>
      <c r="CB514" s="100">
        <v>-5914.12</v>
      </c>
      <c r="CC514" s="100">
        <v>-5914.12</v>
      </c>
      <c r="CD514" s="100">
        <v>-5914.12</v>
      </c>
      <c r="CE514" s="100">
        <v>-5914.12</v>
      </c>
      <c r="CF514" s="100">
        <v>-5914.12</v>
      </c>
      <c r="CG514" s="100">
        <v>-5914.12</v>
      </c>
      <c r="CH514" s="100">
        <v>-5914.12</v>
      </c>
      <c r="CI514" s="100">
        <v>-5914.12</v>
      </c>
      <c r="CJ514" s="100">
        <v>-5914.12</v>
      </c>
      <c r="CK514" s="100">
        <v>-5914.12</v>
      </c>
      <c r="CL514" s="100">
        <v>-5914.12</v>
      </c>
      <c r="CM514" s="100">
        <v>-5914.12</v>
      </c>
      <c r="CN514" s="100">
        <v>-5914.12</v>
      </c>
      <c r="CO514" s="100">
        <v>-5914.12</v>
      </c>
    </row>
    <row r="515" spans="1:93" x14ac:dyDescent="0.2">
      <c r="A515" s="101" t="s">
        <v>2109</v>
      </c>
      <c r="B515" s="100">
        <v>0</v>
      </c>
      <c r="C515" s="100">
        <v>0</v>
      </c>
      <c r="D515" s="100">
        <v>0</v>
      </c>
      <c r="E515" s="100">
        <v>0</v>
      </c>
      <c r="F515" s="100">
        <v>0</v>
      </c>
      <c r="G515" s="100">
        <v>0</v>
      </c>
      <c r="H515" s="100">
        <v>0</v>
      </c>
      <c r="I515" s="100">
        <v>0</v>
      </c>
      <c r="J515" s="100">
        <v>0</v>
      </c>
      <c r="K515" s="100">
        <v>0</v>
      </c>
      <c r="L515" s="100">
        <v>0</v>
      </c>
      <c r="M515" s="100">
        <v>0</v>
      </c>
      <c r="N515" s="100">
        <v>0</v>
      </c>
      <c r="O515" s="100">
        <v>0</v>
      </c>
      <c r="P515" s="100">
        <v>0</v>
      </c>
      <c r="Q515" s="100">
        <v>0</v>
      </c>
      <c r="R515" s="100">
        <v>0</v>
      </c>
      <c r="S515" s="100">
        <v>0</v>
      </c>
      <c r="T515" s="100">
        <v>0</v>
      </c>
      <c r="U515" s="100">
        <v>0</v>
      </c>
      <c r="V515" s="100">
        <v>0</v>
      </c>
      <c r="W515" s="100">
        <v>0</v>
      </c>
      <c r="X515" s="100">
        <v>0</v>
      </c>
      <c r="Y515" s="100">
        <v>0</v>
      </c>
      <c r="Z515" s="100">
        <v>0</v>
      </c>
      <c r="AB515" s="100">
        <v>0</v>
      </c>
      <c r="AC515" s="100">
        <v>0</v>
      </c>
      <c r="AD515" s="100">
        <v>0</v>
      </c>
      <c r="AE515" s="100">
        <v>0</v>
      </c>
      <c r="AF515" s="100">
        <v>0</v>
      </c>
      <c r="AG515" s="100">
        <v>0</v>
      </c>
      <c r="AH515" s="100">
        <v>0</v>
      </c>
      <c r="AI515" s="100">
        <v>0</v>
      </c>
      <c r="AJ515" s="100">
        <v>0</v>
      </c>
      <c r="AK515" s="100">
        <v>0</v>
      </c>
      <c r="AL515" s="100">
        <v>0</v>
      </c>
      <c r="AM515" s="100">
        <v>0</v>
      </c>
      <c r="AN515" s="100">
        <v>0</v>
      </c>
      <c r="AO515" s="100">
        <v>0</v>
      </c>
      <c r="AP515" s="100">
        <v>0</v>
      </c>
      <c r="AQ515" s="100">
        <v>0</v>
      </c>
      <c r="AR515" s="100">
        <v>0</v>
      </c>
      <c r="AS515" s="100">
        <v>0</v>
      </c>
      <c r="AT515" s="100">
        <v>0</v>
      </c>
      <c r="AU515" s="100">
        <v>0</v>
      </c>
      <c r="AV515" s="100">
        <v>0</v>
      </c>
      <c r="AW515" s="100">
        <v>0</v>
      </c>
      <c r="AX515" s="100">
        <v>0</v>
      </c>
      <c r="AY515" s="100">
        <v>0</v>
      </c>
      <c r="AZ515" s="100">
        <v>0</v>
      </c>
      <c r="BA515" s="100">
        <v>0</v>
      </c>
      <c r="BB515" s="100">
        <v>0</v>
      </c>
      <c r="BC515" s="100">
        <v>0</v>
      </c>
      <c r="BD515" s="100">
        <v>0</v>
      </c>
      <c r="BE515" s="100">
        <v>0</v>
      </c>
      <c r="BF515" s="100">
        <v>0</v>
      </c>
      <c r="BG515" s="100">
        <v>0</v>
      </c>
      <c r="BH515" s="100">
        <v>0</v>
      </c>
      <c r="BI515" s="100">
        <v>0</v>
      </c>
      <c r="BJ515" s="100">
        <v>0</v>
      </c>
      <c r="BK515" s="100">
        <v>0</v>
      </c>
      <c r="BL515" s="100">
        <v>0</v>
      </c>
      <c r="BM515" s="100">
        <v>0</v>
      </c>
      <c r="BN515" s="100">
        <v>0</v>
      </c>
      <c r="BO515" s="100">
        <v>0</v>
      </c>
      <c r="BP515" s="100">
        <v>0</v>
      </c>
      <c r="BQ515" s="100">
        <v>0</v>
      </c>
      <c r="BR515" s="100">
        <v>0</v>
      </c>
      <c r="BS515" s="100">
        <v>0</v>
      </c>
      <c r="BT515" s="100">
        <v>0</v>
      </c>
      <c r="BU515" s="100">
        <v>0</v>
      </c>
      <c r="BV515" s="100">
        <v>0</v>
      </c>
      <c r="BW515" s="100">
        <v>0</v>
      </c>
      <c r="BX515" s="100">
        <v>0</v>
      </c>
      <c r="BY515" s="100">
        <v>0</v>
      </c>
      <c r="BZ515" s="100">
        <v>0</v>
      </c>
      <c r="CA515" s="100">
        <v>0</v>
      </c>
      <c r="CB515" s="100">
        <v>0</v>
      </c>
      <c r="CC515" s="100">
        <v>0</v>
      </c>
      <c r="CD515" s="100">
        <v>0</v>
      </c>
      <c r="CE515" s="100">
        <v>0</v>
      </c>
      <c r="CF515" s="100">
        <v>0</v>
      </c>
      <c r="CG515" s="100">
        <v>0</v>
      </c>
      <c r="CH515" s="100">
        <v>0</v>
      </c>
      <c r="CI515" s="100">
        <v>0</v>
      </c>
      <c r="CJ515" s="100">
        <v>0</v>
      </c>
      <c r="CK515" s="100">
        <v>0</v>
      </c>
      <c r="CL515" s="100">
        <v>0</v>
      </c>
      <c r="CM515" s="100">
        <v>0</v>
      </c>
      <c r="CN515" s="100">
        <v>0</v>
      </c>
      <c r="CO515" s="100">
        <v>0</v>
      </c>
    </row>
    <row r="516" spans="1:93" x14ac:dyDescent="0.2">
      <c r="A516" s="101" t="s">
        <v>2110</v>
      </c>
      <c r="B516" s="100">
        <v>0</v>
      </c>
      <c r="C516" s="100">
        <v>0</v>
      </c>
      <c r="D516" s="100">
        <v>0</v>
      </c>
      <c r="E516" s="100">
        <v>0</v>
      </c>
      <c r="F516" s="100">
        <v>0</v>
      </c>
      <c r="G516" s="100">
        <v>0</v>
      </c>
      <c r="H516" s="100">
        <v>0</v>
      </c>
      <c r="I516" s="100">
        <v>0</v>
      </c>
      <c r="J516" s="100">
        <v>0</v>
      </c>
      <c r="K516" s="100">
        <v>0</v>
      </c>
      <c r="L516" s="100">
        <v>0</v>
      </c>
      <c r="M516" s="100">
        <v>0</v>
      </c>
      <c r="N516" s="100">
        <v>0</v>
      </c>
      <c r="O516" s="100">
        <v>0</v>
      </c>
      <c r="P516" s="100">
        <v>0</v>
      </c>
      <c r="Q516" s="100">
        <v>0</v>
      </c>
      <c r="R516" s="100">
        <v>0</v>
      </c>
      <c r="S516" s="100">
        <v>0</v>
      </c>
      <c r="T516" s="100">
        <v>0</v>
      </c>
      <c r="U516" s="100">
        <v>0</v>
      </c>
      <c r="V516" s="100">
        <v>0</v>
      </c>
      <c r="W516" s="100">
        <v>0</v>
      </c>
      <c r="X516" s="100">
        <v>0</v>
      </c>
      <c r="Y516" s="100">
        <v>0</v>
      </c>
      <c r="Z516" s="100">
        <v>0</v>
      </c>
      <c r="AB516" s="100">
        <v>0</v>
      </c>
      <c r="AC516" s="100">
        <v>0</v>
      </c>
      <c r="AD516" s="100">
        <v>0</v>
      </c>
      <c r="AE516" s="100">
        <v>0</v>
      </c>
      <c r="AF516" s="100">
        <v>0</v>
      </c>
      <c r="AG516" s="100">
        <v>0</v>
      </c>
      <c r="AH516" s="100">
        <v>0</v>
      </c>
      <c r="AI516" s="100">
        <v>0</v>
      </c>
      <c r="AJ516" s="100">
        <v>0</v>
      </c>
      <c r="AK516" s="100">
        <v>0</v>
      </c>
      <c r="AL516" s="100">
        <v>0</v>
      </c>
      <c r="AM516" s="100">
        <v>0</v>
      </c>
      <c r="AN516" s="100">
        <v>0</v>
      </c>
      <c r="AO516" s="100">
        <v>0</v>
      </c>
      <c r="AP516" s="100">
        <v>0</v>
      </c>
      <c r="AQ516" s="100">
        <v>0</v>
      </c>
      <c r="AR516" s="100">
        <v>0</v>
      </c>
      <c r="AS516" s="100">
        <v>0</v>
      </c>
      <c r="AT516" s="100">
        <v>0</v>
      </c>
      <c r="AU516" s="100">
        <v>0</v>
      </c>
      <c r="AV516" s="100">
        <v>0</v>
      </c>
      <c r="AW516" s="100">
        <v>0</v>
      </c>
      <c r="AX516" s="100">
        <v>0</v>
      </c>
      <c r="AY516" s="100">
        <v>0</v>
      </c>
      <c r="AZ516" s="100">
        <v>0</v>
      </c>
      <c r="BA516" s="100">
        <v>0</v>
      </c>
      <c r="BB516" s="100">
        <v>0</v>
      </c>
      <c r="BC516" s="100">
        <v>0</v>
      </c>
      <c r="BD516" s="100">
        <v>0</v>
      </c>
      <c r="BE516" s="100">
        <v>0</v>
      </c>
      <c r="BF516" s="100">
        <v>0</v>
      </c>
      <c r="BG516" s="100">
        <v>0</v>
      </c>
      <c r="BH516" s="100">
        <v>0</v>
      </c>
      <c r="BI516" s="100">
        <v>0</v>
      </c>
      <c r="BJ516" s="100">
        <v>0</v>
      </c>
      <c r="BK516" s="100">
        <v>0</v>
      </c>
      <c r="BL516" s="100">
        <v>0</v>
      </c>
      <c r="BM516" s="100">
        <v>0</v>
      </c>
      <c r="BN516" s="100">
        <v>0</v>
      </c>
      <c r="BO516" s="100">
        <v>0</v>
      </c>
      <c r="BP516" s="100">
        <v>0</v>
      </c>
      <c r="BQ516" s="100">
        <v>0</v>
      </c>
      <c r="BR516" s="100">
        <v>0</v>
      </c>
      <c r="BS516" s="100">
        <v>0</v>
      </c>
      <c r="BT516" s="100">
        <v>0</v>
      </c>
      <c r="BU516" s="100">
        <v>0</v>
      </c>
      <c r="BV516" s="100">
        <v>0</v>
      </c>
      <c r="BW516" s="100">
        <v>0</v>
      </c>
      <c r="BX516" s="100">
        <v>0</v>
      </c>
      <c r="BY516" s="100">
        <v>0</v>
      </c>
      <c r="BZ516" s="100">
        <v>0</v>
      </c>
      <c r="CA516" s="100">
        <v>0</v>
      </c>
      <c r="CB516" s="100">
        <v>0</v>
      </c>
      <c r="CC516" s="100">
        <v>0</v>
      </c>
      <c r="CD516" s="100">
        <v>0</v>
      </c>
      <c r="CE516" s="100">
        <v>0</v>
      </c>
      <c r="CF516" s="100">
        <v>0</v>
      </c>
      <c r="CG516" s="100">
        <v>0</v>
      </c>
      <c r="CH516" s="100">
        <v>0</v>
      </c>
      <c r="CI516" s="100">
        <v>0</v>
      </c>
      <c r="CJ516" s="100">
        <v>0</v>
      </c>
      <c r="CK516" s="100">
        <v>0</v>
      </c>
      <c r="CL516" s="100">
        <v>0</v>
      </c>
      <c r="CM516" s="100">
        <v>0</v>
      </c>
      <c r="CN516" s="100">
        <v>0</v>
      </c>
      <c r="CO516" s="100">
        <v>0</v>
      </c>
    </row>
    <row r="517" spans="1:93" x14ac:dyDescent="0.2">
      <c r="A517" s="101" t="s">
        <v>2111</v>
      </c>
      <c r="B517" s="100">
        <v>0</v>
      </c>
      <c r="C517" s="100">
        <v>0</v>
      </c>
      <c r="D517" s="100">
        <v>0</v>
      </c>
      <c r="E517" s="100">
        <v>0</v>
      </c>
      <c r="F517" s="100">
        <v>0</v>
      </c>
      <c r="G517" s="100">
        <v>0</v>
      </c>
      <c r="H517" s="100">
        <v>0</v>
      </c>
      <c r="I517" s="100">
        <v>0</v>
      </c>
      <c r="J517" s="100">
        <v>0</v>
      </c>
      <c r="K517" s="100">
        <v>0</v>
      </c>
      <c r="L517" s="100">
        <v>0</v>
      </c>
      <c r="M517" s="100">
        <v>0</v>
      </c>
      <c r="N517" s="100">
        <v>0</v>
      </c>
      <c r="O517" s="100">
        <v>0</v>
      </c>
      <c r="P517" s="100">
        <v>0</v>
      </c>
      <c r="Q517" s="100">
        <v>0</v>
      </c>
      <c r="R517" s="100">
        <v>0</v>
      </c>
      <c r="S517" s="100">
        <v>0</v>
      </c>
      <c r="T517" s="100">
        <v>0</v>
      </c>
      <c r="U517" s="100">
        <v>0</v>
      </c>
      <c r="V517" s="100">
        <v>0</v>
      </c>
      <c r="W517" s="100">
        <v>0</v>
      </c>
      <c r="X517" s="100">
        <v>0</v>
      </c>
      <c r="Y517" s="100">
        <v>0</v>
      </c>
      <c r="Z517" s="100">
        <v>0</v>
      </c>
      <c r="AB517" s="100">
        <v>0</v>
      </c>
      <c r="AC517" s="100">
        <v>0</v>
      </c>
      <c r="AD517" s="100">
        <v>0</v>
      </c>
      <c r="AE517" s="100">
        <v>0</v>
      </c>
      <c r="AF517" s="100">
        <v>0</v>
      </c>
      <c r="AG517" s="100">
        <v>0</v>
      </c>
      <c r="AH517" s="100">
        <v>0</v>
      </c>
      <c r="AI517" s="100">
        <v>0</v>
      </c>
      <c r="AJ517" s="100">
        <v>0</v>
      </c>
      <c r="AK517" s="100">
        <v>0</v>
      </c>
      <c r="AL517" s="100">
        <v>0</v>
      </c>
      <c r="AM517" s="100">
        <v>0</v>
      </c>
      <c r="AN517" s="100">
        <v>0</v>
      </c>
      <c r="AO517" s="100">
        <v>0</v>
      </c>
      <c r="AP517" s="100">
        <v>0</v>
      </c>
      <c r="AQ517" s="100">
        <v>0</v>
      </c>
      <c r="AR517" s="100">
        <v>0</v>
      </c>
      <c r="AS517" s="100">
        <v>0</v>
      </c>
      <c r="AT517" s="100">
        <v>0</v>
      </c>
      <c r="AU517" s="100">
        <v>0</v>
      </c>
      <c r="AV517" s="100">
        <v>0</v>
      </c>
      <c r="AW517" s="100">
        <v>0</v>
      </c>
      <c r="AX517" s="100">
        <v>0</v>
      </c>
      <c r="AY517" s="100">
        <v>0</v>
      </c>
      <c r="AZ517" s="100">
        <v>0</v>
      </c>
      <c r="BA517" s="100">
        <v>0</v>
      </c>
      <c r="BB517" s="100">
        <v>0</v>
      </c>
      <c r="BC517" s="100">
        <v>0</v>
      </c>
      <c r="BD517" s="100">
        <v>0</v>
      </c>
      <c r="BE517" s="100">
        <v>0</v>
      </c>
      <c r="BF517" s="100">
        <v>0</v>
      </c>
      <c r="BG517" s="100">
        <v>0</v>
      </c>
      <c r="BH517" s="100">
        <v>0</v>
      </c>
      <c r="BI517" s="100">
        <v>0</v>
      </c>
      <c r="BJ517" s="100">
        <v>0</v>
      </c>
      <c r="BK517" s="100">
        <v>0</v>
      </c>
      <c r="BL517" s="100">
        <v>0</v>
      </c>
      <c r="BM517" s="100">
        <v>0</v>
      </c>
      <c r="BN517" s="100">
        <v>0</v>
      </c>
      <c r="BO517" s="100">
        <v>0</v>
      </c>
      <c r="BP517" s="100">
        <v>0</v>
      </c>
      <c r="BQ517" s="100">
        <v>0</v>
      </c>
      <c r="BR517" s="100">
        <v>0</v>
      </c>
      <c r="BS517" s="100">
        <v>0</v>
      </c>
      <c r="BT517" s="100">
        <v>0</v>
      </c>
      <c r="BU517" s="100">
        <v>0</v>
      </c>
      <c r="BV517" s="100">
        <v>0</v>
      </c>
      <c r="BW517" s="100">
        <v>0</v>
      </c>
      <c r="BX517" s="100">
        <v>0</v>
      </c>
      <c r="BY517" s="100">
        <v>0</v>
      </c>
      <c r="BZ517" s="100">
        <v>0</v>
      </c>
      <c r="CA517" s="100">
        <v>0</v>
      </c>
      <c r="CB517" s="100">
        <v>0</v>
      </c>
      <c r="CC517" s="100">
        <v>0</v>
      </c>
      <c r="CD517" s="100">
        <v>0</v>
      </c>
      <c r="CE517" s="100">
        <v>0</v>
      </c>
      <c r="CF517" s="100">
        <v>0</v>
      </c>
      <c r="CG517" s="100">
        <v>0</v>
      </c>
      <c r="CH517" s="100">
        <v>0</v>
      </c>
      <c r="CI517" s="100">
        <v>0</v>
      </c>
      <c r="CJ517" s="100">
        <v>0</v>
      </c>
      <c r="CK517" s="100">
        <v>0</v>
      </c>
      <c r="CL517" s="100">
        <v>0</v>
      </c>
      <c r="CM517" s="100">
        <v>0</v>
      </c>
      <c r="CN517" s="100">
        <v>0</v>
      </c>
      <c r="CO517" s="100">
        <v>0</v>
      </c>
    </row>
    <row r="518" spans="1:93" x14ac:dyDescent="0.2">
      <c r="A518" s="101" t="s">
        <v>2112</v>
      </c>
      <c r="B518" s="100">
        <v>0</v>
      </c>
      <c r="C518" s="100">
        <v>0</v>
      </c>
      <c r="D518" s="100">
        <v>0</v>
      </c>
      <c r="E518" s="100">
        <v>0</v>
      </c>
      <c r="F518" s="100">
        <v>0</v>
      </c>
      <c r="G518" s="100">
        <v>0</v>
      </c>
      <c r="H518" s="100">
        <v>0</v>
      </c>
      <c r="I518" s="100">
        <v>0</v>
      </c>
      <c r="J518" s="100">
        <v>0</v>
      </c>
      <c r="K518" s="100">
        <v>0</v>
      </c>
      <c r="L518" s="100">
        <v>0</v>
      </c>
      <c r="M518" s="100">
        <v>0</v>
      </c>
      <c r="N518" s="100">
        <v>0</v>
      </c>
      <c r="O518" s="100">
        <v>0</v>
      </c>
      <c r="P518" s="100">
        <v>0</v>
      </c>
      <c r="Q518" s="100">
        <v>0</v>
      </c>
      <c r="R518" s="100">
        <v>0</v>
      </c>
      <c r="S518" s="100">
        <v>0</v>
      </c>
      <c r="T518" s="100">
        <v>0</v>
      </c>
      <c r="U518" s="100">
        <v>0</v>
      </c>
      <c r="V518" s="100">
        <v>0</v>
      </c>
      <c r="W518" s="100">
        <v>0</v>
      </c>
      <c r="X518" s="100">
        <v>0</v>
      </c>
      <c r="Y518" s="100">
        <v>0</v>
      </c>
      <c r="Z518" s="100">
        <v>0</v>
      </c>
      <c r="AB518" s="100">
        <v>0</v>
      </c>
      <c r="AC518" s="100">
        <v>0</v>
      </c>
      <c r="AD518" s="100">
        <v>0</v>
      </c>
      <c r="AE518" s="100">
        <v>0</v>
      </c>
      <c r="AF518" s="100">
        <v>0</v>
      </c>
      <c r="AG518" s="100">
        <v>0</v>
      </c>
      <c r="AH518" s="100">
        <v>0</v>
      </c>
      <c r="AI518" s="100">
        <v>0</v>
      </c>
      <c r="AJ518" s="100">
        <v>0</v>
      </c>
      <c r="AK518" s="100">
        <v>0</v>
      </c>
      <c r="AL518" s="100">
        <v>0</v>
      </c>
      <c r="AM518" s="100">
        <v>0</v>
      </c>
      <c r="AN518" s="100">
        <v>0</v>
      </c>
      <c r="AO518" s="100">
        <v>0</v>
      </c>
      <c r="AP518" s="100">
        <v>0</v>
      </c>
      <c r="AQ518" s="100">
        <v>0</v>
      </c>
      <c r="AR518" s="100">
        <v>0</v>
      </c>
      <c r="AS518" s="100">
        <v>0</v>
      </c>
      <c r="AT518" s="100">
        <v>0</v>
      </c>
      <c r="AU518" s="100">
        <v>0</v>
      </c>
      <c r="AV518" s="100">
        <v>0</v>
      </c>
      <c r="AW518" s="100">
        <v>0</v>
      </c>
      <c r="AX518" s="100">
        <v>0</v>
      </c>
      <c r="AY518" s="100">
        <v>0</v>
      </c>
      <c r="AZ518" s="100">
        <v>0</v>
      </c>
      <c r="BA518" s="100">
        <v>0</v>
      </c>
      <c r="BB518" s="100">
        <v>0</v>
      </c>
      <c r="BC518" s="100">
        <v>0</v>
      </c>
      <c r="BD518" s="100">
        <v>0</v>
      </c>
      <c r="BE518" s="100">
        <v>0</v>
      </c>
      <c r="BF518" s="100">
        <v>0</v>
      </c>
      <c r="BG518" s="100">
        <v>0</v>
      </c>
      <c r="BH518" s="100">
        <v>0</v>
      </c>
      <c r="BI518" s="100">
        <v>0</v>
      </c>
      <c r="BJ518" s="100">
        <v>0</v>
      </c>
      <c r="BK518" s="100">
        <v>0</v>
      </c>
      <c r="BL518" s="100">
        <v>0</v>
      </c>
      <c r="BM518" s="100">
        <v>0</v>
      </c>
      <c r="BN518" s="100">
        <v>0</v>
      </c>
      <c r="BO518" s="100">
        <v>0</v>
      </c>
      <c r="BP518" s="100">
        <v>0</v>
      </c>
      <c r="BQ518" s="100">
        <v>0</v>
      </c>
      <c r="BR518" s="100">
        <v>0</v>
      </c>
      <c r="BS518" s="100">
        <v>0</v>
      </c>
      <c r="BT518" s="100">
        <v>0</v>
      </c>
      <c r="BU518" s="100">
        <v>0</v>
      </c>
      <c r="BV518" s="100">
        <v>0</v>
      </c>
      <c r="BW518" s="100">
        <v>0</v>
      </c>
      <c r="BX518" s="100">
        <v>0</v>
      </c>
      <c r="BY518" s="100">
        <v>0</v>
      </c>
      <c r="BZ518" s="100">
        <v>0</v>
      </c>
      <c r="CA518" s="100">
        <v>0</v>
      </c>
      <c r="CB518" s="100">
        <v>0</v>
      </c>
      <c r="CC518" s="100">
        <v>0</v>
      </c>
      <c r="CD518" s="100">
        <v>0</v>
      </c>
      <c r="CE518" s="100">
        <v>0</v>
      </c>
      <c r="CF518" s="100">
        <v>0</v>
      </c>
      <c r="CG518" s="100">
        <v>0</v>
      </c>
      <c r="CH518" s="100">
        <v>0</v>
      </c>
      <c r="CI518" s="100">
        <v>0</v>
      </c>
      <c r="CJ518" s="100">
        <v>0</v>
      </c>
      <c r="CK518" s="100">
        <v>0</v>
      </c>
      <c r="CL518" s="100">
        <v>0</v>
      </c>
      <c r="CM518" s="100">
        <v>0</v>
      </c>
      <c r="CN518" s="100">
        <v>0</v>
      </c>
      <c r="CO518" s="100">
        <v>0</v>
      </c>
    </row>
    <row r="519" spans="1:93" x14ac:dyDescent="0.2">
      <c r="A519" s="101" t="s">
        <v>2113</v>
      </c>
      <c r="B519" s="100">
        <v>0</v>
      </c>
      <c r="C519" s="100">
        <v>0</v>
      </c>
      <c r="D519" s="100">
        <v>0</v>
      </c>
      <c r="E519" s="100">
        <v>0</v>
      </c>
      <c r="F519" s="100">
        <v>0</v>
      </c>
      <c r="G519" s="100">
        <v>0</v>
      </c>
      <c r="H519" s="100">
        <v>0</v>
      </c>
      <c r="I519" s="100">
        <v>0</v>
      </c>
      <c r="J519" s="100">
        <v>0</v>
      </c>
      <c r="K519" s="100">
        <v>0</v>
      </c>
      <c r="L519" s="100">
        <v>0</v>
      </c>
      <c r="M519" s="100">
        <v>0</v>
      </c>
      <c r="N519" s="100">
        <v>0</v>
      </c>
      <c r="O519" s="100">
        <v>0</v>
      </c>
      <c r="P519" s="100">
        <v>0</v>
      </c>
      <c r="Q519" s="100">
        <v>0</v>
      </c>
      <c r="R519" s="100">
        <v>0</v>
      </c>
      <c r="S519" s="100">
        <v>0</v>
      </c>
      <c r="T519" s="100">
        <v>0</v>
      </c>
      <c r="U519" s="100">
        <v>0</v>
      </c>
      <c r="V519" s="100">
        <v>0</v>
      </c>
      <c r="W519" s="100">
        <v>0</v>
      </c>
      <c r="X519" s="100">
        <v>0</v>
      </c>
      <c r="Y519" s="100">
        <v>0</v>
      </c>
      <c r="Z519" s="100">
        <v>0</v>
      </c>
      <c r="AB519" s="100">
        <v>0</v>
      </c>
      <c r="AC519" s="100">
        <v>0</v>
      </c>
      <c r="AD519" s="100">
        <v>0</v>
      </c>
      <c r="AE519" s="100">
        <v>0</v>
      </c>
      <c r="AF519" s="100">
        <v>0</v>
      </c>
      <c r="AG519" s="100">
        <v>0</v>
      </c>
      <c r="AH519" s="100">
        <v>0</v>
      </c>
      <c r="AI519" s="100">
        <v>0</v>
      </c>
      <c r="AJ519" s="100">
        <v>0</v>
      </c>
      <c r="AK519" s="100">
        <v>0</v>
      </c>
      <c r="AL519" s="100">
        <v>0</v>
      </c>
      <c r="AM519" s="100">
        <v>0</v>
      </c>
      <c r="AN519" s="100">
        <v>0</v>
      </c>
      <c r="AO519" s="100">
        <v>0</v>
      </c>
      <c r="AP519" s="100">
        <v>0</v>
      </c>
      <c r="AQ519" s="100">
        <v>0</v>
      </c>
      <c r="AR519" s="100">
        <v>0</v>
      </c>
      <c r="AS519" s="100">
        <v>0</v>
      </c>
      <c r="AT519" s="100">
        <v>0</v>
      </c>
      <c r="AU519" s="100">
        <v>0</v>
      </c>
      <c r="AV519" s="100">
        <v>0</v>
      </c>
      <c r="AW519" s="100">
        <v>0</v>
      </c>
      <c r="AX519" s="100">
        <v>0</v>
      </c>
      <c r="AY519" s="100">
        <v>0</v>
      </c>
      <c r="AZ519" s="100">
        <v>0</v>
      </c>
      <c r="BA519" s="100">
        <v>0</v>
      </c>
      <c r="BB519" s="100">
        <v>0</v>
      </c>
      <c r="BC519" s="100">
        <v>0</v>
      </c>
      <c r="BD519" s="100">
        <v>0</v>
      </c>
      <c r="BE519" s="100">
        <v>0</v>
      </c>
      <c r="BF519" s="100">
        <v>0</v>
      </c>
      <c r="BG519" s="100">
        <v>0</v>
      </c>
      <c r="BH519" s="100">
        <v>0</v>
      </c>
      <c r="BI519" s="100">
        <v>0</v>
      </c>
      <c r="BJ519" s="100">
        <v>0</v>
      </c>
      <c r="BK519" s="100">
        <v>0</v>
      </c>
      <c r="BL519" s="100">
        <v>0</v>
      </c>
      <c r="BM519" s="100">
        <v>0</v>
      </c>
      <c r="BN519" s="100">
        <v>0</v>
      </c>
      <c r="BO519" s="100">
        <v>0</v>
      </c>
      <c r="BP519" s="100">
        <v>0</v>
      </c>
      <c r="BQ519" s="100">
        <v>0</v>
      </c>
      <c r="BR519" s="100">
        <v>0</v>
      </c>
      <c r="BS519" s="100">
        <v>0</v>
      </c>
      <c r="BT519" s="100">
        <v>0</v>
      </c>
      <c r="BU519" s="100">
        <v>0</v>
      </c>
      <c r="BV519" s="100">
        <v>0</v>
      </c>
      <c r="BW519" s="100">
        <v>0</v>
      </c>
      <c r="BX519" s="100">
        <v>0</v>
      </c>
      <c r="BY519" s="100">
        <v>0</v>
      </c>
      <c r="BZ519" s="100">
        <v>0</v>
      </c>
      <c r="CA519" s="100">
        <v>0</v>
      </c>
      <c r="CB519" s="100">
        <v>0</v>
      </c>
      <c r="CC519" s="100">
        <v>0</v>
      </c>
      <c r="CD519" s="100">
        <v>0</v>
      </c>
      <c r="CE519" s="100">
        <v>0</v>
      </c>
      <c r="CF519" s="100">
        <v>0</v>
      </c>
      <c r="CG519" s="100">
        <v>0</v>
      </c>
      <c r="CH519" s="100">
        <v>0</v>
      </c>
      <c r="CI519" s="100">
        <v>0</v>
      </c>
      <c r="CJ519" s="100">
        <v>0</v>
      </c>
      <c r="CK519" s="100">
        <v>0</v>
      </c>
      <c r="CL519" s="100">
        <v>0</v>
      </c>
      <c r="CM519" s="100">
        <v>0</v>
      </c>
      <c r="CN519" s="100">
        <v>0</v>
      </c>
      <c r="CO519" s="100">
        <v>0</v>
      </c>
    </row>
    <row r="520" spans="1:93" x14ac:dyDescent="0.2">
      <c r="A520" s="101" t="s">
        <v>2114</v>
      </c>
      <c r="B520" s="100">
        <v>0</v>
      </c>
      <c r="C520" s="100">
        <v>0</v>
      </c>
      <c r="D520" s="100">
        <v>0</v>
      </c>
      <c r="E520" s="100">
        <v>0</v>
      </c>
      <c r="F520" s="100">
        <v>0</v>
      </c>
      <c r="G520" s="100">
        <v>0</v>
      </c>
      <c r="H520" s="100">
        <v>0</v>
      </c>
      <c r="I520" s="100">
        <v>0</v>
      </c>
      <c r="J520" s="100">
        <v>0</v>
      </c>
      <c r="K520" s="100">
        <v>0</v>
      </c>
      <c r="L520" s="100">
        <v>0</v>
      </c>
      <c r="M520" s="100">
        <v>0</v>
      </c>
      <c r="N520" s="100">
        <v>0</v>
      </c>
      <c r="O520" s="100">
        <v>0</v>
      </c>
      <c r="P520" s="100">
        <v>0</v>
      </c>
      <c r="Q520" s="100">
        <v>0</v>
      </c>
      <c r="R520" s="100">
        <v>0</v>
      </c>
      <c r="S520" s="100">
        <v>0</v>
      </c>
      <c r="T520" s="100">
        <v>0</v>
      </c>
      <c r="U520" s="100">
        <v>0</v>
      </c>
      <c r="V520" s="100">
        <v>0</v>
      </c>
      <c r="W520" s="100">
        <v>0</v>
      </c>
      <c r="X520" s="100">
        <v>0</v>
      </c>
      <c r="Y520" s="100">
        <v>0</v>
      </c>
      <c r="Z520" s="100">
        <v>0</v>
      </c>
      <c r="AB520" s="100">
        <v>0</v>
      </c>
      <c r="AC520" s="100">
        <v>0</v>
      </c>
      <c r="AD520" s="100">
        <v>0</v>
      </c>
      <c r="AE520" s="100">
        <v>0</v>
      </c>
      <c r="AF520" s="100">
        <v>0</v>
      </c>
      <c r="AG520" s="100">
        <v>0</v>
      </c>
      <c r="AH520" s="100">
        <v>0</v>
      </c>
      <c r="AI520" s="100">
        <v>0</v>
      </c>
      <c r="AJ520" s="100">
        <v>0</v>
      </c>
      <c r="AK520" s="100">
        <v>0</v>
      </c>
      <c r="AL520" s="100">
        <v>0</v>
      </c>
      <c r="AM520" s="100">
        <v>0</v>
      </c>
      <c r="AN520" s="100">
        <v>0</v>
      </c>
      <c r="AO520" s="100">
        <v>0</v>
      </c>
      <c r="AP520" s="100">
        <v>0</v>
      </c>
      <c r="AQ520" s="100">
        <v>0</v>
      </c>
      <c r="AR520" s="100">
        <v>0</v>
      </c>
      <c r="AS520" s="100">
        <v>0</v>
      </c>
      <c r="AT520" s="100">
        <v>0</v>
      </c>
      <c r="AU520" s="100">
        <v>0</v>
      </c>
      <c r="AV520" s="100">
        <v>0</v>
      </c>
      <c r="AW520" s="100">
        <v>0</v>
      </c>
      <c r="AX520" s="100">
        <v>0</v>
      </c>
      <c r="AY520" s="100">
        <v>0</v>
      </c>
      <c r="AZ520" s="100">
        <v>0</v>
      </c>
      <c r="BA520" s="100">
        <v>0</v>
      </c>
      <c r="BB520" s="100">
        <v>0</v>
      </c>
      <c r="BC520" s="100">
        <v>0</v>
      </c>
      <c r="BD520" s="100">
        <v>0</v>
      </c>
      <c r="BE520" s="100">
        <v>0</v>
      </c>
      <c r="BF520" s="100">
        <v>0</v>
      </c>
      <c r="BG520" s="100">
        <v>0</v>
      </c>
      <c r="BH520" s="100">
        <v>0</v>
      </c>
      <c r="BI520" s="100">
        <v>0</v>
      </c>
      <c r="BJ520" s="100">
        <v>0</v>
      </c>
      <c r="BK520" s="100">
        <v>0</v>
      </c>
      <c r="BL520" s="100">
        <v>0</v>
      </c>
      <c r="BM520" s="100">
        <v>0</v>
      </c>
      <c r="BN520" s="100">
        <v>0</v>
      </c>
      <c r="BO520" s="100">
        <v>0</v>
      </c>
      <c r="BP520" s="100">
        <v>0</v>
      </c>
      <c r="BQ520" s="100">
        <v>0</v>
      </c>
      <c r="BR520" s="100">
        <v>0</v>
      </c>
      <c r="BS520" s="100">
        <v>0</v>
      </c>
      <c r="BT520" s="100">
        <v>0</v>
      </c>
      <c r="BU520" s="100">
        <v>0</v>
      </c>
      <c r="BV520" s="100">
        <v>0</v>
      </c>
      <c r="BW520" s="100">
        <v>0</v>
      </c>
      <c r="BX520" s="100">
        <v>0</v>
      </c>
      <c r="BY520" s="100">
        <v>0</v>
      </c>
      <c r="BZ520" s="100">
        <v>0</v>
      </c>
      <c r="CA520" s="100">
        <v>0</v>
      </c>
      <c r="CB520" s="100">
        <v>0</v>
      </c>
      <c r="CC520" s="100">
        <v>0</v>
      </c>
      <c r="CD520" s="100">
        <v>0</v>
      </c>
      <c r="CE520" s="100">
        <v>0</v>
      </c>
      <c r="CF520" s="100">
        <v>0</v>
      </c>
      <c r="CG520" s="100">
        <v>0</v>
      </c>
      <c r="CH520" s="100">
        <v>0</v>
      </c>
      <c r="CI520" s="100">
        <v>0</v>
      </c>
      <c r="CJ520" s="100">
        <v>0</v>
      </c>
      <c r="CK520" s="100">
        <v>0</v>
      </c>
      <c r="CL520" s="100">
        <v>0</v>
      </c>
      <c r="CM520" s="100">
        <v>0</v>
      </c>
      <c r="CN520" s="100">
        <v>0</v>
      </c>
      <c r="CO520" s="100">
        <v>0</v>
      </c>
    </row>
    <row r="521" spans="1:93" x14ac:dyDescent="0.2">
      <c r="A521" s="101" t="s">
        <v>2115</v>
      </c>
      <c r="B521" s="100">
        <v>0</v>
      </c>
      <c r="C521" s="100">
        <v>0</v>
      </c>
      <c r="D521" s="100">
        <v>0</v>
      </c>
      <c r="E521" s="100">
        <v>0</v>
      </c>
      <c r="F521" s="100">
        <v>0</v>
      </c>
      <c r="G521" s="100">
        <v>0</v>
      </c>
      <c r="H521" s="100">
        <v>0</v>
      </c>
      <c r="I521" s="100">
        <v>0</v>
      </c>
      <c r="J521" s="100">
        <v>0</v>
      </c>
      <c r="K521" s="100">
        <v>38232.78</v>
      </c>
      <c r="L521" s="100">
        <v>0</v>
      </c>
      <c r="M521" s="100">
        <v>0</v>
      </c>
      <c r="N521" s="100">
        <v>0</v>
      </c>
      <c r="O521" s="100">
        <v>0</v>
      </c>
      <c r="P521" s="100">
        <v>19233.78</v>
      </c>
      <c r="Q521" s="100">
        <v>0</v>
      </c>
      <c r="R521" s="100">
        <v>0</v>
      </c>
      <c r="S521" s="100">
        <v>0</v>
      </c>
      <c r="T521" s="100">
        <v>0</v>
      </c>
      <c r="U521" s="100">
        <v>0</v>
      </c>
      <c r="V521" s="100">
        <v>0</v>
      </c>
      <c r="W521" s="100">
        <v>0</v>
      </c>
      <c r="X521" s="100">
        <v>0</v>
      </c>
      <c r="Y521" s="100">
        <v>0</v>
      </c>
      <c r="Z521" s="100">
        <v>0</v>
      </c>
      <c r="AB521" s="100">
        <v>0</v>
      </c>
      <c r="AC521" s="100">
        <v>0</v>
      </c>
      <c r="AD521" s="100">
        <v>0</v>
      </c>
      <c r="AE521" s="100">
        <v>0</v>
      </c>
      <c r="AF521" s="100">
        <v>0</v>
      </c>
      <c r="AG521" s="100">
        <v>0</v>
      </c>
      <c r="AH521" s="100">
        <v>0</v>
      </c>
      <c r="AI521" s="100">
        <v>0</v>
      </c>
      <c r="AJ521" s="100">
        <v>0</v>
      </c>
      <c r="AK521" s="100">
        <v>0</v>
      </c>
      <c r="AL521" s="100">
        <v>0</v>
      </c>
      <c r="AM521" s="100">
        <v>0</v>
      </c>
      <c r="AN521" s="100">
        <v>0</v>
      </c>
      <c r="AO521" s="100">
        <v>0</v>
      </c>
      <c r="AP521" s="100">
        <v>0</v>
      </c>
      <c r="AQ521" s="100">
        <v>0</v>
      </c>
      <c r="AR521" s="100">
        <v>0</v>
      </c>
      <c r="AS521" s="100">
        <v>0</v>
      </c>
      <c r="AT521" s="100">
        <v>0</v>
      </c>
      <c r="AU521" s="100">
        <v>0</v>
      </c>
      <c r="AV521" s="100">
        <v>0</v>
      </c>
      <c r="AW521" s="100">
        <v>0</v>
      </c>
      <c r="AX521" s="100">
        <v>0</v>
      </c>
      <c r="AY521" s="100">
        <v>0</v>
      </c>
      <c r="AZ521" s="100">
        <v>0</v>
      </c>
      <c r="BA521" s="100">
        <v>0</v>
      </c>
      <c r="BB521" s="100">
        <v>0</v>
      </c>
      <c r="BC521" s="100">
        <v>0</v>
      </c>
      <c r="BD521" s="100">
        <v>0</v>
      </c>
      <c r="BE521" s="100">
        <v>0</v>
      </c>
      <c r="BF521" s="100">
        <v>0</v>
      </c>
      <c r="BG521" s="100">
        <v>0</v>
      </c>
      <c r="BH521" s="100">
        <v>0</v>
      </c>
      <c r="BI521" s="100">
        <v>0</v>
      </c>
      <c r="BJ521" s="100">
        <v>0</v>
      </c>
      <c r="BK521" s="100">
        <v>0</v>
      </c>
      <c r="BL521" s="100">
        <v>0</v>
      </c>
      <c r="BM521" s="100">
        <v>0</v>
      </c>
      <c r="BN521" s="100">
        <v>0</v>
      </c>
      <c r="BO521" s="100">
        <v>0</v>
      </c>
      <c r="BP521" s="100">
        <v>0</v>
      </c>
      <c r="BQ521" s="100">
        <v>0</v>
      </c>
      <c r="BR521" s="100">
        <v>0</v>
      </c>
      <c r="BS521" s="100">
        <v>0</v>
      </c>
      <c r="BT521" s="100">
        <v>0</v>
      </c>
      <c r="BU521" s="100">
        <v>0</v>
      </c>
      <c r="BV521" s="100">
        <v>0</v>
      </c>
      <c r="BW521" s="100">
        <v>0</v>
      </c>
      <c r="BX521" s="100">
        <v>0</v>
      </c>
      <c r="BY521" s="100">
        <v>0</v>
      </c>
      <c r="BZ521" s="100">
        <v>0</v>
      </c>
      <c r="CA521" s="100">
        <v>0</v>
      </c>
      <c r="CB521" s="100">
        <v>0</v>
      </c>
      <c r="CC521" s="100">
        <v>0</v>
      </c>
      <c r="CD521" s="100">
        <v>0</v>
      </c>
      <c r="CE521" s="100">
        <v>0</v>
      </c>
      <c r="CF521" s="100">
        <v>0</v>
      </c>
      <c r="CG521" s="100">
        <v>0</v>
      </c>
      <c r="CH521" s="100">
        <v>0</v>
      </c>
      <c r="CI521" s="100">
        <v>0</v>
      </c>
      <c r="CJ521" s="100">
        <v>0</v>
      </c>
      <c r="CK521" s="100">
        <v>0</v>
      </c>
      <c r="CL521" s="100">
        <v>0</v>
      </c>
      <c r="CM521" s="100">
        <v>0</v>
      </c>
      <c r="CN521" s="100">
        <v>0</v>
      </c>
      <c r="CO521" s="100">
        <v>0</v>
      </c>
    </row>
    <row r="522" spans="1:93" x14ac:dyDescent="0.2">
      <c r="A522" s="101" t="s">
        <v>2116</v>
      </c>
      <c r="B522" s="100">
        <v>0</v>
      </c>
      <c r="C522" s="100">
        <v>0</v>
      </c>
      <c r="D522" s="100">
        <v>0</v>
      </c>
      <c r="E522" s="100">
        <v>0</v>
      </c>
      <c r="F522" s="100">
        <v>0</v>
      </c>
      <c r="G522" s="100">
        <v>0</v>
      </c>
      <c r="H522" s="100">
        <v>0</v>
      </c>
      <c r="I522" s="100">
        <v>0</v>
      </c>
      <c r="J522" s="100">
        <v>0</v>
      </c>
      <c r="K522" s="100">
        <v>0</v>
      </c>
      <c r="L522" s="100">
        <v>0</v>
      </c>
      <c r="M522" s="100">
        <v>0</v>
      </c>
      <c r="N522" s="100">
        <v>0</v>
      </c>
      <c r="O522" s="100">
        <v>0</v>
      </c>
      <c r="P522" s="100">
        <v>0</v>
      </c>
      <c r="Q522" s="100">
        <v>0</v>
      </c>
      <c r="R522" s="100">
        <v>0</v>
      </c>
      <c r="S522" s="100">
        <v>0</v>
      </c>
      <c r="T522" s="100">
        <v>0</v>
      </c>
      <c r="U522" s="100">
        <v>0</v>
      </c>
      <c r="V522" s="100">
        <v>0</v>
      </c>
      <c r="W522" s="100">
        <v>0</v>
      </c>
      <c r="X522" s="100">
        <v>0</v>
      </c>
      <c r="Y522" s="100">
        <v>0</v>
      </c>
      <c r="Z522" s="100">
        <v>0</v>
      </c>
      <c r="AB522" s="100">
        <v>0</v>
      </c>
      <c r="AC522" s="100">
        <v>0</v>
      </c>
      <c r="AD522" s="100">
        <v>0</v>
      </c>
      <c r="AE522" s="100">
        <v>0</v>
      </c>
      <c r="AF522" s="100">
        <v>0</v>
      </c>
      <c r="AG522" s="100">
        <v>0</v>
      </c>
      <c r="AH522" s="100">
        <v>0</v>
      </c>
      <c r="AI522" s="100">
        <v>0</v>
      </c>
      <c r="AJ522" s="100">
        <v>0</v>
      </c>
      <c r="AK522" s="100">
        <v>0</v>
      </c>
      <c r="AL522" s="100">
        <v>0</v>
      </c>
      <c r="AM522" s="100">
        <v>0</v>
      </c>
      <c r="AN522" s="100">
        <v>0</v>
      </c>
      <c r="AO522" s="100">
        <v>0</v>
      </c>
      <c r="AP522" s="100">
        <v>0</v>
      </c>
      <c r="AQ522" s="100">
        <v>0</v>
      </c>
      <c r="AR522" s="100">
        <v>0</v>
      </c>
      <c r="AS522" s="100">
        <v>0</v>
      </c>
      <c r="AT522" s="100">
        <v>0</v>
      </c>
      <c r="AU522" s="100">
        <v>0</v>
      </c>
      <c r="AV522" s="100">
        <v>0</v>
      </c>
      <c r="AW522" s="100">
        <v>0</v>
      </c>
      <c r="AX522" s="100">
        <v>0</v>
      </c>
      <c r="AY522" s="100">
        <v>0</v>
      </c>
      <c r="AZ522" s="100">
        <v>0</v>
      </c>
      <c r="BA522" s="100">
        <v>0</v>
      </c>
      <c r="BB522" s="100">
        <v>0</v>
      </c>
      <c r="BC522" s="100">
        <v>0</v>
      </c>
      <c r="BD522" s="100">
        <v>0</v>
      </c>
      <c r="BE522" s="100">
        <v>0</v>
      </c>
      <c r="BF522" s="100">
        <v>0</v>
      </c>
      <c r="BG522" s="100">
        <v>0</v>
      </c>
      <c r="BH522" s="100">
        <v>0</v>
      </c>
      <c r="BI522" s="100">
        <v>0</v>
      </c>
      <c r="BJ522" s="100">
        <v>0</v>
      </c>
      <c r="BK522" s="100">
        <v>0</v>
      </c>
      <c r="BL522" s="100">
        <v>0</v>
      </c>
      <c r="BM522" s="100">
        <v>0</v>
      </c>
      <c r="BN522" s="100">
        <v>0</v>
      </c>
      <c r="BO522" s="100">
        <v>0</v>
      </c>
      <c r="BP522" s="100">
        <v>0</v>
      </c>
      <c r="BQ522" s="100">
        <v>0</v>
      </c>
      <c r="BR522" s="100">
        <v>0</v>
      </c>
      <c r="BS522" s="100">
        <v>0</v>
      </c>
      <c r="BT522" s="100">
        <v>0</v>
      </c>
      <c r="BU522" s="100">
        <v>0</v>
      </c>
      <c r="BV522" s="100">
        <v>0</v>
      </c>
      <c r="BW522" s="100">
        <v>0</v>
      </c>
      <c r="BX522" s="100">
        <v>0</v>
      </c>
      <c r="BY522" s="100">
        <v>0</v>
      </c>
      <c r="BZ522" s="100">
        <v>0</v>
      </c>
      <c r="CA522" s="100">
        <v>0</v>
      </c>
      <c r="CB522" s="100">
        <v>0</v>
      </c>
      <c r="CC522" s="100">
        <v>0</v>
      </c>
      <c r="CD522" s="100">
        <v>0</v>
      </c>
      <c r="CE522" s="100">
        <v>0</v>
      </c>
      <c r="CF522" s="100">
        <v>0</v>
      </c>
      <c r="CG522" s="100">
        <v>0</v>
      </c>
      <c r="CH522" s="100">
        <v>0</v>
      </c>
      <c r="CI522" s="100">
        <v>0</v>
      </c>
      <c r="CJ522" s="100">
        <v>0</v>
      </c>
      <c r="CK522" s="100">
        <v>0</v>
      </c>
      <c r="CL522" s="100">
        <v>0</v>
      </c>
      <c r="CM522" s="100">
        <v>0</v>
      </c>
      <c r="CN522" s="100">
        <v>0</v>
      </c>
      <c r="CO522" s="100">
        <v>0</v>
      </c>
    </row>
    <row r="523" spans="1:93" x14ac:dyDescent="0.2">
      <c r="A523" s="101" t="s">
        <v>2117</v>
      </c>
      <c r="B523" s="100">
        <v>0</v>
      </c>
      <c r="C523" s="100">
        <v>0</v>
      </c>
      <c r="D523" s="100">
        <v>0</v>
      </c>
      <c r="E523" s="100">
        <v>0</v>
      </c>
      <c r="F523" s="100">
        <v>0</v>
      </c>
      <c r="G523" s="100">
        <v>0</v>
      </c>
      <c r="H523" s="100">
        <v>0</v>
      </c>
      <c r="I523" s="100">
        <v>0</v>
      </c>
      <c r="J523" s="100">
        <v>0</v>
      </c>
      <c r="K523" s="100">
        <v>0</v>
      </c>
      <c r="L523" s="100">
        <v>0</v>
      </c>
      <c r="M523" s="100">
        <v>0</v>
      </c>
      <c r="N523" s="100">
        <v>0</v>
      </c>
      <c r="O523" s="100">
        <v>0</v>
      </c>
      <c r="P523" s="100">
        <v>0</v>
      </c>
      <c r="Q523" s="100">
        <v>0</v>
      </c>
      <c r="R523" s="100">
        <v>0</v>
      </c>
      <c r="S523" s="100">
        <v>0</v>
      </c>
      <c r="T523" s="100">
        <v>0</v>
      </c>
      <c r="U523" s="100">
        <v>0</v>
      </c>
      <c r="V523" s="100">
        <v>0</v>
      </c>
      <c r="W523" s="100">
        <v>0</v>
      </c>
      <c r="X523" s="100">
        <v>0</v>
      </c>
      <c r="Y523" s="100">
        <v>0</v>
      </c>
      <c r="Z523" s="100">
        <v>0</v>
      </c>
      <c r="AB523" s="100">
        <v>0</v>
      </c>
      <c r="AC523" s="100">
        <v>0</v>
      </c>
      <c r="AD523" s="100">
        <v>0</v>
      </c>
      <c r="AE523" s="100">
        <v>0</v>
      </c>
      <c r="AF523" s="100">
        <v>0</v>
      </c>
      <c r="AG523" s="100">
        <v>0</v>
      </c>
      <c r="AH523" s="100">
        <v>0</v>
      </c>
      <c r="AI523" s="100">
        <v>0</v>
      </c>
      <c r="AJ523" s="100">
        <v>0</v>
      </c>
      <c r="AK523" s="100">
        <v>0</v>
      </c>
      <c r="AL523" s="100">
        <v>0</v>
      </c>
      <c r="AM523" s="100">
        <v>0</v>
      </c>
      <c r="AN523" s="100">
        <v>0</v>
      </c>
      <c r="AO523" s="100">
        <v>0</v>
      </c>
      <c r="AP523" s="100">
        <v>0</v>
      </c>
      <c r="AQ523" s="100">
        <v>0</v>
      </c>
      <c r="AR523" s="100">
        <v>0</v>
      </c>
      <c r="AS523" s="100">
        <v>0</v>
      </c>
      <c r="AT523" s="100">
        <v>0</v>
      </c>
      <c r="AU523" s="100">
        <v>0</v>
      </c>
      <c r="AV523" s="100">
        <v>0</v>
      </c>
      <c r="AW523" s="100">
        <v>0</v>
      </c>
      <c r="AX523" s="100">
        <v>0</v>
      </c>
      <c r="AY523" s="100">
        <v>0</v>
      </c>
      <c r="AZ523" s="100">
        <v>0</v>
      </c>
      <c r="BA523" s="100">
        <v>0</v>
      </c>
      <c r="BB523" s="100">
        <v>0</v>
      </c>
      <c r="BC523" s="100">
        <v>0</v>
      </c>
      <c r="BD523" s="100">
        <v>0</v>
      </c>
      <c r="BE523" s="100">
        <v>0</v>
      </c>
      <c r="BF523" s="100">
        <v>0</v>
      </c>
      <c r="BG523" s="100">
        <v>0</v>
      </c>
      <c r="BH523" s="100">
        <v>0</v>
      </c>
      <c r="BI523" s="100">
        <v>0</v>
      </c>
      <c r="BJ523" s="100">
        <v>0</v>
      </c>
      <c r="BK523" s="100">
        <v>0</v>
      </c>
      <c r="BL523" s="100">
        <v>0</v>
      </c>
      <c r="BM523" s="100">
        <v>0</v>
      </c>
      <c r="BN523" s="100">
        <v>0</v>
      </c>
      <c r="BO523" s="100">
        <v>0</v>
      </c>
      <c r="BP523" s="100">
        <v>0</v>
      </c>
      <c r="BQ523" s="100">
        <v>0</v>
      </c>
      <c r="BR523" s="100">
        <v>0</v>
      </c>
      <c r="BS523" s="100">
        <v>0</v>
      </c>
      <c r="BT523" s="100">
        <v>0</v>
      </c>
      <c r="BU523" s="100">
        <v>0</v>
      </c>
      <c r="BV523" s="100">
        <v>0</v>
      </c>
      <c r="BW523" s="100">
        <v>0</v>
      </c>
      <c r="BX523" s="100">
        <v>0</v>
      </c>
      <c r="BY523" s="100">
        <v>0</v>
      </c>
      <c r="BZ523" s="100">
        <v>0</v>
      </c>
      <c r="CA523" s="100">
        <v>0</v>
      </c>
      <c r="CB523" s="100">
        <v>0</v>
      </c>
      <c r="CC523" s="100">
        <v>0</v>
      </c>
      <c r="CD523" s="100">
        <v>0</v>
      </c>
      <c r="CE523" s="100">
        <v>0</v>
      </c>
      <c r="CF523" s="100">
        <v>0</v>
      </c>
      <c r="CG523" s="100">
        <v>0</v>
      </c>
      <c r="CH523" s="100">
        <v>0</v>
      </c>
      <c r="CI523" s="100">
        <v>0</v>
      </c>
      <c r="CJ523" s="100">
        <v>0</v>
      </c>
      <c r="CK523" s="100">
        <v>0</v>
      </c>
      <c r="CL523" s="100">
        <v>0</v>
      </c>
      <c r="CM523" s="100">
        <v>0</v>
      </c>
      <c r="CN523" s="100">
        <v>0</v>
      </c>
      <c r="CO523" s="100">
        <v>0</v>
      </c>
    </row>
    <row r="524" spans="1:93" x14ac:dyDescent="0.2">
      <c r="A524" s="101" t="s">
        <v>2118</v>
      </c>
      <c r="B524" s="100">
        <v>0</v>
      </c>
      <c r="C524" s="100">
        <v>0</v>
      </c>
      <c r="D524" s="100">
        <v>0</v>
      </c>
      <c r="E524" s="100">
        <v>0</v>
      </c>
      <c r="F524" s="100">
        <v>0</v>
      </c>
      <c r="G524" s="100">
        <v>0</v>
      </c>
      <c r="H524" s="100">
        <v>0</v>
      </c>
      <c r="I524" s="100">
        <v>0</v>
      </c>
      <c r="J524" s="100">
        <v>0</v>
      </c>
      <c r="K524" s="100">
        <v>0</v>
      </c>
      <c r="L524" s="100">
        <v>0</v>
      </c>
      <c r="M524" s="100">
        <v>0</v>
      </c>
      <c r="N524" s="100">
        <v>0</v>
      </c>
      <c r="O524" s="100">
        <v>0</v>
      </c>
      <c r="P524" s="100">
        <v>0</v>
      </c>
      <c r="Q524" s="100">
        <v>0</v>
      </c>
      <c r="R524" s="100">
        <v>0</v>
      </c>
      <c r="S524" s="100">
        <v>0</v>
      </c>
      <c r="T524" s="100">
        <v>0</v>
      </c>
      <c r="U524" s="100">
        <v>0</v>
      </c>
      <c r="V524" s="100">
        <v>0</v>
      </c>
      <c r="W524" s="100">
        <v>0</v>
      </c>
      <c r="X524" s="100">
        <v>0</v>
      </c>
      <c r="Y524" s="100">
        <v>0</v>
      </c>
      <c r="Z524" s="100">
        <v>0</v>
      </c>
      <c r="AB524" s="100">
        <v>0</v>
      </c>
      <c r="AC524" s="100">
        <v>0</v>
      </c>
      <c r="AD524" s="100">
        <v>0</v>
      </c>
      <c r="AE524" s="100">
        <v>0</v>
      </c>
      <c r="AF524" s="100">
        <v>0</v>
      </c>
      <c r="AG524" s="100">
        <v>0</v>
      </c>
      <c r="AH524" s="100">
        <v>0</v>
      </c>
      <c r="AI524" s="100">
        <v>0</v>
      </c>
      <c r="AJ524" s="100">
        <v>0</v>
      </c>
      <c r="AK524" s="100">
        <v>0</v>
      </c>
      <c r="AL524" s="100">
        <v>0</v>
      </c>
      <c r="AM524" s="100">
        <v>0</v>
      </c>
      <c r="AN524" s="100">
        <v>0</v>
      </c>
      <c r="AO524" s="100">
        <v>0</v>
      </c>
      <c r="AP524" s="100">
        <v>0</v>
      </c>
      <c r="AQ524" s="100">
        <v>0</v>
      </c>
      <c r="AR524" s="100">
        <v>0</v>
      </c>
      <c r="AS524" s="100">
        <v>0</v>
      </c>
      <c r="AT524" s="100">
        <v>0</v>
      </c>
      <c r="AU524" s="100">
        <v>0</v>
      </c>
      <c r="AV524" s="100">
        <v>0</v>
      </c>
      <c r="AW524" s="100">
        <v>0</v>
      </c>
      <c r="AX524" s="100">
        <v>0</v>
      </c>
      <c r="AY524" s="100">
        <v>0</v>
      </c>
      <c r="AZ524" s="100">
        <v>0</v>
      </c>
      <c r="BA524" s="100">
        <v>0</v>
      </c>
      <c r="BB524" s="100">
        <v>0</v>
      </c>
      <c r="BC524" s="100">
        <v>0</v>
      </c>
      <c r="BD524" s="100">
        <v>0</v>
      </c>
      <c r="BE524" s="100">
        <v>0</v>
      </c>
      <c r="BF524" s="100">
        <v>0</v>
      </c>
      <c r="BG524" s="100">
        <v>0</v>
      </c>
      <c r="BH524" s="100">
        <v>0</v>
      </c>
      <c r="BI524" s="100">
        <v>0</v>
      </c>
      <c r="BJ524" s="100">
        <v>0</v>
      </c>
      <c r="BK524" s="100">
        <v>0</v>
      </c>
      <c r="BL524" s="100">
        <v>0</v>
      </c>
      <c r="BM524" s="100">
        <v>0</v>
      </c>
      <c r="BN524" s="100">
        <v>0</v>
      </c>
      <c r="BO524" s="100">
        <v>0</v>
      </c>
      <c r="BP524" s="100">
        <v>0</v>
      </c>
      <c r="BQ524" s="100">
        <v>0</v>
      </c>
      <c r="BR524" s="100">
        <v>0</v>
      </c>
      <c r="BS524" s="100">
        <v>0</v>
      </c>
      <c r="BT524" s="100">
        <v>0</v>
      </c>
      <c r="BU524" s="100">
        <v>0</v>
      </c>
      <c r="BV524" s="100">
        <v>0</v>
      </c>
      <c r="BW524" s="100">
        <v>0</v>
      </c>
      <c r="BX524" s="100">
        <v>0</v>
      </c>
      <c r="BY524" s="100">
        <v>0</v>
      </c>
      <c r="BZ524" s="100">
        <v>0</v>
      </c>
      <c r="CA524" s="100">
        <v>0</v>
      </c>
      <c r="CB524" s="100">
        <v>0</v>
      </c>
      <c r="CC524" s="100">
        <v>0</v>
      </c>
      <c r="CD524" s="100">
        <v>0</v>
      </c>
      <c r="CE524" s="100">
        <v>0</v>
      </c>
      <c r="CF524" s="100">
        <v>0</v>
      </c>
      <c r="CG524" s="100">
        <v>0</v>
      </c>
      <c r="CH524" s="100">
        <v>0</v>
      </c>
      <c r="CI524" s="100">
        <v>0</v>
      </c>
      <c r="CJ524" s="100">
        <v>0</v>
      </c>
      <c r="CK524" s="100">
        <v>0</v>
      </c>
      <c r="CL524" s="100">
        <v>0</v>
      </c>
      <c r="CM524" s="100">
        <v>0</v>
      </c>
      <c r="CN524" s="100">
        <v>0</v>
      </c>
      <c r="CO524" s="100">
        <v>0</v>
      </c>
    </row>
    <row r="525" spans="1:93" x14ac:dyDescent="0.2">
      <c r="A525" s="101" t="s">
        <v>2119</v>
      </c>
      <c r="B525" s="100">
        <v>0</v>
      </c>
      <c r="C525" s="100">
        <v>0</v>
      </c>
      <c r="D525" s="100">
        <v>0</v>
      </c>
      <c r="E525" s="100">
        <v>0</v>
      </c>
      <c r="F525" s="100">
        <v>0</v>
      </c>
      <c r="G525" s="100">
        <v>0</v>
      </c>
      <c r="H525" s="100">
        <v>0</v>
      </c>
      <c r="I525" s="100">
        <v>0</v>
      </c>
      <c r="J525" s="100">
        <v>0</v>
      </c>
      <c r="K525" s="100">
        <v>0</v>
      </c>
      <c r="L525" s="100">
        <v>0</v>
      </c>
      <c r="M525" s="100">
        <v>0</v>
      </c>
      <c r="N525" s="100">
        <v>0</v>
      </c>
      <c r="O525" s="100">
        <v>0</v>
      </c>
      <c r="P525" s="100">
        <v>0</v>
      </c>
      <c r="Q525" s="100">
        <v>0</v>
      </c>
      <c r="R525" s="100">
        <v>0</v>
      </c>
      <c r="S525" s="100">
        <v>0</v>
      </c>
      <c r="T525" s="100">
        <v>0</v>
      </c>
      <c r="U525" s="100">
        <v>0</v>
      </c>
      <c r="V525" s="100">
        <v>0</v>
      </c>
      <c r="W525" s="100">
        <v>0</v>
      </c>
      <c r="X525" s="100">
        <v>0</v>
      </c>
      <c r="Y525" s="100">
        <v>0</v>
      </c>
      <c r="Z525" s="100">
        <v>0</v>
      </c>
      <c r="AB525" s="100">
        <v>0</v>
      </c>
      <c r="AC525" s="100">
        <v>0</v>
      </c>
      <c r="AD525" s="100">
        <v>0</v>
      </c>
      <c r="AE525" s="100">
        <v>0</v>
      </c>
      <c r="AF525" s="100">
        <v>0</v>
      </c>
      <c r="AG525" s="100">
        <v>0</v>
      </c>
      <c r="AH525" s="100">
        <v>0</v>
      </c>
      <c r="AI525" s="100">
        <v>0</v>
      </c>
      <c r="AJ525" s="100">
        <v>0</v>
      </c>
      <c r="AK525" s="100">
        <v>0</v>
      </c>
      <c r="AL525" s="100">
        <v>0</v>
      </c>
      <c r="AM525" s="100">
        <v>0</v>
      </c>
      <c r="AN525" s="100">
        <v>0</v>
      </c>
      <c r="AO525" s="100">
        <v>0</v>
      </c>
      <c r="AP525" s="100">
        <v>0</v>
      </c>
      <c r="AQ525" s="100">
        <v>0</v>
      </c>
      <c r="AR525" s="100">
        <v>0</v>
      </c>
      <c r="AS525" s="100">
        <v>0</v>
      </c>
      <c r="AT525" s="100">
        <v>0</v>
      </c>
      <c r="AU525" s="100">
        <v>0</v>
      </c>
      <c r="AV525" s="100">
        <v>0</v>
      </c>
      <c r="AW525" s="100">
        <v>0</v>
      </c>
      <c r="AX525" s="100">
        <v>0</v>
      </c>
      <c r="AY525" s="100">
        <v>0</v>
      </c>
      <c r="AZ525" s="100">
        <v>0</v>
      </c>
      <c r="BA525" s="100">
        <v>0</v>
      </c>
      <c r="BB525" s="100">
        <v>0</v>
      </c>
      <c r="BC525" s="100">
        <v>0</v>
      </c>
      <c r="BD525" s="100">
        <v>0</v>
      </c>
      <c r="BE525" s="100">
        <v>0</v>
      </c>
      <c r="BF525" s="100">
        <v>0</v>
      </c>
      <c r="BG525" s="100">
        <v>0</v>
      </c>
      <c r="BH525" s="100">
        <v>0</v>
      </c>
      <c r="BI525" s="100">
        <v>0</v>
      </c>
      <c r="BJ525" s="100">
        <v>0</v>
      </c>
      <c r="BK525" s="100">
        <v>0</v>
      </c>
      <c r="BL525" s="100">
        <v>0</v>
      </c>
      <c r="BM525" s="100">
        <v>0</v>
      </c>
      <c r="BN525" s="100">
        <v>0</v>
      </c>
      <c r="BO525" s="100">
        <v>0</v>
      </c>
      <c r="BP525" s="100">
        <v>0</v>
      </c>
      <c r="BQ525" s="100">
        <v>0</v>
      </c>
      <c r="BR525" s="100">
        <v>0</v>
      </c>
      <c r="BS525" s="100">
        <v>0</v>
      </c>
      <c r="BT525" s="100">
        <v>0</v>
      </c>
      <c r="BU525" s="100">
        <v>0</v>
      </c>
      <c r="BV525" s="100">
        <v>0</v>
      </c>
      <c r="BW525" s="100">
        <v>0</v>
      </c>
      <c r="BX525" s="100">
        <v>0</v>
      </c>
      <c r="BY525" s="100">
        <v>0</v>
      </c>
      <c r="BZ525" s="100">
        <v>0</v>
      </c>
      <c r="CA525" s="100">
        <v>0</v>
      </c>
      <c r="CB525" s="100">
        <v>0</v>
      </c>
      <c r="CC525" s="100">
        <v>0</v>
      </c>
      <c r="CD525" s="100">
        <v>0</v>
      </c>
      <c r="CE525" s="100">
        <v>0</v>
      </c>
      <c r="CF525" s="100">
        <v>0</v>
      </c>
      <c r="CG525" s="100">
        <v>0</v>
      </c>
      <c r="CH525" s="100">
        <v>0</v>
      </c>
      <c r="CI525" s="100">
        <v>0</v>
      </c>
      <c r="CJ525" s="100">
        <v>0</v>
      </c>
      <c r="CK525" s="100">
        <v>0</v>
      </c>
      <c r="CL525" s="100">
        <v>0</v>
      </c>
      <c r="CM525" s="100">
        <v>0</v>
      </c>
      <c r="CN525" s="100">
        <v>0</v>
      </c>
      <c r="CO525" s="100">
        <v>0</v>
      </c>
    </row>
    <row r="526" spans="1:93" x14ac:dyDescent="0.2">
      <c r="A526" s="101" t="s">
        <v>2120</v>
      </c>
      <c r="B526" s="100">
        <v>0</v>
      </c>
      <c r="C526" s="100">
        <v>0</v>
      </c>
      <c r="D526" s="100">
        <v>0</v>
      </c>
      <c r="E526" s="100">
        <v>0</v>
      </c>
      <c r="F526" s="100">
        <v>0</v>
      </c>
      <c r="G526" s="100">
        <v>0</v>
      </c>
      <c r="H526" s="100">
        <v>0</v>
      </c>
      <c r="I526" s="100">
        <v>0</v>
      </c>
      <c r="J526" s="100">
        <v>0</v>
      </c>
      <c r="K526" s="100">
        <v>0</v>
      </c>
      <c r="L526" s="100">
        <v>0</v>
      </c>
      <c r="M526" s="100">
        <v>0</v>
      </c>
      <c r="N526" s="100">
        <v>0</v>
      </c>
      <c r="O526" s="100">
        <v>0</v>
      </c>
      <c r="P526" s="100">
        <v>0</v>
      </c>
      <c r="Q526" s="100">
        <v>0</v>
      </c>
      <c r="R526" s="100">
        <v>0</v>
      </c>
      <c r="S526" s="100">
        <v>0</v>
      </c>
      <c r="T526" s="100">
        <v>0</v>
      </c>
      <c r="U526" s="100">
        <v>0</v>
      </c>
      <c r="V526" s="100">
        <v>0</v>
      </c>
      <c r="W526" s="100">
        <v>0</v>
      </c>
      <c r="X526" s="100">
        <v>0</v>
      </c>
      <c r="Y526" s="100">
        <v>0</v>
      </c>
      <c r="Z526" s="100">
        <v>0</v>
      </c>
      <c r="AB526" s="100">
        <v>0</v>
      </c>
      <c r="AC526" s="100">
        <v>0</v>
      </c>
      <c r="AD526" s="100">
        <v>0</v>
      </c>
      <c r="AE526" s="100">
        <v>0</v>
      </c>
      <c r="AF526" s="100">
        <v>0</v>
      </c>
      <c r="AG526" s="100">
        <v>0</v>
      </c>
      <c r="AH526" s="100">
        <v>0</v>
      </c>
      <c r="AI526" s="100">
        <v>0</v>
      </c>
      <c r="AJ526" s="100">
        <v>0</v>
      </c>
      <c r="AK526" s="100">
        <v>0</v>
      </c>
      <c r="AL526" s="100">
        <v>0</v>
      </c>
      <c r="AM526" s="100">
        <v>0</v>
      </c>
      <c r="AN526" s="100">
        <v>0</v>
      </c>
      <c r="AO526" s="100">
        <v>0</v>
      </c>
      <c r="AP526" s="100">
        <v>0</v>
      </c>
      <c r="AQ526" s="100">
        <v>0</v>
      </c>
      <c r="AR526" s="100">
        <v>0</v>
      </c>
      <c r="AS526" s="100">
        <v>0</v>
      </c>
      <c r="AT526" s="100">
        <v>0</v>
      </c>
      <c r="AU526" s="100">
        <v>0</v>
      </c>
      <c r="AV526" s="100">
        <v>0</v>
      </c>
      <c r="AW526" s="100">
        <v>0</v>
      </c>
      <c r="AX526" s="100">
        <v>0</v>
      </c>
      <c r="AY526" s="100">
        <v>0</v>
      </c>
      <c r="AZ526" s="100">
        <v>0</v>
      </c>
      <c r="BA526" s="100">
        <v>0</v>
      </c>
      <c r="BB526" s="100">
        <v>0</v>
      </c>
      <c r="BC526" s="100">
        <v>0</v>
      </c>
      <c r="BD526" s="100">
        <v>0</v>
      </c>
      <c r="BE526" s="100">
        <v>0</v>
      </c>
      <c r="BF526" s="100">
        <v>0</v>
      </c>
      <c r="BG526" s="100">
        <v>0</v>
      </c>
      <c r="BH526" s="100">
        <v>0</v>
      </c>
      <c r="BI526" s="100">
        <v>0</v>
      </c>
      <c r="BJ526" s="100">
        <v>0</v>
      </c>
      <c r="BK526" s="100">
        <v>0</v>
      </c>
      <c r="BL526" s="100">
        <v>0</v>
      </c>
      <c r="BM526" s="100">
        <v>0</v>
      </c>
      <c r="BN526" s="100">
        <v>0</v>
      </c>
      <c r="BO526" s="100">
        <v>0</v>
      </c>
      <c r="BP526" s="100">
        <v>0</v>
      </c>
      <c r="BQ526" s="100">
        <v>0</v>
      </c>
      <c r="BR526" s="100">
        <v>0</v>
      </c>
      <c r="BS526" s="100">
        <v>0</v>
      </c>
      <c r="BT526" s="100">
        <v>0</v>
      </c>
      <c r="BU526" s="100">
        <v>0</v>
      </c>
      <c r="BV526" s="100">
        <v>0</v>
      </c>
      <c r="BW526" s="100">
        <v>0</v>
      </c>
      <c r="BX526" s="100">
        <v>0</v>
      </c>
      <c r="BY526" s="100">
        <v>0</v>
      </c>
      <c r="BZ526" s="100">
        <v>0</v>
      </c>
      <c r="CA526" s="100">
        <v>0</v>
      </c>
      <c r="CB526" s="100">
        <v>0</v>
      </c>
      <c r="CC526" s="100">
        <v>0</v>
      </c>
      <c r="CD526" s="100">
        <v>0</v>
      </c>
      <c r="CE526" s="100">
        <v>0</v>
      </c>
      <c r="CF526" s="100">
        <v>0</v>
      </c>
      <c r="CG526" s="100">
        <v>0</v>
      </c>
      <c r="CH526" s="100">
        <v>0</v>
      </c>
      <c r="CI526" s="100">
        <v>0</v>
      </c>
      <c r="CJ526" s="100">
        <v>0</v>
      </c>
      <c r="CK526" s="100">
        <v>0</v>
      </c>
      <c r="CL526" s="100">
        <v>0</v>
      </c>
      <c r="CM526" s="100">
        <v>0</v>
      </c>
      <c r="CN526" s="100">
        <v>0</v>
      </c>
      <c r="CO526" s="100">
        <v>0</v>
      </c>
    </row>
    <row r="527" spans="1:93" x14ac:dyDescent="0.2">
      <c r="A527" s="101" t="s">
        <v>2121</v>
      </c>
      <c r="B527" s="100">
        <v>255130.9</v>
      </c>
      <c r="C527" s="100">
        <v>510261.8</v>
      </c>
      <c r="D527" s="100">
        <v>767735.47</v>
      </c>
      <c r="E527" s="100">
        <v>1040256.63</v>
      </c>
      <c r="F527" s="100">
        <v>1310703.75</v>
      </c>
      <c r="G527" s="100">
        <v>1581150.87</v>
      </c>
      <c r="H527" s="100">
        <v>1851597.99</v>
      </c>
      <c r="I527" s="100">
        <v>2122062.91</v>
      </c>
      <c r="J527" s="100">
        <v>2392634.77</v>
      </c>
      <c r="K527" s="100">
        <v>2665749.7799999998</v>
      </c>
      <c r="L527" s="100">
        <v>2953018.05</v>
      </c>
      <c r="M527" s="100">
        <v>0</v>
      </c>
      <c r="N527" s="100">
        <v>0</v>
      </c>
      <c r="O527" s="100">
        <v>270447.12</v>
      </c>
      <c r="P527" s="100">
        <v>552479.19999999902</v>
      </c>
      <c r="Q527" s="100">
        <v>834091.17</v>
      </c>
      <c r="R527" s="100">
        <v>1115487.51</v>
      </c>
      <c r="S527" s="100">
        <v>1396701.9</v>
      </c>
      <c r="T527" s="100">
        <v>1677916.28999999</v>
      </c>
      <c r="U527" s="100">
        <v>1921687.78</v>
      </c>
      <c r="V527" s="100">
        <v>2203183.0699999998</v>
      </c>
      <c r="W527" s="100">
        <v>2486449.67</v>
      </c>
      <c r="X527" s="100">
        <v>2767671</v>
      </c>
      <c r="Y527" s="100">
        <v>3050647.5799999898</v>
      </c>
      <c r="Z527" s="100">
        <v>0</v>
      </c>
      <c r="AB527" s="100">
        <v>0</v>
      </c>
      <c r="AC527" s="100">
        <v>0</v>
      </c>
      <c r="AD527" s="100">
        <v>0</v>
      </c>
      <c r="AE527" s="100">
        <v>0</v>
      </c>
      <c r="AF527" s="100">
        <v>0</v>
      </c>
      <c r="AG527" s="100">
        <v>0</v>
      </c>
      <c r="AH527" s="100">
        <v>0</v>
      </c>
      <c r="AI527" s="100">
        <v>0</v>
      </c>
      <c r="AJ527" s="100">
        <v>0</v>
      </c>
      <c r="AK527" s="100">
        <v>0</v>
      </c>
      <c r="AL527" s="100">
        <v>0</v>
      </c>
      <c r="AM527" s="100">
        <v>0</v>
      </c>
      <c r="AN527" s="100">
        <v>0</v>
      </c>
      <c r="AO527" s="100">
        <v>0</v>
      </c>
      <c r="AP527" s="100">
        <v>0</v>
      </c>
      <c r="AQ527" s="100">
        <v>0</v>
      </c>
      <c r="AR527" s="100">
        <v>0</v>
      </c>
      <c r="AS527" s="100">
        <v>0</v>
      </c>
      <c r="AT527" s="100">
        <v>0</v>
      </c>
      <c r="AU527" s="100">
        <v>0</v>
      </c>
      <c r="AV527" s="100">
        <v>0</v>
      </c>
      <c r="AW527" s="100">
        <v>0</v>
      </c>
      <c r="AX527" s="100">
        <v>0</v>
      </c>
      <c r="AY527" s="100">
        <v>0</v>
      </c>
      <c r="AZ527" s="100">
        <v>0</v>
      </c>
      <c r="BA527" s="100">
        <v>0</v>
      </c>
      <c r="BB527" s="100">
        <v>0</v>
      </c>
      <c r="BC527" s="100">
        <v>0</v>
      </c>
      <c r="BD527" s="100">
        <v>0</v>
      </c>
      <c r="BE527" s="100">
        <v>0</v>
      </c>
      <c r="BF527" s="100">
        <v>0</v>
      </c>
      <c r="BG527" s="100">
        <v>0</v>
      </c>
      <c r="BH527" s="100">
        <v>0</v>
      </c>
      <c r="BI527" s="100">
        <v>0</v>
      </c>
      <c r="BJ527" s="100">
        <v>0</v>
      </c>
      <c r="BK527" s="100">
        <v>0</v>
      </c>
      <c r="BL527" s="100">
        <v>0</v>
      </c>
      <c r="BM527" s="100">
        <v>0</v>
      </c>
      <c r="BN527" s="100">
        <v>0</v>
      </c>
      <c r="BO527" s="100">
        <v>0</v>
      </c>
      <c r="BP527" s="100">
        <v>0</v>
      </c>
      <c r="BQ527" s="100">
        <v>0</v>
      </c>
      <c r="BR527" s="100">
        <v>0</v>
      </c>
      <c r="BS527" s="100">
        <v>0</v>
      </c>
      <c r="BT527" s="100">
        <v>0</v>
      </c>
      <c r="BU527" s="100">
        <v>0</v>
      </c>
      <c r="BV527" s="100">
        <v>0</v>
      </c>
      <c r="BW527" s="100">
        <v>0</v>
      </c>
      <c r="BX527" s="100">
        <v>0</v>
      </c>
      <c r="BY527" s="100">
        <v>0</v>
      </c>
      <c r="BZ527" s="100">
        <v>0</v>
      </c>
      <c r="CA527" s="100">
        <v>0</v>
      </c>
      <c r="CB527" s="100">
        <v>0</v>
      </c>
      <c r="CC527" s="100">
        <v>0</v>
      </c>
      <c r="CD527" s="100">
        <v>0</v>
      </c>
      <c r="CE527" s="100">
        <v>0</v>
      </c>
      <c r="CF527" s="100">
        <v>0</v>
      </c>
      <c r="CG527" s="100">
        <v>0</v>
      </c>
      <c r="CH527" s="100">
        <v>0</v>
      </c>
      <c r="CI527" s="100">
        <v>0</v>
      </c>
      <c r="CJ527" s="100">
        <v>0</v>
      </c>
      <c r="CK527" s="100">
        <v>0</v>
      </c>
      <c r="CL527" s="100">
        <v>0</v>
      </c>
      <c r="CM527" s="100">
        <v>0</v>
      </c>
      <c r="CN527" s="100">
        <v>0</v>
      </c>
      <c r="CO527" s="100">
        <v>0</v>
      </c>
    </row>
    <row r="528" spans="1:93" x14ac:dyDescent="0.2">
      <c r="A528" s="101" t="s">
        <v>2122</v>
      </c>
      <c r="B528" s="100">
        <v>-4337438.05</v>
      </c>
      <c r="C528" s="100">
        <v>-8251149.4800000004</v>
      </c>
      <c r="D528" s="100">
        <v>-12251570.07</v>
      </c>
      <c r="E528" s="100">
        <v>-16390713.68</v>
      </c>
      <c r="F528" s="100">
        <v>-20495101.859999999</v>
      </c>
      <c r="G528" s="100">
        <v>-24650574.32</v>
      </c>
      <c r="H528" s="100">
        <v>-30357716.640000001</v>
      </c>
      <c r="I528" s="100">
        <v>-34445727.280000001</v>
      </c>
      <c r="J528" s="100">
        <v>-38597026.509999998</v>
      </c>
      <c r="K528" s="100">
        <v>-42304903.579999998</v>
      </c>
      <c r="L528" s="100">
        <v>-46587899.710000001</v>
      </c>
      <c r="M528" s="100">
        <v>0</v>
      </c>
      <c r="N528" s="100">
        <v>0</v>
      </c>
      <c r="O528" s="100">
        <v>-4354128.8499999996</v>
      </c>
      <c r="P528" s="100">
        <v>-8302233.1699999999</v>
      </c>
      <c r="Q528" s="100">
        <v>-12327974.109999999</v>
      </c>
      <c r="R528" s="100">
        <v>-16504574.32</v>
      </c>
      <c r="S528" s="100">
        <v>-20574421.129999999</v>
      </c>
      <c r="T528" s="100">
        <v>-25912820.079999998</v>
      </c>
      <c r="U528" s="100">
        <v>-30066952.98</v>
      </c>
      <c r="V528" s="100">
        <v>-33911247.600000001</v>
      </c>
      <c r="W528" s="100">
        <v>-37625451.439999998</v>
      </c>
      <c r="X528" s="100">
        <v>-41496455.409999996</v>
      </c>
      <c r="Y528" s="100">
        <v>-57722398.68</v>
      </c>
      <c r="Z528" s="100">
        <v>-0.14000000000000001</v>
      </c>
      <c r="AB528" s="100">
        <v>-0.14000000000000001</v>
      </c>
      <c r="AC528" s="100">
        <v>-0.14000000000000001</v>
      </c>
      <c r="AD528" s="100">
        <v>-0.14000000000000001</v>
      </c>
      <c r="AE528" s="100">
        <v>-0.14000000000000001</v>
      </c>
      <c r="AF528" s="100">
        <v>-0.14000000000000001</v>
      </c>
      <c r="AG528" s="100">
        <v>-0.14000000000000001</v>
      </c>
      <c r="AH528" s="100">
        <v>-0.14000000000000001</v>
      </c>
      <c r="AI528" s="100">
        <v>-0.14000000000000001</v>
      </c>
      <c r="AJ528" s="100">
        <v>-0.14000000000000001</v>
      </c>
      <c r="AK528" s="100">
        <v>-0.14000000000000001</v>
      </c>
      <c r="AL528" s="100">
        <v>-0.14000000000000001</v>
      </c>
      <c r="AM528" s="100">
        <v>-0.14000000000000001</v>
      </c>
      <c r="AN528" s="100">
        <v>-0.14000000000000001</v>
      </c>
      <c r="AO528" s="100">
        <v>-0.14000000000000001</v>
      </c>
      <c r="AP528" s="100">
        <v>-0.14000000000000001</v>
      </c>
      <c r="AQ528" s="100">
        <v>-0.14000000000000001</v>
      </c>
      <c r="AR528" s="100">
        <v>-0.14000000000000001</v>
      </c>
      <c r="AS528" s="100">
        <v>-0.14000000000000001</v>
      </c>
      <c r="AT528" s="100">
        <v>-0.14000000000000001</v>
      </c>
      <c r="AU528" s="100">
        <v>-0.14000000000000001</v>
      </c>
      <c r="AV528" s="100">
        <v>-0.14000000000000001</v>
      </c>
      <c r="AW528" s="100">
        <v>-0.14000000000000001</v>
      </c>
      <c r="AX528" s="100">
        <v>-0.14000000000000001</v>
      </c>
      <c r="AY528" s="100">
        <v>-0.14000000000000001</v>
      </c>
      <c r="AZ528" s="100">
        <v>-0.14000000000000001</v>
      </c>
      <c r="BA528" s="100">
        <v>-0.14000000000000001</v>
      </c>
      <c r="BB528" s="100">
        <v>-0.14000000000000001</v>
      </c>
      <c r="BC528" s="100">
        <v>-0.14000000000000001</v>
      </c>
      <c r="BD528" s="100">
        <v>-0.14000000000000001</v>
      </c>
      <c r="BE528" s="100">
        <v>-0.14000000000000001</v>
      </c>
      <c r="BF528" s="100">
        <v>-0.14000000000000001</v>
      </c>
      <c r="BG528" s="100">
        <v>-0.14000000000000001</v>
      </c>
      <c r="BH528" s="100">
        <v>-0.14000000000000001</v>
      </c>
      <c r="BI528" s="100">
        <v>-0.14000000000000001</v>
      </c>
      <c r="BJ528" s="100">
        <v>-0.14000000000000001</v>
      </c>
      <c r="BK528" s="100">
        <v>-0.14000000000000001</v>
      </c>
      <c r="BL528" s="100">
        <v>-0.14000000000000001</v>
      </c>
      <c r="BM528" s="100">
        <v>-0.14000000000000001</v>
      </c>
      <c r="BN528" s="100">
        <v>-0.14000000000000001</v>
      </c>
      <c r="BO528" s="100">
        <v>-0.14000000000000001</v>
      </c>
      <c r="BP528" s="100">
        <v>-0.14000000000000001</v>
      </c>
      <c r="BQ528" s="100">
        <v>-0.14000000000000001</v>
      </c>
      <c r="BR528" s="100">
        <v>-0.14000000000000001</v>
      </c>
      <c r="BS528" s="100">
        <v>-0.14000000000000001</v>
      </c>
      <c r="BT528" s="100">
        <v>-0.14000000000000001</v>
      </c>
      <c r="BU528" s="100">
        <v>-0.14000000000000001</v>
      </c>
      <c r="BV528" s="100">
        <v>-0.14000000000000001</v>
      </c>
      <c r="BW528" s="100">
        <v>-0.14000000000000001</v>
      </c>
      <c r="BX528" s="100">
        <v>-0.14000000000000001</v>
      </c>
      <c r="BY528" s="100">
        <v>-0.14000000000000001</v>
      </c>
      <c r="BZ528" s="100">
        <v>-0.14000000000000001</v>
      </c>
      <c r="CA528" s="100">
        <v>-0.14000000000000001</v>
      </c>
      <c r="CB528" s="100">
        <v>-0.14000000000000001</v>
      </c>
      <c r="CC528" s="100">
        <v>-0.14000000000000001</v>
      </c>
      <c r="CD528" s="100">
        <v>-0.14000000000000001</v>
      </c>
      <c r="CE528" s="100">
        <v>-0.14000000000000001</v>
      </c>
      <c r="CF528" s="100">
        <v>-0.14000000000000001</v>
      </c>
      <c r="CG528" s="100">
        <v>-0.14000000000000001</v>
      </c>
      <c r="CH528" s="100">
        <v>-0.14000000000000001</v>
      </c>
      <c r="CI528" s="100">
        <v>-0.14000000000000001</v>
      </c>
      <c r="CJ528" s="100">
        <v>-0.14000000000000001</v>
      </c>
      <c r="CK528" s="100">
        <v>-0.14000000000000001</v>
      </c>
      <c r="CL528" s="100">
        <v>-0.14000000000000001</v>
      </c>
      <c r="CM528" s="100">
        <v>-0.14000000000000001</v>
      </c>
      <c r="CN528" s="100">
        <v>-0.14000000000000001</v>
      </c>
      <c r="CO528" s="100">
        <v>-0.14000000000000001</v>
      </c>
    </row>
    <row r="529" spans="1:93" x14ac:dyDescent="0.2">
      <c r="A529" s="101" t="s">
        <v>2123</v>
      </c>
      <c r="B529" s="100">
        <v>1216643.3500000001</v>
      </c>
      <c r="C529" s="100">
        <v>1796483.08</v>
      </c>
      <c r="D529" s="100">
        <v>2891526.88</v>
      </c>
      <c r="E529" s="100">
        <v>3840530.47</v>
      </c>
      <c r="F529" s="100">
        <v>4941060.0199999996</v>
      </c>
      <c r="G529" s="100">
        <v>6520523.2800000003</v>
      </c>
      <c r="H529" s="100">
        <v>8958606.5199999996</v>
      </c>
      <c r="I529" s="100">
        <v>10262856.85</v>
      </c>
      <c r="J529" s="100">
        <v>11306909.49</v>
      </c>
      <c r="K529" s="100">
        <v>12447965.640000001</v>
      </c>
      <c r="L529" s="100">
        <v>14380879.93</v>
      </c>
      <c r="M529" s="100">
        <v>0</v>
      </c>
      <c r="N529" s="100">
        <v>0</v>
      </c>
      <c r="O529" s="100">
        <v>1252280.3400000001</v>
      </c>
      <c r="P529" s="100">
        <v>1956987.43</v>
      </c>
      <c r="Q529" s="100">
        <v>3143720.18</v>
      </c>
      <c r="R529" s="100">
        <v>4115379.68</v>
      </c>
      <c r="S529" s="100">
        <v>5293063.8600000003</v>
      </c>
      <c r="T529" s="100">
        <v>7287016.4800000004</v>
      </c>
      <c r="U529" s="100">
        <v>9392629.9800000004</v>
      </c>
      <c r="V529" s="100">
        <v>10671949.550000001</v>
      </c>
      <c r="W529" s="100">
        <v>11721237.25</v>
      </c>
      <c r="X529" s="100">
        <v>12940243.210000001</v>
      </c>
      <c r="Y529" s="100">
        <v>15034939.57</v>
      </c>
      <c r="Z529" s="100">
        <v>0</v>
      </c>
      <c r="AB529" s="100">
        <v>0</v>
      </c>
      <c r="AC529" s="100">
        <v>0</v>
      </c>
      <c r="AD529" s="100">
        <v>0</v>
      </c>
      <c r="AE529" s="100">
        <v>0</v>
      </c>
      <c r="AF529" s="100">
        <v>0</v>
      </c>
      <c r="AG529" s="100">
        <v>0</v>
      </c>
      <c r="AH529" s="100">
        <v>0</v>
      </c>
      <c r="AI529" s="100">
        <v>0</v>
      </c>
      <c r="AJ529" s="100">
        <v>0</v>
      </c>
      <c r="AK529" s="100">
        <v>0</v>
      </c>
      <c r="AL529" s="100">
        <v>0</v>
      </c>
      <c r="AM529" s="100">
        <v>0</v>
      </c>
      <c r="AN529" s="100">
        <v>0</v>
      </c>
      <c r="AO529" s="100">
        <v>0</v>
      </c>
      <c r="AP529" s="100">
        <v>0</v>
      </c>
      <c r="AQ529" s="100">
        <v>0</v>
      </c>
      <c r="AR529" s="100">
        <v>0</v>
      </c>
      <c r="AS529" s="100">
        <v>0</v>
      </c>
      <c r="AT529" s="100">
        <v>0</v>
      </c>
      <c r="AU529" s="100">
        <v>0</v>
      </c>
      <c r="AV529" s="100">
        <v>0</v>
      </c>
      <c r="AW529" s="100">
        <v>0</v>
      </c>
      <c r="AX529" s="100">
        <v>0</v>
      </c>
      <c r="AY529" s="100">
        <v>0</v>
      </c>
      <c r="AZ529" s="100">
        <v>0</v>
      </c>
      <c r="BA529" s="100">
        <v>0</v>
      </c>
      <c r="BB529" s="100">
        <v>0</v>
      </c>
      <c r="BC529" s="100">
        <v>0</v>
      </c>
      <c r="BD529" s="100">
        <v>0</v>
      </c>
      <c r="BE529" s="100">
        <v>0</v>
      </c>
      <c r="BF529" s="100">
        <v>0</v>
      </c>
      <c r="BG529" s="100">
        <v>0</v>
      </c>
      <c r="BH529" s="100">
        <v>0</v>
      </c>
      <c r="BI529" s="100">
        <v>0</v>
      </c>
      <c r="BJ529" s="100">
        <v>0</v>
      </c>
      <c r="BK529" s="100">
        <v>0</v>
      </c>
      <c r="BL529" s="100">
        <v>0</v>
      </c>
      <c r="BM529" s="100">
        <v>0</v>
      </c>
      <c r="BN529" s="100">
        <v>0</v>
      </c>
      <c r="BO529" s="100">
        <v>0</v>
      </c>
      <c r="BP529" s="100">
        <v>0</v>
      </c>
      <c r="BQ529" s="100">
        <v>0</v>
      </c>
      <c r="BR529" s="100">
        <v>0</v>
      </c>
      <c r="BS529" s="100">
        <v>0</v>
      </c>
      <c r="BT529" s="100">
        <v>0</v>
      </c>
      <c r="BU529" s="100">
        <v>0</v>
      </c>
      <c r="BV529" s="100">
        <v>0</v>
      </c>
      <c r="BW529" s="100">
        <v>0</v>
      </c>
      <c r="BX529" s="100">
        <v>0</v>
      </c>
      <c r="BY529" s="100">
        <v>0</v>
      </c>
      <c r="BZ529" s="100">
        <v>0</v>
      </c>
      <c r="CA529" s="100">
        <v>0</v>
      </c>
      <c r="CB529" s="100">
        <v>0</v>
      </c>
      <c r="CC529" s="100">
        <v>0</v>
      </c>
      <c r="CD529" s="100">
        <v>0</v>
      </c>
      <c r="CE529" s="100">
        <v>0</v>
      </c>
      <c r="CF529" s="100">
        <v>0</v>
      </c>
      <c r="CG529" s="100">
        <v>0</v>
      </c>
      <c r="CH529" s="100">
        <v>0</v>
      </c>
      <c r="CI529" s="100">
        <v>0</v>
      </c>
      <c r="CJ529" s="100">
        <v>0</v>
      </c>
      <c r="CK529" s="100">
        <v>0</v>
      </c>
      <c r="CL529" s="100">
        <v>0</v>
      </c>
      <c r="CM529" s="100">
        <v>0</v>
      </c>
      <c r="CN529" s="100">
        <v>0</v>
      </c>
      <c r="CO529" s="100">
        <v>0</v>
      </c>
    </row>
    <row r="530" spans="1:93" x14ac:dyDescent="0.2">
      <c r="A530" s="101" t="s">
        <v>2124</v>
      </c>
      <c r="B530" s="100">
        <v>2279176.9900000002</v>
      </c>
      <c r="C530" s="100">
        <v>2758364.22</v>
      </c>
      <c r="D530" s="100">
        <v>3318714.39</v>
      </c>
      <c r="E530" s="100">
        <v>4494579.3</v>
      </c>
      <c r="F530" s="100">
        <v>5255303.4000000004</v>
      </c>
      <c r="G530" s="100">
        <v>5986414.6399999997</v>
      </c>
      <c r="H530" s="100">
        <v>7417711.6299999999</v>
      </c>
      <c r="I530" s="100">
        <v>7636733.1399999997</v>
      </c>
      <c r="J530" s="100">
        <v>8812995.6600000001</v>
      </c>
      <c r="K530" s="100">
        <v>9029928.3599999994</v>
      </c>
      <c r="L530" s="100">
        <v>10547680.189999999</v>
      </c>
      <c r="M530" s="100">
        <v>0</v>
      </c>
      <c r="N530" s="100">
        <v>0</v>
      </c>
      <c r="O530" s="100">
        <v>2761380.42</v>
      </c>
      <c r="P530" s="100">
        <v>3251082.23</v>
      </c>
      <c r="Q530" s="100">
        <v>3814719.36</v>
      </c>
      <c r="R530" s="100">
        <v>5111160.1900000004</v>
      </c>
      <c r="S530" s="100">
        <v>5907826.2400000002</v>
      </c>
      <c r="T530" s="100">
        <v>6730285.3700000001</v>
      </c>
      <c r="U530" s="100">
        <v>8235251.5800000001</v>
      </c>
      <c r="V530" s="100">
        <v>8459178.1799999997</v>
      </c>
      <c r="W530" s="100">
        <v>9587979.9499999993</v>
      </c>
      <c r="X530" s="100">
        <v>9855928.0299999993</v>
      </c>
      <c r="Y530" s="100">
        <v>11529154.619999999</v>
      </c>
      <c r="Z530" s="100">
        <v>0</v>
      </c>
      <c r="AB530" s="100">
        <v>0</v>
      </c>
      <c r="AC530" s="100">
        <v>0</v>
      </c>
      <c r="AD530" s="100">
        <v>0</v>
      </c>
      <c r="AE530" s="100">
        <v>0</v>
      </c>
      <c r="AF530" s="100">
        <v>0</v>
      </c>
      <c r="AG530" s="100">
        <v>0</v>
      </c>
      <c r="AH530" s="100">
        <v>0</v>
      </c>
      <c r="AI530" s="100">
        <v>0</v>
      </c>
      <c r="AJ530" s="100">
        <v>0</v>
      </c>
      <c r="AK530" s="100">
        <v>0</v>
      </c>
      <c r="AL530" s="100">
        <v>0</v>
      </c>
      <c r="AM530" s="100">
        <v>0</v>
      </c>
      <c r="AN530" s="100">
        <v>0</v>
      </c>
      <c r="AO530" s="100">
        <v>0</v>
      </c>
      <c r="AP530" s="100">
        <v>0</v>
      </c>
      <c r="AQ530" s="100">
        <v>0</v>
      </c>
      <c r="AR530" s="100">
        <v>0</v>
      </c>
      <c r="AS530" s="100">
        <v>0</v>
      </c>
      <c r="AT530" s="100">
        <v>0</v>
      </c>
      <c r="AU530" s="100">
        <v>0</v>
      </c>
      <c r="AV530" s="100">
        <v>0</v>
      </c>
      <c r="AW530" s="100">
        <v>0</v>
      </c>
      <c r="AX530" s="100">
        <v>0</v>
      </c>
      <c r="AY530" s="100">
        <v>0</v>
      </c>
      <c r="AZ530" s="100">
        <v>0</v>
      </c>
      <c r="BA530" s="100">
        <v>0</v>
      </c>
      <c r="BB530" s="100">
        <v>0</v>
      </c>
      <c r="BC530" s="100">
        <v>0</v>
      </c>
      <c r="BD530" s="100">
        <v>0</v>
      </c>
      <c r="BE530" s="100">
        <v>0</v>
      </c>
      <c r="BF530" s="100">
        <v>0</v>
      </c>
      <c r="BG530" s="100">
        <v>0</v>
      </c>
      <c r="BH530" s="100">
        <v>0</v>
      </c>
      <c r="BI530" s="100">
        <v>0</v>
      </c>
      <c r="BJ530" s="100">
        <v>0</v>
      </c>
      <c r="BK530" s="100">
        <v>0</v>
      </c>
      <c r="BL530" s="100">
        <v>0</v>
      </c>
      <c r="BM530" s="100">
        <v>0</v>
      </c>
      <c r="BN530" s="100">
        <v>0</v>
      </c>
      <c r="BO530" s="100">
        <v>0</v>
      </c>
      <c r="BP530" s="100">
        <v>0</v>
      </c>
      <c r="BQ530" s="100">
        <v>0</v>
      </c>
      <c r="BR530" s="100">
        <v>0</v>
      </c>
      <c r="BS530" s="100">
        <v>0</v>
      </c>
      <c r="BT530" s="100">
        <v>0</v>
      </c>
      <c r="BU530" s="100">
        <v>0</v>
      </c>
      <c r="BV530" s="100">
        <v>0</v>
      </c>
      <c r="BW530" s="100">
        <v>0</v>
      </c>
      <c r="BX530" s="100">
        <v>0</v>
      </c>
      <c r="BY530" s="100">
        <v>0</v>
      </c>
      <c r="BZ530" s="100">
        <v>0</v>
      </c>
      <c r="CA530" s="100">
        <v>0</v>
      </c>
      <c r="CB530" s="100">
        <v>0</v>
      </c>
      <c r="CC530" s="100">
        <v>0</v>
      </c>
      <c r="CD530" s="100">
        <v>0</v>
      </c>
      <c r="CE530" s="100">
        <v>0</v>
      </c>
      <c r="CF530" s="100">
        <v>0</v>
      </c>
      <c r="CG530" s="100">
        <v>0</v>
      </c>
      <c r="CH530" s="100">
        <v>0</v>
      </c>
      <c r="CI530" s="100">
        <v>0</v>
      </c>
      <c r="CJ530" s="100">
        <v>0</v>
      </c>
      <c r="CK530" s="100">
        <v>0</v>
      </c>
      <c r="CL530" s="100">
        <v>0</v>
      </c>
      <c r="CM530" s="100">
        <v>0</v>
      </c>
      <c r="CN530" s="100">
        <v>0</v>
      </c>
      <c r="CO530" s="100">
        <v>0</v>
      </c>
    </row>
    <row r="531" spans="1:93" x14ac:dyDescent="0.2">
      <c r="A531" s="101" t="s">
        <v>2125</v>
      </c>
      <c r="B531" s="100">
        <v>635512.89</v>
      </c>
      <c r="C531" s="100">
        <v>1184373.3</v>
      </c>
      <c r="D531" s="100">
        <v>1602938.41</v>
      </c>
      <c r="E531" s="100">
        <v>2004476.57</v>
      </c>
      <c r="F531" s="100">
        <v>2348960.9900000002</v>
      </c>
      <c r="G531" s="100">
        <v>2842501.19</v>
      </c>
      <c r="H531" s="100">
        <v>3661001.74</v>
      </c>
      <c r="I531" s="100">
        <v>4269618.84</v>
      </c>
      <c r="J531" s="100">
        <v>4803813.58</v>
      </c>
      <c r="K531" s="100">
        <v>5280777.53</v>
      </c>
      <c r="L531" s="100">
        <v>5708817.0899999999</v>
      </c>
      <c r="M531" s="100">
        <v>0</v>
      </c>
      <c r="N531" s="100">
        <v>0</v>
      </c>
      <c r="O531" s="100">
        <v>261476.48000000001</v>
      </c>
      <c r="P531" s="100">
        <v>576047.93999999994</v>
      </c>
      <c r="Q531" s="100">
        <v>931172.66</v>
      </c>
      <c r="R531" s="100">
        <v>1320162.78</v>
      </c>
      <c r="S531" s="100">
        <v>1766563.41</v>
      </c>
      <c r="T531" s="100">
        <v>2590872.5</v>
      </c>
      <c r="U531" s="100">
        <v>3182744.95</v>
      </c>
      <c r="V531" s="100">
        <v>3805866.37</v>
      </c>
      <c r="W531" s="100">
        <v>4313123.72</v>
      </c>
      <c r="X531" s="100">
        <v>4803651.1100000003</v>
      </c>
      <c r="Y531" s="100">
        <v>5268696.58</v>
      </c>
      <c r="Z531" s="100">
        <v>0</v>
      </c>
      <c r="AB531" s="100">
        <v>0</v>
      </c>
      <c r="AC531" s="100">
        <v>0</v>
      </c>
      <c r="AD531" s="100">
        <v>0</v>
      </c>
      <c r="AE531" s="100">
        <v>0</v>
      </c>
      <c r="AF531" s="100">
        <v>0</v>
      </c>
      <c r="AG531" s="100">
        <v>0</v>
      </c>
      <c r="AH531" s="100">
        <v>0</v>
      </c>
      <c r="AI531" s="100">
        <v>0</v>
      </c>
      <c r="AJ531" s="100">
        <v>0</v>
      </c>
      <c r="AK531" s="100">
        <v>0</v>
      </c>
      <c r="AL531" s="100">
        <v>0</v>
      </c>
      <c r="AM531" s="100">
        <v>0</v>
      </c>
      <c r="AN531" s="100">
        <v>0</v>
      </c>
      <c r="AO531" s="100">
        <v>0</v>
      </c>
      <c r="AP531" s="100">
        <v>0</v>
      </c>
      <c r="AQ531" s="100">
        <v>0</v>
      </c>
      <c r="AR531" s="100">
        <v>0</v>
      </c>
      <c r="AS531" s="100">
        <v>0</v>
      </c>
      <c r="AT531" s="100">
        <v>0</v>
      </c>
      <c r="AU531" s="100">
        <v>0</v>
      </c>
      <c r="AV531" s="100">
        <v>0</v>
      </c>
      <c r="AW531" s="100">
        <v>0</v>
      </c>
      <c r="AX531" s="100">
        <v>0</v>
      </c>
      <c r="AY531" s="100">
        <v>0</v>
      </c>
      <c r="AZ531" s="100">
        <v>0</v>
      </c>
      <c r="BA531" s="100">
        <v>0</v>
      </c>
      <c r="BB531" s="100">
        <v>0</v>
      </c>
      <c r="BC531" s="100">
        <v>0</v>
      </c>
      <c r="BD531" s="100">
        <v>0</v>
      </c>
      <c r="BE531" s="100">
        <v>0</v>
      </c>
      <c r="BF531" s="100">
        <v>0</v>
      </c>
      <c r="BG531" s="100">
        <v>0</v>
      </c>
      <c r="BH531" s="100">
        <v>0</v>
      </c>
      <c r="BI531" s="100">
        <v>0</v>
      </c>
      <c r="BJ531" s="100">
        <v>0</v>
      </c>
      <c r="BK531" s="100">
        <v>0</v>
      </c>
      <c r="BL531" s="100">
        <v>0</v>
      </c>
      <c r="BM531" s="100">
        <v>0</v>
      </c>
      <c r="BN531" s="100">
        <v>0</v>
      </c>
      <c r="BO531" s="100">
        <v>0</v>
      </c>
      <c r="BP531" s="100">
        <v>0</v>
      </c>
      <c r="BQ531" s="100">
        <v>0</v>
      </c>
      <c r="BR531" s="100">
        <v>0</v>
      </c>
      <c r="BS531" s="100">
        <v>0</v>
      </c>
      <c r="BT531" s="100">
        <v>0</v>
      </c>
      <c r="BU531" s="100">
        <v>0</v>
      </c>
      <c r="BV531" s="100">
        <v>0</v>
      </c>
      <c r="BW531" s="100">
        <v>0</v>
      </c>
      <c r="BX531" s="100">
        <v>0</v>
      </c>
      <c r="BY531" s="100">
        <v>0</v>
      </c>
      <c r="BZ531" s="100">
        <v>0</v>
      </c>
      <c r="CA531" s="100">
        <v>0</v>
      </c>
      <c r="CB531" s="100">
        <v>0</v>
      </c>
      <c r="CC531" s="100">
        <v>0</v>
      </c>
      <c r="CD531" s="100">
        <v>0</v>
      </c>
      <c r="CE531" s="100">
        <v>0</v>
      </c>
      <c r="CF531" s="100">
        <v>0</v>
      </c>
      <c r="CG531" s="100">
        <v>0</v>
      </c>
      <c r="CH531" s="100">
        <v>0</v>
      </c>
      <c r="CI531" s="100">
        <v>0</v>
      </c>
      <c r="CJ531" s="100">
        <v>0</v>
      </c>
      <c r="CK531" s="100">
        <v>0</v>
      </c>
      <c r="CL531" s="100">
        <v>0</v>
      </c>
      <c r="CM531" s="100">
        <v>0</v>
      </c>
      <c r="CN531" s="100">
        <v>0</v>
      </c>
      <c r="CO531" s="100">
        <v>0</v>
      </c>
    </row>
    <row r="532" spans="1:93" x14ac:dyDescent="0.2">
      <c r="A532" s="101" t="s">
        <v>2126</v>
      </c>
      <c r="B532" s="100">
        <v>1088008.8400000001</v>
      </c>
      <c r="C532" s="100">
        <v>2111140.56</v>
      </c>
      <c r="D532" s="100">
        <v>2966590.08</v>
      </c>
      <c r="E532" s="100">
        <v>3877144.31</v>
      </c>
      <c r="F532" s="100">
        <v>4803646.54</v>
      </c>
      <c r="G532" s="100">
        <v>5745667.79</v>
      </c>
      <c r="H532" s="100">
        <v>6922855.0300000003</v>
      </c>
      <c r="I532" s="100">
        <v>7735288.9100000001</v>
      </c>
      <c r="J532" s="100">
        <v>8438678.7400000002</v>
      </c>
      <c r="K532" s="100">
        <v>9068117.3900000006</v>
      </c>
      <c r="L532" s="100">
        <v>9825127.8200000003</v>
      </c>
      <c r="M532" s="100">
        <v>0</v>
      </c>
      <c r="N532" s="100">
        <v>0</v>
      </c>
      <c r="O532" s="100">
        <v>805090.77</v>
      </c>
      <c r="P532" s="100">
        <v>1722792.62</v>
      </c>
      <c r="Q532" s="100">
        <v>2639390.96</v>
      </c>
      <c r="R532" s="100">
        <v>3463297.89</v>
      </c>
      <c r="S532" s="100">
        <v>4248781.88</v>
      </c>
      <c r="T532" s="100">
        <v>5356770.1900000004</v>
      </c>
      <c r="U532" s="100">
        <v>6189004.8799999999</v>
      </c>
      <c r="V532" s="100">
        <v>7011273.9800000004</v>
      </c>
      <c r="W532" s="100">
        <v>7877903.29</v>
      </c>
      <c r="X532" s="100">
        <v>8835369.6999999993</v>
      </c>
      <c r="Y532" s="100">
        <v>9690386.3100000005</v>
      </c>
      <c r="Z532" s="100">
        <v>0</v>
      </c>
      <c r="AB532" s="100">
        <v>0</v>
      </c>
      <c r="AC532" s="100">
        <v>0</v>
      </c>
      <c r="AD532" s="100">
        <v>0</v>
      </c>
      <c r="AE532" s="100">
        <v>0</v>
      </c>
      <c r="AF532" s="100">
        <v>0</v>
      </c>
      <c r="AG532" s="100">
        <v>0</v>
      </c>
      <c r="AH532" s="100">
        <v>0</v>
      </c>
      <c r="AI532" s="100">
        <v>0</v>
      </c>
      <c r="AJ532" s="100">
        <v>0</v>
      </c>
      <c r="AK532" s="100">
        <v>0</v>
      </c>
      <c r="AL532" s="100">
        <v>0</v>
      </c>
      <c r="AM532" s="100">
        <v>0</v>
      </c>
      <c r="AN532" s="100">
        <v>0</v>
      </c>
      <c r="AO532" s="100">
        <v>0</v>
      </c>
      <c r="AP532" s="100">
        <v>0</v>
      </c>
      <c r="AQ532" s="100">
        <v>0</v>
      </c>
      <c r="AR532" s="100">
        <v>0</v>
      </c>
      <c r="AS532" s="100">
        <v>0</v>
      </c>
      <c r="AT532" s="100">
        <v>0</v>
      </c>
      <c r="AU532" s="100">
        <v>0</v>
      </c>
      <c r="AV532" s="100">
        <v>0</v>
      </c>
      <c r="AW532" s="100">
        <v>0</v>
      </c>
      <c r="AX532" s="100">
        <v>0</v>
      </c>
      <c r="AY532" s="100">
        <v>0</v>
      </c>
      <c r="AZ532" s="100">
        <v>0</v>
      </c>
      <c r="BA532" s="100">
        <v>0</v>
      </c>
      <c r="BB532" s="100">
        <v>0</v>
      </c>
      <c r="BC532" s="100">
        <v>0</v>
      </c>
      <c r="BD532" s="100">
        <v>0</v>
      </c>
      <c r="BE532" s="100">
        <v>0</v>
      </c>
      <c r="BF532" s="100">
        <v>0</v>
      </c>
      <c r="BG532" s="100">
        <v>0</v>
      </c>
      <c r="BH532" s="100">
        <v>0</v>
      </c>
      <c r="BI532" s="100">
        <v>0</v>
      </c>
      <c r="BJ532" s="100">
        <v>0</v>
      </c>
      <c r="BK532" s="100">
        <v>0</v>
      </c>
      <c r="BL532" s="100">
        <v>0</v>
      </c>
      <c r="BM532" s="100">
        <v>0</v>
      </c>
      <c r="BN532" s="100">
        <v>0</v>
      </c>
      <c r="BO532" s="100">
        <v>0</v>
      </c>
      <c r="BP532" s="100">
        <v>0</v>
      </c>
      <c r="BQ532" s="100">
        <v>0</v>
      </c>
      <c r="BR532" s="100">
        <v>0</v>
      </c>
      <c r="BS532" s="100">
        <v>0</v>
      </c>
      <c r="BT532" s="100">
        <v>0</v>
      </c>
      <c r="BU532" s="100">
        <v>0</v>
      </c>
      <c r="BV532" s="100">
        <v>0</v>
      </c>
      <c r="BW532" s="100">
        <v>0</v>
      </c>
      <c r="BX532" s="100">
        <v>0</v>
      </c>
      <c r="BY532" s="100">
        <v>0</v>
      </c>
      <c r="BZ532" s="100">
        <v>0</v>
      </c>
      <c r="CA532" s="100">
        <v>0</v>
      </c>
      <c r="CB532" s="100">
        <v>0</v>
      </c>
      <c r="CC532" s="100">
        <v>0</v>
      </c>
      <c r="CD532" s="100">
        <v>0</v>
      </c>
      <c r="CE532" s="100">
        <v>0</v>
      </c>
      <c r="CF532" s="100">
        <v>0</v>
      </c>
      <c r="CG532" s="100">
        <v>0</v>
      </c>
      <c r="CH532" s="100">
        <v>0</v>
      </c>
      <c r="CI532" s="100">
        <v>0</v>
      </c>
      <c r="CJ532" s="100">
        <v>0</v>
      </c>
      <c r="CK532" s="100">
        <v>0</v>
      </c>
      <c r="CL532" s="100">
        <v>0</v>
      </c>
      <c r="CM532" s="100">
        <v>0</v>
      </c>
      <c r="CN532" s="100">
        <v>0</v>
      </c>
      <c r="CO532" s="100">
        <v>0</v>
      </c>
    </row>
    <row r="533" spans="1:93" x14ac:dyDescent="0.2">
      <c r="A533" s="101" t="s">
        <v>2127</v>
      </c>
      <c r="B533" s="100">
        <v>0</v>
      </c>
      <c r="C533" s="100">
        <v>0</v>
      </c>
      <c r="D533" s="100">
        <v>0</v>
      </c>
      <c r="E533" s="100">
        <v>0</v>
      </c>
      <c r="F533" s="100">
        <v>0</v>
      </c>
      <c r="G533" s="100">
        <v>0</v>
      </c>
      <c r="H533" s="100">
        <v>0</v>
      </c>
      <c r="I533" s="100">
        <v>0</v>
      </c>
      <c r="J533" s="100">
        <v>0</v>
      </c>
      <c r="K533" s="100">
        <v>0</v>
      </c>
      <c r="L533" s="100">
        <v>0</v>
      </c>
      <c r="M533" s="100">
        <v>0</v>
      </c>
      <c r="N533" s="100">
        <v>0</v>
      </c>
      <c r="O533" s="100">
        <v>0</v>
      </c>
      <c r="P533" s="100">
        <v>0</v>
      </c>
      <c r="Q533" s="100">
        <v>0</v>
      </c>
      <c r="R533" s="100">
        <v>0</v>
      </c>
      <c r="S533" s="100">
        <v>0</v>
      </c>
      <c r="T533" s="100">
        <v>0</v>
      </c>
      <c r="U533" s="100">
        <v>0</v>
      </c>
      <c r="V533" s="100">
        <v>0</v>
      </c>
      <c r="W533" s="100">
        <v>0</v>
      </c>
      <c r="X533" s="100">
        <v>0</v>
      </c>
      <c r="Y533" s="100">
        <v>0</v>
      </c>
      <c r="Z533" s="100">
        <v>0</v>
      </c>
      <c r="AB533" s="100">
        <v>0</v>
      </c>
      <c r="AC533" s="100">
        <v>0</v>
      </c>
      <c r="AD533" s="100">
        <v>0</v>
      </c>
      <c r="AE533" s="100">
        <v>0</v>
      </c>
      <c r="AF533" s="100">
        <v>0</v>
      </c>
      <c r="AG533" s="100">
        <v>0</v>
      </c>
      <c r="AH533" s="100">
        <v>0</v>
      </c>
      <c r="AI533" s="100">
        <v>0</v>
      </c>
      <c r="AJ533" s="100">
        <v>0</v>
      </c>
      <c r="AK533" s="100">
        <v>0</v>
      </c>
      <c r="AL533" s="100">
        <v>0</v>
      </c>
      <c r="AM533" s="100">
        <v>0</v>
      </c>
      <c r="AN533" s="100">
        <v>0</v>
      </c>
      <c r="AO533" s="100">
        <v>0</v>
      </c>
      <c r="AP533" s="100">
        <v>0</v>
      </c>
      <c r="AQ533" s="100">
        <v>0</v>
      </c>
      <c r="AR533" s="100">
        <v>0</v>
      </c>
      <c r="AS533" s="100">
        <v>0</v>
      </c>
      <c r="AT533" s="100">
        <v>0</v>
      </c>
      <c r="AU533" s="100">
        <v>0</v>
      </c>
      <c r="AV533" s="100">
        <v>0</v>
      </c>
      <c r="AW533" s="100">
        <v>0</v>
      </c>
      <c r="AX533" s="100">
        <v>0</v>
      </c>
      <c r="AY533" s="100">
        <v>0</v>
      </c>
      <c r="AZ533" s="100">
        <v>0</v>
      </c>
      <c r="BA533" s="100">
        <v>0</v>
      </c>
      <c r="BB533" s="100">
        <v>0</v>
      </c>
      <c r="BC533" s="100">
        <v>0</v>
      </c>
      <c r="BD533" s="100">
        <v>0</v>
      </c>
      <c r="BE533" s="100">
        <v>0</v>
      </c>
      <c r="BF533" s="100">
        <v>0</v>
      </c>
      <c r="BG533" s="100">
        <v>0</v>
      </c>
      <c r="BH533" s="100">
        <v>0</v>
      </c>
      <c r="BI533" s="100">
        <v>0</v>
      </c>
      <c r="BJ533" s="100">
        <v>0</v>
      </c>
      <c r="BK533" s="100">
        <v>0</v>
      </c>
      <c r="BL533" s="100">
        <v>0</v>
      </c>
      <c r="BM533" s="100">
        <v>0</v>
      </c>
      <c r="BN533" s="100">
        <v>0</v>
      </c>
      <c r="BO533" s="100">
        <v>0</v>
      </c>
      <c r="BP533" s="100">
        <v>0</v>
      </c>
      <c r="BQ533" s="100">
        <v>0</v>
      </c>
      <c r="BR533" s="100">
        <v>0</v>
      </c>
      <c r="BS533" s="100">
        <v>0</v>
      </c>
      <c r="BT533" s="100">
        <v>0</v>
      </c>
      <c r="BU533" s="100">
        <v>0</v>
      </c>
      <c r="BV533" s="100">
        <v>0</v>
      </c>
      <c r="BW533" s="100">
        <v>0</v>
      </c>
      <c r="BX533" s="100">
        <v>0</v>
      </c>
      <c r="BY533" s="100">
        <v>0</v>
      </c>
      <c r="BZ533" s="100">
        <v>0</v>
      </c>
      <c r="CA533" s="100">
        <v>0</v>
      </c>
      <c r="CB533" s="100">
        <v>0</v>
      </c>
      <c r="CC533" s="100">
        <v>0</v>
      </c>
      <c r="CD533" s="100">
        <v>0</v>
      </c>
      <c r="CE533" s="100">
        <v>0</v>
      </c>
      <c r="CF533" s="100">
        <v>0</v>
      </c>
      <c r="CG533" s="100">
        <v>0</v>
      </c>
      <c r="CH533" s="100">
        <v>0</v>
      </c>
      <c r="CI533" s="100">
        <v>0</v>
      </c>
      <c r="CJ533" s="100">
        <v>0</v>
      </c>
      <c r="CK533" s="100">
        <v>0</v>
      </c>
      <c r="CL533" s="100">
        <v>0</v>
      </c>
      <c r="CM533" s="100">
        <v>0</v>
      </c>
      <c r="CN533" s="100">
        <v>0</v>
      </c>
      <c r="CO533" s="100">
        <v>0</v>
      </c>
    </row>
    <row r="534" spans="1:93" x14ac:dyDescent="0.2">
      <c r="A534" s="102" t="s">
        <v>2128</v>
      </c>
      <c r="B534" s="103">
        <v>1131718.79</v>
      </c>
      <c r="C534" s="103">
        <v>112966.87</v>
      </c>
      <c r="D534" s="103">
        <v>-689494.84000000102</v>
      </c>
      <c r="E534" s="103">
        <v>-1109596.2</v>
      </c>
      <c r="F534" s="103">
        <v>-1816520.21999999</v>
      </c>
      <c r="G534" s="103">
        <v>-1956438.54999999</v>
      </c>
      <c r="H534" s="103">
        <v>-1532498.22</v>
      </c>
      <c r="I534" s="103">
        <v>-2403171.2299999902</v>
      </c>
      <c r="J534" s="103">
        <v>-2827574.35</v>
      </c>
      <c r="K534" s="103">
        <v>-3755064.75999999</v>
      </c>
      <c r="L534" s="103">
        <v>-3153631.29999999</v>
      </c>
      <c r="M534" s="103">
        <v>8474.92</v>
      </c>
      <c r="N534" s="103">
        <v>8474.92</v>
      </c>
      <c r="O534" s="103">
        <v>1009031.47</v>
      </c>
      <c r="P534" s="103">
        <v>-214301.05999999901</v>
      </c>
      <c r="Q534" s="103">
        <v>-959065.55999999796</v>
      </c>
      <c r="R534" s="103">
        <v>-1370252.5699999901</v>
      </c>
      <c r="S534" s="103">
        <v>-1960068.45</v>
      </c>
      <c r="T534" s="103">
        <v>-2271945.8099999898</v>
      </c>
      <c r="U534" s="103">
        <v>-1147227.9099999899</v>
      </c>
      <c r="V534" s="103">
        <v>-1770159.48</v>
      </c>
      <c r="W534" s="103">
        <v>-1630897.1999999899</v>
      </c>
      <c r="X534" s="103">
        <v>-2280125.4299999899</v>
      </c>
      <c r="Y534" s="103">
        <v>-13140529.34</v>
      </c>
      <c r="Z534" s="103">
        <v>-5914.2599999999902</v>
      </c>
      <c r="AA534" s="103"/>
      <c r="AB534" s="103">
        <v>-5914.2599999999902</v>
      </c>
      <c r="AC534" s="103">
        <v>-5914.2599999999902</v>
      </c>
      <c r="AD534" s="103">
        <v>-5914.2599999999902</v>
      </c>
      <c r="AE534" s="103">
        <v>-5914.2599999999902</v>
      </c>
      <c r="AF534" s="103">
        <v>-5914.2599999999902</v>
      </c>
      <c r="AG534" s="103">
        <v>-5914.2599999999902</v>
      </c>
      <c r="AH534" s="103">
        <v>-5914.2599999999902</v>
      </c>
      <c r="AI534" s="103">
        <v>-5914.2599999999902</v>
      </c>
      <c r="AJ534" s="103">
        <v>-5914.2599999999902</v>
      </c>
      <c r="AK534" s="103">
        <v>-5914.2599999999902</v>
      </c>
      <c r="AL534" s="103">
        <v>-5914.2599999999902</v>
      </c>
      <c r="AM534" s="103">
        <v>-5914.2599999999902</v>
      </c>
      <c r="AN534" s="103">
        <v>-5914.2599999999902</v>
      </c>
      <c r="AO534" s="103">
        <v>-5914.2599999999902</v>
      </c>
      <c r="AP534" s="103">
        <v>-5914.2599999999902</v>
      </c>
      <c r="AQ534" s="103">
        <v>-5914.2599999999902</v>
      </c>
      <c r="AR534" s="103">
        <v>-5914.2599999999902</v>
      </c>
      <c r="AS534" s="103">
        <v>-5914.2599999999902</v>
      </c>
      <c r="AT534" s="103">
        <v>-5914.2599999999902</v>
      </c>
      <c r="AU534" s="103">
        <v>-5914.2599999999902</v>
      </c>
      <c r="AV534" s="103">
        <v>-5914.2599999999902</v>
      </c>
      <c r="AW534" s="103">
        <v>-5914.2599999999902</v>
      </c>
      <c r="AX534" s="103">
        <v>-5914.2599999999902</v>
      </c>
      <c r="AY534" s="103">
        <v>-5914.2599999999902</v>
      </c>
      <c r="AZ534" s="103">
        <v>-5914.2599999999902</v>
      </c>
      <c r="BA534" s="103">
        <v>-5914.2599999999902</v>
      </c>
      <c r="BB534" s="103">
        <v>-5914.2599999999902</v>
      </c>
      <c r="BC534" s="103">
        <v>-5914.2599999999902</v>
      </c>
      <c r="BD534" s="103">
        <v>-5914.2599999999902</v>
      </c>
      <c r="BE534" s="103">
        <v>-5914.2599999999902</v>
      </c>
      <c r="BF534" s="103">
        <v>-5914.2599999999902</v>
      </c>
      <c r="BG534" s="103">
        <v>-5914.2599999999902</v>
      </c>
      <c r="BH534" s="103">
        <v>-5914.2599999999902</v>
      </c>
      <c r="BI534" s="103">
        <v>-5914.2599999999902</v>
      </c>
      <c r="BJ534" s="103">
        <v>-5914.2599999999902</v>
      </c>
      <c r="BK534" s="103">
        <v>-5914.2599999999902</v>
      </c>
      <c r="BL534" s="103">
        <v>-5914.2599999999902</v>
      </c>
      <c r="BM534" s="103">
        <v>-5914.2599999999902</v>
      </c>
      <c r="BN534" s="103">
        <v>-5914.2599999999902</v>
      </c>
      <c r="BO534" s="103">
        <v>-5914.2599999999902</v>
      </c>
      <c r="BP534" s="103">
        <v>-5914.2599999999902</v>
      </c>
      <c r="BQ534" s="103">
        <v>-5914.2599999999902</v>
      </c>
      <c r="BR534" s="103">
        <v>-5914.2599999999902</v>
      </c>
      <c r="BS534" s="103">
        <v>-5914.2599999999902</v>
      </c>
      <c r="BT534" s="103">
        <v>-5914.2599999999902</v>
      </c>
      <c r="BU534" s="103">
        <v>-5914.2599999999902</v>
      </c>
      <c r="BV534" s="103">
        <v>-5914.2599999999902</v>
      </c>
      <c r="BW534" s="103">
        <v>-5914.2599999999902</v>
      </c>
      <c r="BX534" s="103">
        <v>-5914.2599999999902</v>
      </c>
      <c r="BY534" s="103">
        <v>-5914.2599999999902</v>
      </c>
      <c r="BZ534" s="103">
        <v>-5914.2599999999902</v>
      </c>
      <c r="CA534" s="103">
        <v>-5914.2599999999902</v>
      </c>
      <c r="CB534" s="103">
        <v>-5914.2599999999902</v>
      </c>
      <c r="CC534" s="103">
        <v>-5914.2599999999902</v>
      </c>
      <c r="CD534" s="103">
        <v>-5914.2599999999902</v>
      </c>
      <c r="CE534" s="103">
        <v>-5914.2599999999902</v>
      </c>
      <c r="CF534" s="103">
        <v>-5914.2599999999902</v>
      </c>
      <c r="CG534" s="103">
        <v>-5914.2599999999902</v>
      </c>
      <c r="CH534" s="103">
        <v>-5914.2599999999902</v>
      </c>
      <c r="CI534" s="103">
        <v>-5914.2599999999902</v>
      </c>
      <c r="CJ534" s="103">
        <v>-5914.2599999999902</v>
      </c>
      <c r="CK534" s="103">
        <v>-5914.2599999999902</v>
      </c>
      <c r="CL534" s="103">
        <v>-5914.2599999999902</v>
      </c>
      <c r="CM534" s="103">
        <v>-5914.2599999999902</v>
      </c>
      <c r="CN534" s="103">
        <v>-5914.2599999999902</v>
      </c>
      <c r="CO534" s="103">
        <v>-5914.2599999999902</v>
      </c>
    </row>
    <row r="535" spans="1:93" x14ac:dyDescent="0.2">
      <c r="A535" s="101" t="s">
        <v>2129</v>
      </c>
    </row>
    <row r="536" spans="1:93" x14ac:dyDescent="0.2">
      <c r="A536" s="99" t="s">
        <v>2130</v>
      </c>
    </row>
    <row r="537" spans="1:93" x14ac:dyDescent="0.2">
      <c r="A537" s="101" t="s">
        <v>2131</v>
      </c>
      <c r="B537" s="100">
        <v>94032.320000000007</v>
      </c>
      <c r="C537" s="100">
        <v>183366.29</v>
      </c>
      <c r="D537" s="100">
        <v>0</v>
      </c>
      <c r="E537" s="100">
        <v>96117.14</v>
      </c>
      <c r="F537" s="100">
        <v>226480.08</v>
      </c>
      <c r="G537" s="100">
        <v>0</v>
      </c>
      <c r="H537" s="100">
        <v>134020.25</v>
      </c>
      <c r="I537" s="100">
        <v>220065.14</v>
      </c>
      <c r="J537" s="100">
        <v>0</v>
      </c>
      <c r="K537" s="100">
        <v>78721</v>
      </c>
      <c r="L537" s="100">
        <v>164985.10999999999</v>
      </c>
      <c r="M537" s="100">
        <v>0</v>
      </c>
      <c r="N537" s="100">
        <v>0</v>
      </c>
      <c r="O537" s="100">
        <v>130081.819999999</v>
      </c>
      <c r="P537" s="100">
        <v>256525.23</v>
      </c>
      <c r="Q537" s="100">
        <v>0</v>
      </c>
      <c r="R537" s="100">
        <v>91040.05</v>
      </c>
      <c r="S537" s="100">
        <v>232853.82</v>
      </c>
      <c r="T537" s="100">
        <v>0</v>
      </c>
      <c r="U537" s="100">
        <v>88079.74</v>
      </c>
      <c r="V537" s="100">
        <v>195503.53</v>
      </c>
      <c r="W537" s="100">
        <v>0.3</v>
      </c>
      <c r="X537" s="100">
        <v>100675.69</v>
      </c>
      <c r="Y537" s="100">
        <v>200859.09</v>
      </c>
      <c r="Z537" s="100">
        <v>112672.2</v>
      </c>
      <c r="AB537" s="100">
        <v>112672.2</v>
      </c>
      <c r="AC537" s="100">
        <v>112672.2</v>
      </c>
      <c r="AD537" s="100">
        <v>112672.2</v>
      </c>
      <c r="AE537" s="100">
        <v>112672.2</v>
      </c>
      <c r="AF537" s="100">
        <v>112672.2</v>
      </c>
      <c r="AG537" s="100">
        <v>112672.2</v>
      </c>
      <c r="AH537" s="100">
        <v>112672.2</v>
      </c>
      <c r="AI537" s="100">
        <v>112672.2</v>
      </c>
      <c r="AJ537" s="100">
        <v>112672.2</v>
      </c>
      <c r="AK537" s="100">
        <v>112672.2</v>
      </c>
      <c r="AL537" s="100">
        <v>112672.2</v>
      </c>
      <c r="AM537" s="100">
        <v>112672.2</v>
      </c>
      <c r="AN537" s="100">
        <v>112672.2</v>
      </c>
      <c r="AO537" s="100">
        <v>112672.2</v>
      </c>
      <c r="AP537" s="100">
        <v>112672.2</v>
      </c>
      <c r="AQ537" s="100">
        <v>112672.2</v>
      </c>
      <c r="AR537" s="100">
        <v>112672.2</v>
      </c>
      <c r="AS537" s="100">
        <v>112672.2</v>
      </c>
      <c r="AT537" s="100">
        <v>112672.2</v>
      </c>
      <c r="AU537" s="100">
        <v>112672.2</v>
      </c>
      <c r="AV537" s="100">
        <v>112672.2</v>
      </c>
      <c r="AW537" s="100">
        <v>112672.2</v>
      </c>
      <c r="AX537" s="100">
        <v>112672.2</v>
      </c>
      <c r="AY537" s="100">
        <v>112672.2</v>
      </c>
      <c r="AZ537" s="100">
        <v>112672.2</v>
      </c>
      <c r="BA537" s="100">
        <v>112672.2</v>
      </c>
      <c r="BB537" s="100">
        <v>112672.2</v>
      </c>
      <c r="BC537" s="100">
        <v>112672.2</v>
      </c>
      <c r="BD537" s="100">
        <v>112672.2</v>
      </c>
      <c r="BE537" s="100">
        <v>112672.2</v>
      </c>
      <c r="BF537" s="100">
        <v>112672.2</v>
      </c>
      <c r="BG537" s="100">
        <v>112672.2</v>
      </c>
      <c r="BH537" s="100">
        <v>112672.2</v>
      </c>
      <c r="BI537" s="100">
        <v>112672.2</v>
      </c>
      <c r="BJ537" s="100">
        <v>112672.2</v>
      </c>
      <c r="BK537" s="100">
        <v>112672.2</v>
      </c>
      <c r="BL537" s="100">
        <v>112672.2</v>
      </c>
      <c r="BM537" s="100">
        <v>112672.2</v>
      </c>
      <c r="BN537" s="100">
        <v>112672.2</v>
      </c>
      <c r="BO537" s="100">
        <v>112672.2</v>
      </c>
      <c r="BP537" s="100">
        <v>112672.2</v>
      </c>
      <c r="BQ537" s="100">
        <v>112672.2</v>
      </c>
      <c r="BR537" s="100">
        <v>112672.2</v>
      </c>
      <c r="BS537" s="100">
        <v>112672.2</v>
      </c>
      <c r="BT537" s="100">
        <v>112672.2</v>
      </c>
      <c r="BU537" s="100">
        <v>112672.2</v>
      </c>
      <c r="BV537" s="100">
        <v>112672.2</v>
      </c>
      <c r="BW537" s="100">
        <v>112672.2</v>
      </c>
      <c r="BX537" s="100">
        <v>112672.2</v>
      </c>
      <c r="BY537" s="100">
        <v>112672.2</v>
      </c>
      <c r="BZ537" s="100">
        <v>112672.2</v>
      </c>
      <c r="CA537" s="100">
        <v>112672.2</v>
      </c>
      <c r="CB537" s="100">
        <v>112672.2</v>
      </c>
      <c r="CC537" s="100">
        <v>112672.2</v>
      </c>
      <c r="CD537" s="100">
        <v>112672.2</v>
      </c>
      <c r="CE537" s="100">
        <v>112672.2</v>
      </c>
      <c r="CF537" s="100">
        <v>112672.2</v>
      </c>
      <c r="CG537" s="100">
        <v>112672.2</v>
      </c>
      <c r="CH537" s="100">
        <v>112672.2</v>
      </c>
      <c r="CI537" s="100">
        <v>112672.2</v>
      </c>
      <c r="CJ537" s="100">
        <v>112672.2</v>
      </c>
      <c r="CK537" s="100">
        <v>112672.2</v>
      </c>
      <c r="CL537" s="100">
        <v>112672.2</v>
      </c>
      <c r="CM537" s="100">
        <v>112672.2</v>
      </c>
      <c r="CN537" s="100">
        <v>112672.2</v>
      </c>
      <c r="CO537" s="100">
        <v>112672.2</v>
      </c>
    </row>
    <row r="538" spans="1:93" x14ac:dyDescent="0.2">
      <c r="A538" s="102" t="s">
        <v>2132</v>
      </c>
      <c r="B538" s="100">
        <v>94032.320000000007</v>
      </c>
      <c r="C538" s="100">
        <v>183366.29</v>
      </c>
      <c r="D538" s="100">
        <v>0</v>
      </c>
      <c r="E538" s="100">
        <v>96117.14</v>
      </c>
      <c r="F538" s="100">
        <v>226480.08</v>
      </c>
      <c r="G538" s="100">
        <v>0</v>
      </c>
      <c r="H538" s="100">
        <v>134020.25</v>
      </c>
      <c r="I538" s="100">
        <v>220065.14</v>
      </c>
      <c r="J538" s="100">
        <v>0</v>
      </c>
      <c r="K538" s="100">
        <v>78721</v>
      </c>
      <c r="L538" s="100">
        <v>164985.10999999999</v>
      </c>
      <c r="M538" s="100">
        <v>0</v>
      </c>
      <c r="N538" s="100">
        <v>0</v>
      </c>
      <c r="O538" s="100">
        <v>130081.819999999</v>
      </c>
      <c r="P538" s="100">
        <v>256525.23</v>
      </c>
      <c r="Q538" s="100">
        <v>0</v>
      </c>
      <c r="R538" s="100">
        <v>91040.05</v>
      </c>
      <c r="S538" s="100">
        <v>232853.82</v>
      </c>
      <c r="T538" s="100">
        <v>0</v>
      </c>
      <c r="U538" s="100">
        <v>88079.74</v>
      </c>
      <c r="V538" s="100">
        <v>195503.53</v>
      </c>
      <c r="W538" s="100">
        <v>0.3</v>
      </c>
      <c r="X538" s="100">
        <v>100675.69</v>
      </c>
      <c r="Y538" s="100">
        <v>200859.09</v>
      </c>
      <c r="Z538" s="100">
        <v>112672.2</v>
      </c>
      <c r="AB538" s="100">
        <v>112672.2</v>
      </c>
      <c r="AC538" s="100">
        <v>112672.2</v>
      </c>
      <c r="AD538" s="100">
        <v>112672.2</v>
      </c>
      <c r="AE538" s="100">
        <v>112672.2</v>
      </c>
      <c r="AF538" s="100">
        <v>112672.2</v>
      </c>
      <c r="AG538" s="100">
        <v>112672.2</v>
      </c>
      <c r="AH538" s="100">
        <v>112672.2</v>
      </c>
      <c r="AI538" s="100">
        <v>112672.2</v>
      </c>
      <c r="AJ538" s="100">
        <v>112672.2</v>
      </c>
      <c r="AK538" s="100">
        <v>112672.2</v>
      </c>
      <c r="AL538" s="100">
        <v>112672.2</v>
      </c>
      <c r="AM538" s="100">
        <v>112672.2</v>
      </c>
      <c r="AN538" s="100">
        <v>112672.2</v>
      </c>
      <c r="AO538" s="100">
        <v>112672.2</v>
      </c>
      <c r="AP538" s="100">
        <v>112672.2</v>
      </c>
      <c r="AQ538" s="100">
        <v>112672.2</v>
      </c>
      <c r="AR538" s="100">
        <v>112672.2</v>
      </c>
      <c r="AS538" s="100">
        <v>112672.2</v>
      </c>
      <c r="AT538" s="100">
        <v>112672.2</v>
      </c>
      <c r="AU538" s="100">
        <v>112672.2</v>
      </c>
      <c r="AV538" s="100">
        <v>112672.2</v>
      </c>
      <c r="AW538" s="100">
        <v>112672.2</v>
      </c>
      <c r="AX538" s="100">
        <v>112672.2</v>
      </c>
      <c r="AY538" s="100">
        <v>112672.2</v>
      </c>
      <c r="AZ538" s="100">
        <v>112672.2</v>
      </c>
      <c r="BA538" s="100">
        <v>112672.2</v>
      </c>
      <c r="BB538" s="100">
        <v>112672.2</v>
      </c>
      <c r="BC538" s="100">
        <v>112672.2</v>
      </c>
      <c r="BD538" s="100">
        <v>112672.2</v>
      </c>
      <c r="BE538" s="100">
        <v>112672.2</v>
      </c>
      <c r="BF538" s="100">
        <v>112672.2</v>
      </c>
      <c r="BG538" s="100">
        <v>112672.2</v>
      </c>
      <c r="BH538" s="100">
        <v>112672.2</v>
      </c>
      <c r="BI538" s="100">
        <v>112672.2</v>
      </c>
      <c r="BJ538" s="100">
        <v>112672.2</v>
      </c>
      <c r="BK538" s="100">
        <v>112672.2</v>
      </c>
      <c r="BL538" s="100">
        <v>112672.2</v>
      </c>
      <c r="BM538" s="100">
        <v>112672.2</v>
      </c>
      <c r="BN538" s="100">
        <v>112672.2</v>
      </c>
      <c r="BO538" s="100">
        <v>112672.2</v>
      </c>
      <c r="BP538" s="100">
        <v>112672.2</v>
      </c>
      <c r="BQ538" s="100">
        <v>112672.2</v>
      </c>
      <c r="BR538" s="100">
        <v>112672.2</v>
      </c>
      <c r="BS538" s="100">
        <v>112672.2</v>
      </c>
      <c r="BT538" s="100">
        <v>112672.2</v>
      </c>
      <c r="BU538" s="100">
        <v>112672.2</v>
      </c>
      <c r="BV538" s="100">
        <v>112672.2</v>
      </c>
      <c r="BW538" s="100">
        <v>112672.2</v>
      </c>
      <c r="BX538" s="100">
        <v>112672.2</v>
      </c>
      <c r="BY538" s="100">
        <v>112672.2</v>
      </c>
      <c r="BZ538" s="100">
        <v>112672.2</v>
      </c>
      <c r="CA538" s="100">
        <v>112672.2</v>
      </c>
      <c r="CB538" s="100">
        <v>112672.2</v>
      </c>
      <c r="CC538" s="100">
        <v>112672.2</v>
      </c>
      <c r="CD538" s="100">
        <v>112672.2</v>
      </c>
      <c r="CE538" s="100">
        <v>112672.2</v>
      </c>
      <c r="CF538" s="100">
        <v>112672.2</v>
      </c>
      <c r="CG538" s="100">
        <v>112672.2</v>
      </c>
      <c r="CH538" s="100">
        <v>112672.2</v>
      </c>
      <c r="CI538" s="100">
        <v>112672.2</v>
      </c>
      <c r="CJ538" s="100">
        <v>112672.2</v>
      </c>
      <c r="CK538" s="100">
        <v>112672.2</v>
      </c>
      <c r="CL538" s="100">
        <v>112672.2</v>
      </c>
      <c r="CM538" s="100">
        <v>112672.2</v>
      </c>
      <c r="CN538" s="100">
        <v>112672.2</v>
      </c>
      <c r="CO538" s="100">
        <v>112672.2</v>
      </c>
    </row>
    <row r="539" spans="1:93" x14ac:dyDescent="0.2">
      <c r="A539" s="101" t="s">
        <v>2133</v>
      </c>
    </row>
    <row r="540" spans="1:93" x14ac:dyDescent="0.2">
      <c r="A540" s="99" t="s">
        <v>2134</v>
      </c>
    </row>
    <row r="541" spans="1:93" x14ac:dyDescent="0.2">
      <c r="A541" s="101" t="s">
        <v>2135</v>
      </c>
      <c r="B541" s="100">
        <v>0</v>
      </c>
      <c r="C541" s="100">
        <v>0</v>
      </c>
      <c r="D541" s="100">
        <v>0</v>
      </c>
      <c r="E541" s="100">
        <v>0</v>
      </c>
      <c r="F541" s="100">
        <v>-9518.1</v>
      </c>
      <c r="G541" s="100">
        <v>0</v>
      </c>
      <c r="H541" s="100">
        <v>0</v>
      </c>
      <c r="I541" s="100">
        <v>0</v>
      </c>
      <c r="J541" s="100">
        <v>0</v>
      </c>
      <c r="K541" s="100">
        <v>0</v>
      </c>
      <c r="L541" s="100">
        <v>0</v>
      </c>
      <c r="M541" s="100">
        <v>0</v>
      </c>
      <c r="N541" s="100">
        <v>0</v>
      </c>
      <c r="O541" s="100">
        <v>0</v>
      </c>
      <c r="P541" s="100">
        <v>0</v>
      </c>
      <c r="Q541" s="100">
        <v>0</v>
      </c>
      <c r="R541" s="100">
        <v>0</v>
      </c>
      <c r="S541" s="100">
        <v>0</v>
      </c>
      <c r="T541" s="100">
        <v>0</v>
      </c>
      <c r="U541" s="100">
        <v>0</v>
      </c>
      <c r="V541" s="100">
        <v>0</v>
      </c>
      <c r="W541" s="100">
        <v>0</v>
      </c>
      <c r="X541" s="100">
        <v>0</v>
      </c>
      <c r="Y541" s="100">
        <v>0</v>
      </c>
      <c r="Z541" s="100">
        <v>0</v>
      </c>
      <c r="AB541" s="100">
        <v>0</v>
      </c>
      <c r="AC541" s="100">
        <v>0</v>
      </c>
      <c r="AD541" s="100">
        <v>0</v>
      </c>
      <c r="AE541" s="100">
        <v>0</v>
      </c>
      <c r="AF541" s="100">
        <v>0</v>
      </c>
      <c r="AG541" s="100">
        <v>0</v>
      </c>
      <c r="AH541" s="100">
        <v>0</v>
      </c>
      <c r="AI541" s="100">
        <v>0</v>
      </c>
      <c r="AJ541" s="100">
        <v>0</v>
      </c>
      <c r="AK541" s="100">
        <v>0</v>
      </c>
      <c r="AL541" s="100">
        <v>0</v>
      </c>
      <c r="AM541" s="100">
        <v>0</v>
      </c>
      <c r="AN541" s="100">
        <v>0</v>
      </c>
      <c r="AO541" s="100">
        <v>0</v>
      </c>
      <c r="AP541" s="100">
        <v>0</v>
      </c>
      <c r="AQ541" s="100">
        <v>0</v>
      </c>
      <c r="AR541" s="100">
        <v>0</v>
      </c>
      <c r="AS541" s="100">
        <v>0</v>
      </c>
      <c r="AT541" s="100">
        <v>0</v>
      </c>
      <c r="AU541" s="100">
        <v>0</v>
      </c>
      <c r="AV541" s="100">
        <v>0</v>
      </c>
      <c r="AW541" s="100">
        <v>0</v>
      </c>
      <c r="AX541" s="100">
        <v>0</v>
      </c>
      <c r="AY541" s="100">
        <v>0</v>
      </c>
      <c r="AZ541" s="100">
        <v>0</v>
      </c>
      <c r="BA541" s="100">
        <v>0</v>
      </c>
      <c r="BB541" s="100">
        <v>0</v>
      </c>
      <c r="BC541" s="100">
        <v>0</v>
      </c>
      <c r="BD541" s="100">
        <v>0</v>
      </c>
      <c r="BE541" s="100">
        <v>0</v>
      </c>
      <c r="BF541" s="100">
        <v>0</v>
      </c>
      <c r="BG541" s="100">
        <v>0</v>
      </c>
      <c r="BH541" s="100">
        <v>0</v>
      </c>
      <c r="BI541" s="100">
        <v>0</v>
      </c>
      <c r="BJ541" s="100">
        <v>0</v>
      </c>
      <c r="BK541" s="100">
        <v>0</v>
      </c>
      <c r="BL541" s="100">
        <v>0</v>
      </c>
      <c r="BM541" s="100">
        <v>0</v>
      </c>
      <c r="BN541" s="100">
        <v>0</v>
      </c>
      <c r="BO541" s="100">
        <v>0</v>
      </c>
      <c r="BP541" s="100">
        <v>0</v>
      </c>
      <c r="BQ541" s="100">
        <v>0</v>
      </c>
      <c r="BR541" s="100">
        <v>0</v>
      </c>
      <c r="BS541" s="100">
        <v>0</v>
      </c>
      <c r="BT541" s="100">
        <v>0</v>
      </c>
      <c r="BU541" s="100">
        <v>0</v>
      </c>
      <c r="BV541" s="100">
        <v>0</v>
      </c>
      <c r="BW541" s="100">
        <v>0</v>
      </c>
      <c r="BX541" s="100">
        <v>0</v>
      </c>
      <c r="BY541" s="100">
        <v>0</v>
      </c>
      <c r="BZ541" s="100">
        <v>0</v>
      </c>
      <c r="CA541" s="100">
        <v>0</v>
      </c>
      <c r="CB541" s="100">
        <v>0</v>
      </c>
      <c r="CC541" s="100">
        <v>0</v>
      </c>
      <c r="CD541" s="100">
        <v>0</v>
      </c>
      <c r="CE541" s="100">
        <v>0</v>
      </c>
      <c r="CF541" s="100">
        <v>0</v>
      </c>
      <c r="CG541" s="100">
        <v>0</v>
      </c>
      <c r="CH541" s="100">
        <v>0</v>
      </c>
      <c r="CI541" s="100">
        <v>0</v>
      </c>
      <c r="CJ541" s="100">
        <v>0</v>
      </c>
      <c r="CK541" s="100">
        <v>0</v>
      </c>
      <c r="CL541" s="100">
        <v>0</v>
      </c>
      <c r="CM541" s="100">
        <v>0</v>
      </c>
      <c r="CN541" s="100">
        <v>0</v>
      </c>
      <c r="CO541" s="100">
        <v>0</v>
      </c>
    </row>
    <row r="542" spans="1:93" x14ac:dyDescent="0.2">
      <c r="A542" s="101" t="s">
        <v>2136</v>
      </c>
      <c r="B542" s="100">
        <v>0</v>
      </c>
      <c r="C542" s="100">
        <v>0</v>
      </c>
      <c r="D542" s="100">
        <v>0</v>
      </c>
      <c r="E542" s="100">
        <v>0</v>
      </c>
      <c r="F542" s="100">
        <v>0</v>
      </c>
      <c r="G542" s="100">
        <v>0</v>
      </c>
      <c r="H542" s="100">
        <v>0</v>
      </c>
      <c r="I542" s="100">
        <v>0</v>
      </c>
      <c r="J542" s="100">
        <v>0</v>
      </c>
      <c r="K542" s="100">
        <v>0</v>
      </c>
      <c r="L542" s="100">
        <v>0</v>
      </c>
      <c r="M542" s="100">
        <v>0</v>
      </c>
      <c r="N542" s="100">
        <v>0</v>
      </c>
      <c r="O542" s="100">
        <v>0</v>
      </c>
      <c r="P542" s="100">
        <v>0</v>
      </c>
      <c r="Q542" s="100">
        <v>0</v>
      </c>
      <c r="R542" s="100">
        <v>0</v>
      </c>
      <c r="S542" s="100">
        <v>0</v>
      </c>
      <c r="T542" s="100">
        <v>0</v>
      </c>
      <c r="U542" s="100">
        <v>0</v>
      </c>
      <c r="V542" s="100">
        <v>0</v>
      </c>
      <c r="W542" s="100">
        <v>0</v>
      </c>
      <c r="X542" s="100">
        <v>0</v>
      </c>
      <c r="Y542" s="100">
        <v>0</v>
      </c>
      <c r="Z542" s="100">
        <v>0</v>
      </c>
      <c r="AB542" s="100">
        <v>0</v>
      </c>
      <c r="AC542" s="100">
        <v>0</v>
      </c>
      <c r="AD542" s="100">
        <v>0</v>
      </c>
      <c r="AE542" s="100">
        <v>0</v>
      </c>
      <c r="AF542" s="100">
        <v>0</v>
      </c>
      <c r="AG542" s="100">
        <v>0</v>
      </c>
      <c r="AH542" s="100">
        <v>0</v>
      </c>
      <c r="AI542" s="100">
        <v>0</v>
      </c>
      <c r="AJ542" s="100">
        <v>0</v>
      </c>
      <c r="AK542" s="100">
        <v>0</v>
      </c>
      <c r="AL542" s="100">
        <v>0</v>
      </c>
      <c r="AM542" s="100">
        <v>0</v>
      </c>
      <c r="AN542" s="100">
        <v>0</v>
      </c>
      <c r="AO542" s="100">
        <v>0</v>
      </c>
      <c r="AP542" s="100">
        <v>0</v>
      </c>
      <c r="AQ542" s="100">
        <v>0</v>
      </c>
      <c r="AR542" s="100">
        <v>0</v>
      </c>
      <c r="AS542" s="100">
        <v>0</v>
      </c>
      <c r="AT542" s="100">
        <v>0</v>
      </c>
      <c r="AU542" s="100">
        <v>0</v>
      </c>
      <c r="AV542" s="100">
        <v>0</v>
      </c>
      <c r="AW542" s="100">
        <v>0</v>
      </c>
      <c r="AX542" s="100">
        <v>0</v>
      </c>
      <c r="AY542" s="100">
        <v>0</v>
      </c>
      <c r="AZ542" s="100">
        <v>0</v>
      </c>
      <c r="BA542" s="100">
        <v>0</v>
      </c>
      <c r="BB542" s="100">
        <v>0</v>
      </c>
      <c r="BC542" s="100">
        <v>0</v>
      </c>
      <c r="BD542" s="100">
        <v>0</v>
      </c>
      <c r="BE542" s="100">
        <v>0</v>
      </c>
      <c r="BF542" s="100">
        <v>0</v>
      </c>
      <c r="BG542" s="100">
        <v>0</v>
      </c>
      <c r="BH542" s="100">
        <v>0</v>
      </c>
      <c r="BI542" s="100">
        <v>0</v>
      </c>
      <c r="BJ542" s="100">
        <v>0</v>
      </c>
      <c r="BK542" s="100">
        <v>0</v>
      </c>
      <c r="BL542" s="100">
        <v>0</v>
      </c>
      <c r="BM542" s="100">
        <v>0</v>
      </c>
      <c r="BN542" s="100">
        <v>0</v>
      </c>
      <c r="BO542" s="100">
        <v>0</v>
      </c>
      <c r="BP542" s="100">
        <v>0</v>
      </c>
      <c r="BQ542" s="100">
        <v>0</v>
      </c>
      <c r="BR542" s="100">
        <v>0</v>
      </c>
      <c r="BS542" s="100">
        <v>0</v>
      </c>
      <c r="BT542" s="100">
        <v>0</v>
      </c>
      <c r="BU542" s="100">
        <v>0</v>
      </c>
      <c r="BV542" s="100">
        <v>0</v>
      </c>
      <c r="BW542" s="100">
        <v>0</v>
      </c>
      <c r="BX542" s="100">
        <v>0</v>
      </c>
      <c r="BY542" s="100">
        <v>0</v>
      </c>
      <c r="BZ542" s="100">
        <v>0</v>
      </c>
      <c r="CA542" s="100">
        <v>0</v>
      </c>
      <c r="CB542" s="100">
        <v>0</v>
      </c>
      <c r="CC542" s="100">
        <v>0</v>
      </c>
      <c r="CD542" s="100">
        <v>0</v>
      </c>
      <c r="CE542" s="100">
        <v>0</v>
      </c>
      <c r="CF542" s="100">
        <v>0</v>
      </c>
      <c r="CG542" s="100">
        <v>0</v>
      </c>
      <c r="CH542" s="100">
        <v>0</v>
      </c>
      <c r="CI542" s="100">
        <v>0</v>
      </c>
      <c r="CJ542" s="100">
        <v>0</v>
      </c>
      <c r="CK542" s="100">
        <v>0</v>
      </c>
      <c r="CL542" s="100">
        <v>0</v>
      </c>
      <c r="CM542" s="100">
        <v>0</v>
      </c>
      <c r="CN542" s="100">
        <v>0</v>
      </c>
      <c r="CO542" s="100">
        <v>0</v>
      </c>
    </row>
    <row r="543" spans="1:93" x14ac:dyDescent="0.2">
      <c r="A543" s="101" t="s">
        <v>2137</v>
      </c>
      <c r="B543" s="100">
        <v>590176.87</v>
      </c>
      <c r="C543" s="100">
        <v>614155.78</v>
      </c>
      <c r="D543" s="100">
        <v>639839.04</v>
      </c>
      <c r="E543" s="100">
        <v>664872.86</v>
      </c>
      <c r="F543" s="100">
        <v>688664.86</v>
      </c>
      <c r="G543" s="100">
        <v>709670.96</v>
      </c>
      <c r="H543" s="100">
        <v>730917.71</v>
      </c>
      <c r="I543" s="100">
        <v>753199.09</v>
      </c>
      <c r="J543" s="100">
        <v>774490.96</v>
      </c>
      <c r="K543" s="100">
        <v>789646.07</v>
      </c>
      <c r="L543" s="100">
        <v>803676.76</v>
      </c>
      <c r="M543" s="100">
        <v>814469.08</v>
      </c>
      <c r="N543" s="100">
        <v>814469.08</v>
      </c>
      <c r="O543" s="100">
        <v>836139.7</v>
      </c>
      <c r="P543" s="100">
        <v>857405.7</v>
      </c>
      <c r="Q543" s="100">
        <v>877375.26</v>
      </c>
      <c r="R543" s="100">
        <v>898233.55</v>
      </c>
      <c r="S543" s="100">
        <v>919275.76</v>
      </c>
      <c r="T543" s="100">
        <v>941395.03</v>
      </c>
      <c r="U543" s="100">
        <v>963759.59</v>
      </c>
      <c r="V543" s="100">
        <v>988148.88</v>
      </c>
      <c r="W543" s="100">
        <v>1011504.99</v>
      </c>
      <c r="X543" s="100">
        <v>1029839.16</v>
      </c>
      <c r="Y543" s="100">
        <v>1563760.05</v>
      </c>
      <c r="Z543" s="100">
        <v>1577119.0799999901</v>
      </c>
      <c r="AB543" s="100">
        <v>1577119.0799999901</v>
      </c>
      <c r="AC543" s="100">
        <v>1965276.4649999901</v>
      </c>
      <c r="AD543" s="100">
        <v>2353433.85</v>
      </c>
      <c r="AE543" s="100">
        <v>2741591.2349999999</v>
      </c>
      <c r="AF543" s="100">
        <v>3129748.6199999899</v>
      </c>
      <c r="AG543" s="100">
        <v>3517906.0049999999</v>
      </c>
      <c r="AH543" s="100">
        <v>3906063.3899999899</v>
      </c>
      <c r="AI543" s="100">
        <v>4294220.7749999901</v>
      </c>
      <c r="AJ543" s="100">
        <v>4682378.16</v>
      </c>
      <c r="AK543" s="100">
        <v>5070535.5449999999</v>
      </c>
      <c r="AL543" s="100">
        <v>5458692.9299999997</v>
      </c>
      <c r="AM543" s="100">
        <v>5846850.3150000004</v>
      </c>
      <c r="AN543" s="100">
        <v>6235007.7000000002</v>
      </c>
      <c r="AO543" s="100">
        <v>6235007.7000000002</v>
      </c>
      <c r="AP543" s="100">
        <v>6699472.1268165298</v>
      </c>
      <c r="AQ543" s="100">
        <v>7163936.5536330603</v>
      </c>
      <c r="AR543" s="100">
        <v>7628400.9804496001</v>
      </c>
      <c r="AS543" s="100">
        <v>8092865.4072661297</v>
      </c>
      <c r="AT543" s="100">
        <v>8557329.8340826593</v>
      </c>
      <c r="AU543" s="100">
        <v>9021794.2608991992</v>
      </c>
      <c r="AV543" s="100">
        <v>9486258.6877157297</v>
      </c>
      <c r="AW543" s="100">
        <v>9950723.1145322695</v>
      </c>
      <c r="AX543" s="100">
        <v>10415187.5413488</v>
      </c>
      <c r="AY543" s="100">
        <v>10879651.968165301</v>
      </c>
      <c r="AZ543" s="100">
        <v>11344116.3949818</v>
      </c>
      <c r="BA543" s="100">
        <v>11808580.821798399</v>
      </c>
      <c r="BB543" s="100">
        <v>11808580.821798399</v>
      </c>
      <c r="BC543" s="100">
        <v>11703272.3198789</v>
      </c>
      <c r="BD543" s="100">
        <v>11597963.8179594</v>
      </c>
      <c r="BE543" s="100">
        <v>11492655.31604</v>
      </c>
      <c r="BF543" s="100">
        <v>11387346.814120499</v>
      </c>
      <c r="BG543" s="100">
        <v>11282038.312201001</v>
      </c>
      <c r="BH543" s="100">
        <v>11176729.8102815</v>
      </c>
      <c r="BI543" s="100">
        <v>11071421.3083621</v>
      </c>
      <c r="BJ543" s="100">
        <v>10966112.8064426</v>
      </c>
      <c r="BK543" s="100">
        <v>10860804.304523099</v>
      </c>
      <c r="BL543" s="100">
        <v>10755495.802603699</v>
      </c>
      <c r="BM543" s="100">
        <v>10650187.300684201</v>
      </c>
      <c r="BN543" s="100">
        <v>10544878.7987647</v>
      </c>
      <c r="BO543" s="100">
        <v>10544878.7987647</v>
      </c>
      <c r="BP543" s="100">
        <v>10439570.2968453</v>
      </c>
      <c r="BQ543" s="100">
        <v>10334261.7949258</v>
      </c>
      <c r="BR543" s="100">
        <v>10228953.293006301</v>
      </c>
      <c r="BS543" s="100">
        <v>10123644.791086899</v>
      </c>
      <c r="BT543" s="100">
        <v>10018336.2891674</v>
      </c>
      <c r="BU543" s="100">
        <v>9913027.78724798</v>
      </c>
      <c r="BV543" s="100">
        <v>9807719.2853285093</v>
      </c>
      <c r="BW543" s="100">
        <v>9702410.7834090497</v>
      </c>
      <c r="BX543" s="100">
        <v>9597102.2814895809</v>
      </c>
      <c r="BY543" s="100">
        <v>9491793.7795701101</v>
      </c>
      <c r="BZ543" s="100">
        <v>9386485.2776506394</v>
      </c>
      <c r="CA543" s="100">
        <v>9281176.7757311799</v>
      </c>
      <c r="CB543" s="100">
        <v>9281176.7757311799</v>
      </c>
      <c r="CC543" s="100">
        <v>9175868.2738117091</v>
      </c>
      <c r="CD543" s="100">
        <v>9070559.7718922403</v>
      </c>
      <c r="CE543" s="100">
        <v>8965251.2699727695</v>
      </c>
      <c r="CF543" s="100">
        <v>8859942.7680533007</v>
      </c>
      <c r="CG543" s="100">
        <v>8754634.2661338393</v>
      </c>
      <c r="CH543" s="100">
        <v>8649325.7642143704</v>
      </c>
      <c r="CI543" s="100">
        <v>8544017.2622948997</v>
      </c>
      <c r="CJ543" s="100">
        <v>8438708.7603754308</v>
      </c>
      <c r="CK543" s="100">
        <v>8333400.2584559601</v>
      </c>
      <c r="CL543" s="100">
        <v>8228091.7565364996</v>
      </c>
      <c r="CM543" s="100">
        <v>8122783.2546170298</v>
      </c>
      <c r="CN543" s="100">
        <v>8017474.75269756</v>
      </c>
      <c r="CO543" s="100">
        <v>8017474.75269756</v>
      </c>
    </row>
    <row r="544" spans="1:93" x14ac:dyDescent="0.2">
      <c r="A544" s="101" t="s">
        <v>2138</v>
      </c>
      <c r="B544" s="100">
        <v>0</v>
      </c>
      <c r="C544" s="100">
        <v>0</v>
      </c>
      <c r="D544" s="100">
        <v>0</v>
      </c>
      <c r="E544" s="100">
        <v>0</v>
      </c>
      <c r="F544" s="100">
        <v>0</v>
      </c>
      <c r="G544" s="100">
        <v>0</v>
      </c>
      <c r="H544" s="100">
        <v>0</v>
      </c>
      <c r="I544" s="100">
        <v>0</v>
      </c>
      <c r="J544" s="100">
        <v>0</v>
      </c>
      <c r="K544" s="100">
        <v>0</v>
      </c>
      <c r="L544" s="100">
        <v>0</v>
      </c>
      <c r="M544" s="100">
        <v>0</v>
      </c>
      <c r="N544" s="100">
        <v>0</v>
      </c>
      <c r="O544" s="100">
        <v>0</v>
      </c>
      <c r="P544" s="100">
        <v>0</v>
      </c>
      <c r="Q544" s="100">
        <v>0</v>
      </c>
      <c r="R544" s="100">
        <v>0</v>
      </c>
      <c r="S544" s="100">
        <v>0</v>
      </c>
      <c r="T544" s="100">
        <v>0</v>
      </c>
      <c r="U544" s="100">
        <v>0</v>
      </c>
      <c r="V544" s="100">
        <v>0</v>
      </c>
      <c r="W544" s="100">
        <v>0</v>
      </c>
      <c r="X544" s="100">
        <v>0</v>
      </c>
      <c r="Y544" s="100">
        <v>0</v>
      </c>
      <c r="Z544" s="100">
        <v>0</v>
      </c>
      <c r="AB544" s="100">
        <v>0</v>
      </c>
      <c r="AC544" s="100">
        <v>0</v>
      </c>
      <c r="AD544" s="100">
        <v>0</v>
      </c>
      <c r="AE544" s="100">
        <v>0</v>
      </c>
      <c r="AF544" s="100">
        <v>0</v>
      </c>
      <c r="AG544" s="100">
        <v>0</v>
      </c>
      <c r="AH544" s="100">
        <v>0</v>
      </c>
      <c r="AI544" s="100">
        <v>0</v>
      </c>
      <c r="AJ544" s="100">
        <v>0</v>
      </c>
      <c r="AK544" s="100">
        <v>0</v>
      </c>
      <c r="AL544" s="100">
        <v>0</v>
      </c>
      <c r="AM544" s="100">
        <v>0</v>
      </c>
      <c r="AN544" s="100">
        <v>0</v>
      </c>
      <c r="AO544" s="100">
        <v>0</v>
      </c>
      <c r="AP544" s="100">
        <v>0</v>
      </c>
      <c r="AQ544" s="100">
        <v>0</v>
      </c>
      <c r="AR544" s="100">
        <v>0</v>
      </c>
      <c r="AS544" s="100">
        <v>0</v>
      </c>
      <c r="AT544" s="100">
        <v>0</v>
      </c>
      <c r="AU544" s="100">
        <v>0</v>
      </c>
      <c r="AV544" s="100">
        <v>0</v>
      </c>
      <c r="AW544" s="100">
        <v>0</v>
      </c>
      <c r="AX544" s="100">
        <v>0</v>
      </c>
      <c r="AY544" s="100">
        <v>0</v>
      </c>
      <c r="AZ544" s="100">
        <v>0</v>
      </c>
      <c r="BA544" s="100">
        <v>0</v>
      </c>
      <c r="BB544" s="100">
        <v>0</v>
      </c>
      <c r="BC544" s="100">
        <v>0</v>
      </c>
      <c r="BD544" s="100">
        <v>0</v>
      </c>
      <c r="BE544" s="100">
        <v>0</v>
      </c>
      <c r="BF544" s="100">
        <v>0</v>
      </c>
      <c r="BG544" s="100">
        <v>0</v>
      </c>
      <c r="BH544" s="100">
        <v>0</v>
      </c>
      <c r="BI544" s="100">
        <v>0</v>
      </c>
      <c r="BJ544" s="100">
        <v>0</v>
      </c>
      <c r="BK544" s="100">
        <v>0</v>
      </c>
      <c r="BL544" s="100">
        <v>0</v>
      </c>
      <c r="BM544" s="100">
        <v>0</v>
      </c>
      <c r="BN544" s="100">
        <v>0</v>
      </c>
      <c r="BO544" s="100">
        <v>0</v>
      </c>
      <c r="BP544" s="100">
        <v>0</v>
      </c>
      <c r="BQ544" s="100">
        <v>0</v>
      </c>
      <c r="BR544" s="100">
        <v>0</v>
      </c>
      <c r="BS544" s="100">
        <v>0</v>
      </c>
      <c r="BT544" s="100">
        <v>0</v>
      </c>
      <c r="BU544" s="100">
        <v>0</v>
      </c>
      <c r="BV544" s="100">
        <v>0</v>
      </c>
      <c r="BW544" s="100">
        <v>0</v>
      </c>
      <c r="BX544" s="100">
        <v>0</v>
      </c>
      <c r="BY544" s="100">
        <v>0</v>
      </c>
      <c r="BZ544" s="100">
        <v>0</v>
      </c>
      <c r="CA544" s="100">
        <v>0</v>
      </c>
      <c r="CB544" s="100">
        <v>0</v>
      </c>
      <c r="CC544" s="100">
        <v>0</v>
      </c>
      <c r="CD544" s="100">
        <v>0</v>
      </c>
      <c r="CE544" s="100">
        <v>0</v>
      </c>
      <c r="CF544" s="100">
        <v>0</v>
      </c>
      <c r="CG544" s="100">
        <v>0</v>
      </c>
      <c r="CH544" s="100">
        <v>0</v>
      </c>
      <c r="CI544" s="100">
        <v>0</v>
      </c>
      <c r="CJ544" s="100">
        <v>0</v>
      </c>
      <c r="CK544" s="100">
        <v>0</v>
      </c>
      <c r="CL544" s="100">
        <v>0</v>
      </c>
      <c r="CM544" s="100">
        <v>0</v>
      </c>
      <c r="CN544" s="100">
        <v>0</v>
      </c>
      <c r="CO544" s="100">
        <v>0</v>
      </c>
    </row>
    <row r="545" spans="1:93" x14ac:dyDescent="0.2">
      <c r="A545" s="101" t="s">
        <v>2139</v>
      </c>
      <c r="B545" s="100">
        <v>0</v>
      </c>
      <c r="C545" s="100">
        <v>0</v>
      </c>
      <c r="D545" s="100">
        <v>0</v>
      </c>
      <c r="E545" s="100">
        <v>0</v>
      </c>
      <c r="F545" s="100">
        <v>0</v>
      </c>
      <c r="G545" s="100">
        <v>0</v>
      </c>
      <c r="H545" s="100">
        <v>0</v>
      </c>
      <c r="I545" s="100">
        <v>0</v>
      </c>
      <c r="J545" s="100">
        <v>0</v>
      </c>
      <c r="K545" s="100">
        <v>0</v>
      </c>
      <c r="L545" s="100">
        <v>0</v>
      </c>
      <c r="M545" s="100">
        <v>0</v>
      </c>
      <c r="N545" s="100">
        <v>0</v>
      </c>
      <c r="O545" s="100">
        <v>0</v>
      </c>
      <c r="P545" s="100">
        <v>0</v>
      </c>
      <c r="Q545" s="100">
        <v>0</v>
      </c>
      <c r="R545" s="100">
        <v>0</v>
      </c>
      <c r="S545" s="100">
        <v>0</v>
      </c>
      <c r="T545" s="100">
        <v>0</v>
      </c>
      <c r="U545" s="100">
        <v>0</v>
      </c>
      <c r="V545" s="100">
        <v>0</v>
      </c>
      <c r="W545" s="100">
        <v>0</v>
      </c>
      <c r="X545" s="100">
        <v>0</v>
      </c>
      <c r="Y545" s="100">
        <v>0</v>
      </c>
      <c r="Z545" s="100">
        <v>0</v>
      </c>
      <c r="AB545" s="100">
        <v>0</v>
      </c>
      <c r="AC545" s="100">
        <v>0</v>
      </c>
      <c r="AD545" s="100">
        <v>0</v>
      </c>
      <c r="AE545" s="100">
        <v>0</v>
      </c>
      <c r="AF545" s="100">
        <v>0</v>
      </c>
      <c r="AG545" s="100">
        <v>0</v>
      </c>
      <c r="AH545" s="100">
        <v>0</v>
      </c>
      <c r="AI545" s="100">
        <v>0</v>
      </c>
      <c r="AJ545" s="100">
        <v>0</v>
      </c>
      <c r="AK545" s="100">
        <v>0</v>
      </c>
      <c r="AL545" s="100">
        <v>0</v>
      </c>
      <c r="AM545" s="100">
        <v>0</v>
      </c>
      <c r="AN545" s="100">
        <v>0</v>
      </c>
      <c r="AO545" s="100">
        <v>0</v>
      </c>
      <c r="AP545" s="100">
        <v>0</v>
      </c>
      <c r="AQ545" s="100">
        <v>0</v>
      </c>
      <c r="AR545" s="100">
        <v>0</v>
      </c>
      <c r="AS545" s="100">
        <v>0</v>
      </c>
      <c r="AT545" s="100">
        <v>0</v>
      </c>
      <c r="AU545" s="100">
        <v>0</v>
      </c>
      <c r="AV545" s="100">
        <v>0</v>
      </c>
      <c r="AW545" s="100">
        <v>0</v>
      </c>
      <c r="AX545" s="100">
        <v>0</v>
      </c>
      <c r="AY545" s="100">
        <v>0</v>
      </c>
      <c r="AZ545" s="100">
        <v>0</v>
      </c>
      <c r="BA545" s="100">
        <v>0</v>
      </c>
      <c r="BB545" s="100">
        <v>0</v>
      </c>
      <c r="BC545" s="100">
        <v>0</v>
      </c>
      <c r="BD545" s="100">
        <v>0</v>
      </c>
      <c r="BE545" s="100">
        <v>0</v>
      </c>
      <c r="BF545" s="100">
        <v>0</v>
      </c>
      <c r="BG545" s="100">
        <v>0</v>
      </c>
      <c r="BH545" s="100">
        <v>0</v>
      </c>
      <c r="BI545" s="100">
        <v>0</v>
      </c>
      <c r="BJ545" s="100">
        <v>0</v>
      </c>
      <c r="BK545" s="100">
        <v>0</v>
      </c>
      <c r="BL545" s="100">
        <v>0</v>
      </c>
      <c r="BM545" s="100">
        <v>0</v>
      </c>
      <c r="BN545" s="100">
        <v>0</v>
      </c>
      <c r="BO545" s="100">
        <v>0</v>
      </c>
      <c r="BP545" s="100">
        <v>0</v>
      </c>
      <c r="BQ545" s="100">
        <v>0</v>
      </c>
      <c r="BR545" s="100">
        <v>0</v>
      </c>
      <c r="BS545" s="100">
        <v>0</v>
      </c>
      <c r="BT545" s="100">
        <v>0</v>
      </c>
      <c r="BU545" s="100">
        <v>0</v>
      </c>
      <c r="BV545" s="100">
        <v>0</v>
      </c>
      <c r="BW545" s="100">
        <v>0</v>
      </c>
      <c r="BX545" s="100">
        <v>0</v>
      </c>
      <c r="BY545" s="100">
        <v>0</v>
      </c>
      <c r="BZ545" s="100">
        <v>0</v>
      </c>
      <c r="CA545" s="100">
        <v>0</v>
      </c>
      <c r="CB545" s="100">
        <v>0</v>
      </c>
      <c r="CC545" s="100">
        <v>0</v>
      </c>
      <c r="CD545" s="100">
        <v>0</v>
      </c>
      <c r="CE545" s="100">
        <v>0</v>
      </c>
      <c r="CF545" s="100">
        <v>0</v>
      </c>
      <c r="CG545" s="100">
        <v>0</v>
      </c>
      <c r="CH545" s="100">
        <v>0</v>
      </c>
      <c r="CI545" s="100">
        <v>0</v>
      </c>
      <c r="CJ545" s="100">
        <v>0</v>
      </c>
      <c r="CK545" s="100">
        <v>0</v>
      </c>
      <c r="CL545" s="100">
        <v>0</v>
      </c>
      <c r="CM545" s="100">
        <v>0</v>
      </c>
      <c r="CN545" s="100">
        <v>0</v>
      </c>
      <c r="CO545" s="100">
        <v>0</v>
      </c>
    </row>
    <row r="546" spans="1:93" x14ac:dyDescent="0.2">
      <c r="A546" s="101" t="s">
        <v>2140</v>
      </c>
      <c r="B546" s="100">
        <v>9807983.9299999904</v>
      </c>
      <c r="C546" s="100">
        <v>9628590.0899999999</v>
      </c>
      <c r="D546" s="100">
        <v>9451280.7299999893</v>
      </c>
      <c r="E546" s="100">
        <v>9421960.4900000002</v>
      </c>
      <c r="F546" s="100">
        <v>9207862.7799999993</v>
      </c>
      <c r="G546" s="100">
        <v>9028442.8200000003</v>
      </c>
      <c r="H546" s="100">
        <v>8695997.4199999999</v>
      </c>
      <c r="I546" s="100">
        <v>8523477.8900000006</v>
      </c>
      <c r="J546" s="100">
        <v>8515827.2399999909</v>
      </c>
      <c r="K546" s="100">
        <v>8337171.2000000002</v>
      </c>
      <c r="L546" s="100">
        <v>8132565.3399999999</v>
      </c>
      <c r="M546" s="100">
        <v>6969500.4400000004</v>
      </c>
      <c r="N546" s="100">
        <v>6969500.4400000004</v>
      </c>
      <c r="O546" s="100">
        <v>6775903.2000000002</v>
      </c>
      <c r="P546" s="100">
        <v>7452302.8499999996</v>
      </c>
      <c r="Q546" s="100">
        <v>7233117.4699999997</v>
      </c>
      <c r="R546" s="100">
        <v>6778351.9199999999</v>
      </c>
      <c r="S546" s="100">
        <v>6566528.4199999999</v>
      </c>
      <c r="T546" s="100">
        <v>6354704.9199999999</v>
      </c>
      <c r="U546" s="100">
        <v>6142881.4199999999</v>
      </c>
      <c r="V546" s="100">
        <v>5931057.9199999999</v>
      </c>
      <c r="W546" s="100">
        <v>5719234.4199999999</v>
      </c>
      <c r="X546" s="100">
        <v>5507410.9199999999</v>
      </c>
      <c r="Y546" s="100">
        <v>5295587.42</v>
      </c>
      <c r="Z546" s="100">
        <v>5083763.92</v>
      </c>
      <c r="AB546" s="100">
        <v>5083763.92</v>
      </c>
      <c r="AC546" s="100">
        <v>4871940.4227586202</v>
      </c>
      <c r="AD546" s="100">
        <v>4660116.9255172396</v>
      </c>
      <c r="AE546" s="100">
        <v>4448293.4282758599</v>
      </c>
      <c r="AF546" s="100">
        <v>4236469.9310344802</v>
      </c>
      <c r="AG546" s="100">
        <v>4024646.4337931001</v>
      </c>
      <c r="AH546" s="100">
        <v>3812822.9365517199</v>
      </c>
      <c r="AI546" s="100">
        <v>3600999.4393103402</v>
      </c>
      <c r="AJ546" s="100">
        <v>3389175.9420689601</v>
      </c>
      <c r="AK546" s="100">
        <v>3177352.4448275799</v>
      </c>
      <c r="AL546" s="100">
        <v>2965528.94758621</v>
      </c>
      <c r="AM546" s="100">
        <v>2753705.4503448298</v>
      </c>
      <c r="AN546" s="100">
        <v>2541881.9531034501</v>
      </c>
      <c r="AO546" s="100">
        <v>2541881.9531034501</v>
      </c>
      <c r="AP546" s="100">
        <v>2330058.45586207</v>
      </c>
      <c r="AQ546" s="100">
        <v>2118234.9586206898</v>
      </c>
      <c r="AR546" s="100">
        <v>1906411.4613793101</v>
      </c>
      <c r="AS546" s="100">
        <v>1694587.96413793</v>
      </c>
      <c r="AT546" s="100">
        <v>1482764.46689655</v>
      </c>
      <c r="AU546" s="100">
        <v>1270940.9696551701</v>
      </c>
      <c r="AV546" s="100">
        <v>1059117.4724137899</v>
      </c>
      <c r="AW546" s="100">
        <v>847293.97517242003</v>
      </c>
      <c r="AX546" s="100">
        <v>702988.97517242003</v>
      </c>
      <c r="AY546" s="100">
        <v>702988.97517242003</v>
      </c>
      <c r="AZ546" s="100">
        <v>702988.97517242003</v>
      </c>
      <c r="BA546" s="100">
        <v>702988.97517242003</v>
      </c>
      <c r="BB546" s="100">
        <v>702988.97517242003</v>
      </c>
      <c r="BC546" s="100">
        <v>702988.97517242003</v>
      </c>
      <c r="BD546" s="100">
        <v>702988.97517242003</v>
      </c>
      <c r="BE546" s="100">
        <v>702988.97517242003</v>
      </c>
      <c r="BF546" s="100">
        <v>702988.97517242003</v>
      </c>
      <c r="BG546" s="100">
        <v>702988.97517242003</v>
      </c>
      <c r="BH546" s="100">
        <v>702988.97517242003</v>
      </c>
      <c r="BI546" s="100">
        <v>702988.97517242003</v>
      </c>
      <c r="BJ546" s="100">
        <v>702988.97517242003</v>
      </c>
      <c r="BK546" s="100">
        <v>702988.97517242003</v>
      </c>
      <c r="BL546" s="100">
        <v>702988.97517242003</v>
      </c>
      <c r="BM546" s="100">
        <v>702988.97517242003</v>
      </c>
      <c r="BN546" s="100">
        <v>702988.97517242003</v>
      </c>
      <c r="BO546" s="100">
        <v>702988.97517242003</v>
      </c>
      <c r="BP546" s="100">
        <v>702988.97517242003</v>
      </c>
      <c r="BQ546" s="100">
        <v>702988.97517242003</v>
      </c>
      <c r="BR546" s="100">
        <v>702988.97517242003</v>
      </c>
      <c r="BS546" s="100">
        <v>702988.97517242003</v>
      </c>
      <c r="BT546" s="100">
        <v>702988.97517242003</v>
      </c>
      <c r="BU546" s="100">
        <v>702988.97517242003</v>
      </c>
      <c r="BV546" s="100">
        <v>702988.97517242003</v>
      </c>
      <c r="BW546" s="100">
        <v>702988.97517242003</v>
      </c>
      <c r="BX546" s="100">
        <v>702988.97517242003</v>
      </c>
      <c r="BY546" s="100">
        <v>702988.97517242003</v>
      </c>
      <c r="BZ546" s="100">
        <v>702988.97517242003</v>
      </c>
      <c r="CA546" s="100">
        <v>702988.97517242003</v>
      </c>
      <c r="CB546" s="100">
        <v>702988.97517242003</v>
      </c>
      <c r="CC546" s="100">
        <v>702988.97517242003</v>
      </c>
      <c r="CD546" s="100">
        <v>702988.97517242003</v>
      </c>
      <c r="CE546" s="100">
        <v>702988.97517242003</v>
      </c>
      <c r="CF546" s="100">
        <v>702988.97517242003</v>
      </c>
      <c r="CG546" s="100">
        <v>702988.97517242003</v>
      </c>
      <c r="CH546" s="100">
        <v>702988.97517242003</v>
      </c>
      <c r="CI546" s="100">
        <v>702988.97517242003</v>
      </c>
      <c r="CJ546" s="100">
        <v>702988.97517242003</v>
      </c>
      <c r="CK546" s="100">
        <v>702988.97517242003</v>
      </c>
      <c r="CL546" s="100">
        <v>702988.97517242003</v>
      </c>
      <c r="CM546" s="100">
        <v>702988.97517242003</v>
      </c>
      <c r="CN546" s="100">
        <v>702988.97517242003</v>
      </c>
      <c r="CO546" s="100">
        <v>702988.97517242003</v>
      </c>
    </row>
    <row r="547" spans="1:93" x14ac:dyDescent="0.2">
      <c r="A547" s="101" t="s">
        <v>2141</v>
      </c>
      <c r="B547" s="100">
        <v>0</v>
      </c>
      <c r="C547" s="100">
        <v>0</v>
      </c>
      <c r="D547" s="100">
        <v>0</v>
      </c>
      <c r="E547" s="100">
        <v>0</v>
      </c>
      <c r="F547" s="100">
        <v>0</v>
      </c>
      <c r="G547" s="100">
        <v>0</v>
      </c>
      <c r="H547" s="100">
        <v>0</v>
      </c>
      <c r="I547" s="100">
        <v>0</v>
      </c>
      <c r="J547" s="100">
        <v>0</v>
      </c>
      <c r="K547" s="100">
        <v>0</v>
      </c>
      <c r="L547" s="100">
        <v>0</v>
      </c>
      <c r="M547" s="100">
        <v>0</v>
      </c>
      <c r="N547" s="100">
        <v>0</v>
      </c>
      <c r="O547" s="100">
        <v>0</v>
      </c>
      <c r="P547" s="100">
        <v>0</v>
      </c>
      <c r="Q547" s="100">
        <v>0</v>
      </c>
      <c r="R547" s="100">
        <v>0</v>
      </c>
      <c r="S547" s="100">
        <v>0</v>
      </c>
      <c r="T547" s="100">
        <v>0</v>
      </c>
      <c r="U547" s="100">
        <v>0</v>
      </c>
      <c r="V547" s="100">
        <v>0</v>
      </c>
      <c r="W547" s="100">
        <v>0</v>
      </c>
      <c r="X547" s="100">
        <v>0</v>
      </c>
      <c r="Y547" s="100">
        <v>0</v>
      </c>
      <c r="Z547" s="100">
        <v>0</v>
      </c>
      <c r="AB547" s="100">
        <v>0</v>
      </c>
      <c r="AC547" s="100">
        <v>0</v>
      </c>
      <c r="AD547" s="100">
        <v>0</v>
      </c>
      <c r="AE547" s="100">
        <v>0</v>
      </c>
      <c r="AF547" s="100">
        <v>0</v>
      </c>
      <c r="AG547" s="100">
        <v>0</v>
      </c>
      <c r="AH547" s="100">
        <v>0</v>
      </c>
      <c r="AI547" s="100">
        <v>0</v>
      </c>
      <c r="AJ547" s="100">
        <v>0</v>
      </c>
      <c r="AK547" s="100">
        <v>0</v>
      </c>
      <c r="AL547" s="100">
        <v>0</v>
      </c>
      <c r="AM547" s="100">
        <v>0</v>
      </c>
      <c r="AN547" s="100">
        <v>0</v>
      </c>
      <c r="AO547" s="100">
        <v>0</v>
      </c>
      <c r="AP547" s="100">
        <v>0</v>
      </c>
      <c r="AQ547" s="100">
        <v>0</v>
      </c>
      <c r="AR547" s="100">
        <v>0</v>
      </c>
      <c r="AS547" s="100">
        <v>0</v>
      </c>
      <c r="AT547" s="100">
        <v>0</v>
      </c>
      <c r="AU547" s="100">
        <v>0</v>
      </c>
      <c r="AV547" s="100">
        <v>0</v>
      </c>
      <c r="AW547" s="100">
        <v>0</v>
      </c>
      <c r="AX547" s="100">
        <v>0</v>
      </c>
      <c r="AY547" s="100">
        <v>0</v>
      </c>
      <c r="AZ547" s="100">
        <v>0</v>
      </c>
      <c r="BA547" s="100">
        <v>0</v>
      </c>
      <c r="BB547" s="100">
        <v>0</v>
      </c>
      <c r="BC547" s="100">
        <v>0</v>
      </c>
      <c r="BD547" s="100">
        <v>0</v>
      </c>
      <c r="BE547" s="100">
        <v>0</v>
      </c>
      <c r="BF547" s="100">
        <v>0</v>
      </c>
      <c r="BG547" s="100">
        <v>0</v>
      </c>
      <c r="BH547" s="100">
        <v>0</v>
      </c>
      <c r="BI547" s="100">
        <v>0</v>
      </c>
      <c r="BJ547" s="100">
        <v>0</v>
      </c>
      <c r="BK547" s="100">
        <v>0</v>
      </c>
      <c r="BL547" s="100">
        <v>0</v>
      </c>
      <c r="BM547" s="100">
        <v>0</v>
      </c>
      <c r="BN547" s="100">
        <v>0</v>
      </c>
      <c r="BO547" s="100">
        <v>0</v>
      </c>
      <c r="BP547" s="100">
        <v>0</v>
      </c>
      <c r="BQ547" s="100">
        <v>0</v>
      </c>
      <c r="BR547" s="100">
        <v>0</v>
      </c>
      <c r="BS547" s="100">
        <v>0</v>
      </c>
      <c r="BT547" s="100">
        <v>0</v>
      </c>
      <c r="BU547" s="100">
        <v>0</v>
      </c>
      <c r="BV547" s="100">
        <v>0</v>
      </c>
      <c r="BW547" s="100">
        <v>0</v>
      </c>
      <c r="BX547" s="100">
        <v>0</v>
      </c>
      <c r="BY547" s="100">
        <v>0</v>
      </c>
      <c r="BZ547" s="100">
        <v>0</v>
      </c>
      <c r="CA547" s="100">
        <v>0</v>
      </c>
      <c r="CB547" s="100">
        <v>0</v>
      </c>
      <c r="CC547" s="100">
        <v>0</v>
      </c>
      <c r="CD547" s="100">
        <v>0</v>
      </c>
      <c r="CE547" s="100">
        <v>0</v>
      </c>
      <c r="CF547" s="100">
        <v>0</v>
      </c>
      <c r="CG547" s="100">
        <v>0</v>
      </c>
      <c r="CH547" s="100">
        <v>0</v>
      </c>
      <c r="CI547" s="100">
        <v>0</v>
      </c>
      <c r="CJ547" s="100">
        <v>0</v>
      </c>
      <c r="CK547" s="100">
        <v>0</v>
      </c>
      <c r="CL547" s="100">
        <v>0</v>
      </c>
      <c r="CM547" s="100">
        <v>0</v>
      </c>
      <c r="CN547" s="100">
        <v>0</v>
      </c>
      <c r="CO547" s="100">
        <v>0</v>
      </c>
    </row>
    <row r="548" spans="1:93" x14ac:dyDescent="0.2">
      <c r="A548" s="101" t="s">
        <v>2142</v>
      </c>
      <c r="B548" s="100">
        <v>0</v>
      </c>
      <c r="C548" s="100">
        <v>0</v>
      </c>
      <c r="D548" s="100">
        <v>0</v>
      </c>
      <c r="E548" s="100">
        <v>0</v>
      </c>
      <c r="F548" s="100">
        <v>0</v>
      </c>
      <c r="G548" s="100">
        <v>0</v>
      </c>
      <c r="H548" s="100">
        <v>0</v>
      </c>
      <c r="I548" s="100">
        <v>0</v>
      </c>
      <c r="J548" s="100">
        <v>0</v>
      </c>
      <c r="K548" s="100">
        <v>0</v>
      </c>
      <c r="L548" s="100">
        <v>0</v>
      </c>
      <c r="M548" s="100">
        <v>0</v>
      </c>
      <c r="N548" s="100">
        <v>0</v>
      </c>
      <c r="O548" s="100">
        <v>0</v>
      </c>
      <c r="P548" s="100">
        <v>0</v>
      </c>
      <c r="Q548" s="100">
        <v>0</v>
      </c>
      <c r="R548" s="100">
        <v>0</v>
      </c>
      <c r="S548" s="100">
        <v>0</v>
      </c>
      <c r="T548" s="100">
        <v>0</v>
      </c>
      <c r="U548" s="100">
        <v>0</v>
      </c>
      <c r="V548" s="100">
        <v>0</v>
      </c>
      <c r="W548" s="100">
        <v>0</v>
      </c>
      <c r="X548" s="100">
        <v>0</v>
      </c>
      <c r="Y548" s="100">
        <v>0</v>
      </c>
      <c r="Z548" s="100">
        <v>0</v>
      </c>
      <c r="AB548" s="100">
        <v>0</v>
      </c>
      <c r="AC548" s="100">
        <v>0</v>
      </c>
      <c r="AD548" s="100">
        <v>0</v>
      </c>
      <c r="AE548" s="100">
        <v>0</v>
      </c>
      <c r="AF548" s="100">
        <v>0</v>
      </c>
      <c r="AG548" s="100">
        <v>0</v>
      </c>
      <c r="AH548" s="100">
        <v>0</v>
      </c>
      <c r="AI548" s="100">
        <v>0</v>
      </c>
      <c r="AJ548" s="100">
        <v>0</v>
      </c>
      <c r="AK548" s="100">
        <v>0</v>
      </c>
      <c r="AL548" s="100">
        <v>0</v>
      </c>
      <c r="AM548" s="100">
        <v>0</v>
      </c>
      <c r="AN548" s="100">
        <v>0</v>
      </c>
      <c r="AO548" s="100">
        <v>0</v>
      </c>
      <c r="AP548" s="100">
        <v>0</v>
      </c>
      <c r="AQ548" s="100">
        <v>0</v>
      </c>
      <c r="AR548" s="100">
        <v>0</v>
      </c>
      <c r="AS548" s="100">
        <v>0</v>
      </c>
      <c r="AT548" s="100">
        <v>0</v>
      </c>
      <c r="AU548" s="100">
        <v>0</v>
      </c>
      <c r="AV548" s="100">
        <v>0</v>
      </c>
      <c r="AW548" s="100">
        <v>0</v>
      </c>
      <c r="AX548" s="100">
        <v>0</v>
      </c>
      <c r="AY548" s="100">
        <v>0</v>
      </c>
      <c r="AZ548" s="100">
        <v>0</v>
      </c>
      <c r="BA548" s="100">
        <v>0</v>
      </c>
      <c r="BB548" s="100">
        <v>0</v>
      </c>
      <c r="BC548" s="100">
        <v>0</v>
      </c>
      <c r="BD548" s="100">
        <v>0</v>
      </c>
      <c r="BE548" s="100">
        <v>0</v>
      </c>
      <c r="BF548" s="100">
        <v>0</v>
      </c>
      <c r="BG548" s="100">
        <v>0</v>
      </c>
      <c r="BH548" s="100">
        <v>0</v>
      </c>
      <c r="BI548" s="100">
        <v>0</v>
      </c>
      <c r="BJ548" s="100">
        <v>0</v>
      </c>
      <c r="BK548" s="100">
        <v>0</v>
      </c>
      <c r="BL548" s="100">
        <v>0</v>
      </c>
      <c r="BM548" s="100">
        <v>0</v>
      </c>
      <c r="BN548" s="100">
        <v>0</v>
      </c>
      <c r="BO548" s="100">
        <v>0</v>
      </c>
      <c r="BP548" s="100">
        <v>0</v>
      </c>
      <c r="BQ548" s="100">
        <v>0</v>
      </c>
      <c r="BR548" s="100">
        <v>0</v>
      </c>
      <c r="BS548" s="100">
        <v>0</v>
      </c>
      <c r="BT548" s="100">
        <v>0</v>
      </c>
      <c r="BU548" s="100">
        <v>0</v>
      </c>
      <c r="BV548" s="100">
        <v>0</v>
      </c>
      <c r="BW548" s="100">
        <v>0</v>
      </c>
      <c r="BX548" s="100">
        <v>0</v>
      </c>
      <c r="BY548" s="100">
        <v>0</v>
      </c>
      <c r="BZ548" s="100">
        <v>0</v>
      </c>
      <c r="CA548" s="100">
        <v>0</v>
      </c>
      <c r="CB548" s="100">
        <v>0</v>
      </c>
      <c r="CC548" s="100">
        <v>0</v>
      </c>
      <c r="CD548" s="100">
        <v>0</v>
      </c>
      <c r="CE548" s="100">
        <v>0</v>
      </c>
      <c r="CF548" s="100">
        <v>0</v>
      </c>
      <c r="CG548" s="100">
        <v>0</v>
      </c>
      <c r="CH548" s="100">
        <v>0</v>
      </c>
      <c r="CI548" s="100">
        <v>0</v>
      </c>
      <c r="CJ548" s="100">
        <v>0</v>
      </c>
      <c r="CK548" s="100">
        <v>0</v>
      </c>
      <c r="CL548" s="100">
        <v>0</v>
      </c>
      <c r="CM548" s="100">
        <v>0</v>
      </c>
      <c r="CN548" s="100">
        <v>0</v>
      </c>
      <c r="CO548" s="100">
        <v>0</v>
      </c>
    </row>
    <row r="549" spans="1:93" x14ac:dyDescent="0.2">
      <c r="A549" s="101" t="s">
        <v>2143</v>
      </c>
      <c r="B549" s="100">
        <v>0</v>
      </c>
      <c r="C549" s="100">
        <v>0</v>
      </c>
      <c r="D549" s="100">
        <v>0</v>
      </c>
      <c r="E549" s="100">
        <v>0</v>
      </c>
      <c r="F549" s="100">
        <v>0</v>
      </c>
      <c r="G549" s="100">
        <v>0</v>
      </c>
      <c r="H549" s="100">
        <v>0</v>
      </c>
      <c r="I549" s="100">
        <v>0</v>
      </c>
      <c r="J549" s="100">
        <v>0</v>
      </c>
      <c r="K549" s="100">
        <v>0</v>
      </c>
      <c r="L549" s="100">
        <v>0</v>
      </c>
      <c r="M549" s="100">
        <v>0</v>
      </c>
      <c r="N549" s="100">
        <v>0</v>
      </c>
      <c r="O549" s="100">
        <v>0</v>
      </c>
      <c r="P549" s="100">
        <v>0</v>
      </c>
      <c r="Q549" s="100">
        <v>0</v>
      </c>
      <c r="R549" s="100">
        <v>0</v>
      </c>
      <c r="S549" s="100">
        <v>0</v>
      </c>
      <c r="T549" s="100">
        <v>0</v>
      </c>
      <c r="U549" s="100">
        <v>0</v>
      </c>
      <c r="V549" s="100">
        <v>0</v>
      </c>
      <c r="W549" s="100">
        <v>0</v>
      </c>
      <c r="X549" s="100">
        <v>0</v>
      </c>
      <c r="Y549" s="100">
        <v>0</v>
      </c>
      <c r="Z549" s="100">
        <v>0</v>
      </c>
      <c r="AB549" s="100">
        <v>0</v>
      </c>
      <c r="AC549" s="100">
        <v>0</v>
      </c>
      <c r="AD549" s="100">
        <v>0</v>
      </c>
      <c r="AE549" s="100">
        <v>0</v>
      </c>
      <c r="AF549" s="100">
        <v>0</v>
      </c>
      <c r="AG549" s="100">
        <v>0</v>
      </c>
      <c r="AH549" s="100">
        <v>0</v>
      </c>
      <c r="AI549" s="100">
        <v>0</v>
      </c>
      <c r="AJ549" s="100">
        <v>0</v>
      </c>
      <c r="AK549" s="100">
        <v>0</v>
      </c>
      <c r="AL549" s="100">
        <v>0</v>
      </c>
      <c r="AM549" s="100">
        <v>0</v>
      </c>
      <c r="AN549" s="100">
        <v>0</v>
      </c>
      <c r="AO549" s="100">
        <v>0</v>
      </c>
      <c r="AP549" s="100">
        <v>0</v>
      </c>
      <c r="AQ549" s="100">
        <v>0</v>
      </c>
      <c r="AR549" s="100">
        <v>0</v>
      </c>
      <c r="AS549" s="100">
        <v>0</v>
      </c>
      <c r="AT549" s="100">
        <v>0</v>
      </c>
      <c r="AU549" s="100">
        <v>0</v>
      </c>
      <c r="AV549" s="100">
        <v>0</v>
      </c>
      <c r="AW549" s="100">
        <v>0</v>
      </c>
      <c r="AX549" s="100">
        <v>0</v>
      </c>
      <c r="AY549" s="100">
        <v>0</v>
      </c>
      <c r="AZ549" s="100">
        <v>0</v>
      </c>
      <c r="BA549" s="100">
        <v>0</v>
      </c>
      <c r="BB549" s="100">
        <v>0</v>
      </c>
      <c r="BC549" s="100">
        <v>0</v>
      </c>
      <c r="BD549" s="100">
        <v>0</v>
      </c>
      <c r="BE549" s="100">
        <v>0</v>
      </c>
      <c r="BF549" s="100">
        <v>0</v>
      </c>
      <c r="BG549" s="100">
        <v>0</v>
      </c>
      <c r="BH549" s="100">
        <v>0</v>
      </c>
      <c r="BI549" s="100">
        <v>0</v>
      </c>
      <c r="BJ549" s="100">
        <v>0</v>
      </c>
      <c r="BK549" s="100">
        <v>0</v>
      </c>
      <c r="BL549" s="100">
        <v>0</v>
      </c>
      <c r="BM549" s="100">
        <v>0</v>
      </c>
      <c r="BN549" s="100">
        <v>0</v>
      </c>
      <c r="BO549" s="100">
        <v>0</v>
      </c>
      <c r="BP549" s="100">
        <v>0</v>
      </c>
      <c r="BQ549" s="100">
        <v>0</v>
      </c>
      <c r="BR549" s="100">
        <v>0</v>
      </c>
      <c r="BS549" s="100">
        <v>0</v>
      </c>
      <c r="BT549" s="100">
        <v>0</v>
      </c>
      <c r="BU549" s="100">
        <v>0</v>
      </c>
      <c r="BV549" s="100">
        <v>0</v>
      </c>
      <c r="BW549" s="100">
        <v>0</v>
      </c>
      <c r="BX549" s="100">
        <v>0</v>
      </c>
      <c r="BY549" s="100">
        <v>0</v>
      </c>
      <c r="BZ549" s="100">
        <v>0</v>
      </c>
      <c r="CA549" s="100">
        <v>0</v>
      </c>
      <c r="CB549" s="100">
        <v>0</v>
      </c>
      <c r="CC549" s="100">
        <v>0</v>
      </c>
      <c r="CD549" s="100">
        <v>0</v>
      </c>
      <c r="CE549" s="100">
        <v>0</v>
      </c>
      <c r="CF549" s="100">
        <v>0</v>
      </c>
      <c r="CG549" s="100">
        <v>0</v>
      </c>
      <c r="CH549" s="100">
        <v>0</v>
      </c>
      <c r="CI549" s="100">
        <v>0</v>
      </c>
      <c r="CJ549" s="100">
        <v>0</v>
      </c>
      <c r="CK549" s="100">
        <v>0</v>
      </c>
      <c r="CL549" s="100">
        <v>0</v>
      </c>
      <c r="CM549" s="100">
        <v>0</v>
      </c>
      <c r="CN549" s="100">
        <v>0</v>
      </c>
      <c r="CO549" s="100">
        <v>0</v>
      </c>
    </row>
    <row r="550" spans="1:93" x14ac:dyDescent="0.2">
      <c r="A550" s="101" t="s">
        <v>2144</v>
      </c>
      <c r="B550" s="100">
        <v>-37748.999999849701</v>
      </c>
      <c r="C550" s="100">
        <v>-37748.999999849701</v>
      </c>
      <c r="D550" s="100">
        <v>1.0277290130034E-7</v>
      </c>
      <c r="E550" s="100">
        <v>1.0277290130034E-7</v>
      </c>
      <c r="F550" s="100">
        <v>1.0277290130034E-7</v>
      </c>
      <c r="G550" s="100">
        <v>1.0277290130034E-7</v>
      </c>
      <c r="H550" s="100">
        <v>1.0277290130034E-7</v>
      </c>
      <c r="I550" s="100">
        <v>1.0277290130034E-7</v>
      </c>
      <c r="J550" s="100">
        <v>1.0277290130034E-7</v>
      </c>
      <c r="K550" s="100">
        <v>1.0277290130034E-7</v>
      </c>
      <c r="L550" s="100">
        <v>1.0277290130034E-7</v>
      </c>
      <c r="M550" s="100">
        <v>1.0277290130034E-7</v>
      </c>
      <c r="N550" s="100">
        <v>1.0277290130034E-7</v>
      </c>
      <c r="O550" s="100">
        <v>1.0277290130034E-7</v>
      </c>
      <c r="P550" s="100">
        <v>1.0277290130034E-7</v>
      </c>
      <c r="Q550" s="100">
        <v>1.0277290130034E-7</v>
      </c>
      <c r="R550" s="100">
        <v>1.0277290130034E-7</v>
      </c>
      <c r="S550" s="100">
        <v>1.0277290130034E-7</v>
      </c>
      <c r="T550" s="100">
        <v>1.0277290130034E-7</v>
      </c>
      <c r="U550" s="100">
        <v>1.0277290130034E-7</v>
      </c>
      <c r="V550" s="100">
        <v>1.0277290130034E-7</v>
      </c>
      <c r="W550" s="100">
        <v>1.0277290130034E-7</v>
      </c>
      <c r="X550" s="100">
        <v>1.0277290130034E-7</v>
      </c>
      <c r="Y550" s="100">
        <v>1.0277290130034E-7</v>
      </c>
      <c r="Z550" s="100">
        <v>1.0277290130034E-7</v>
      </c>
      <c r="AB550" s="100">
        <v>1.0277290130034E-7</v>
      </c>
      <c r="AC550" s="100">
        <v>1.0277290130034E-7</v>
      </c>
      <c r="AD550" s="100">
        <v>1.0277290130034E-7</v>
      </c>
      <c r="AE550" s="100">
        <v>1.0277290130034E-7</v>
      </c>
      <c r="AF550" s="100">
        <v>1.0277290130034E-7</v>
      </c>
      <c r="AG550" s="100">
        <v>1.0277290130034E-7</v>
      </c>
      <c r="AH550" s="100">
        <v>1.0277290130034E-7</v>
      </c>
      <c r="AI550" s="100">
        <v>1.0277290130034E-7</v>
      </c>
      <c r="AJ550" s="100">
        <v>1.0277290130034E-7</v>
      </c>
      <c r="AK550" s="100">
        <v>1.0277290130034E-7</v>
      </c>
      <c r="AL550" s="100">
        <v>1.0277290130034E-7</v>
      </c>
      <c r="AM550" s="100">
        <v>1.0277290130034E-7</v>
      </c>
      <c r="AN550" s="100">
        <v>1.0277290130034E-7</v>
      </c>
      <c r="AO550" s="100">
        <v>1.0277290130034E-7</v>
      </c>
      <c r="AP550" s="100">
        <v>1.0277290130034E-7</v>
      </c>
      <c r="AQ550" s="100">
        <v>1.0277290130034E-7</v>
      </c>
      <c r="AR550" s="100">
        <v>1.0277290130034E-7</v>
      </c>
      <c r="AS550" s="100">
        <v>1.0277290130034E-7</v>
      </c>
      <c r="AT550" s="100">
        <v>1.0277290130034E-7</v>
      </c>
      <c r="AU550" s="100">
        <v>1.0277290130034E-7</v>
      </c>
      <c r="AV550" s="100">
        <v>1.0277290130034E-7</v>
      </c>
      <c r="AW550" s="100">
        <v>1.0277290130034E-7</v>
      </c>
      <c r="AX550" s="100">
        <v>1.0277290130034E-7</v>
      </c>
      <c r="AY550" s="100">
        <v>1.0277290130034E-7</v>
      </c>
      <c r="AZ550" s="100">
        <v>1.0277290130034E-7</v>
      </c>
      <c r="BA550" s="100">
        <v>1.0277290130034E-7</v>
      </c>
      <c r="BB550" s="100">
        <v>1.0277290130034E-7</v>
      </c>
      <c r="BC550" s="100">
        <v>1.0277290130034E-7</v>
      </c>
      <c r="BD550" s="100">
        <v>1.0277290130034E-7</v>
      </c>
      <c r="BE550" s="100">
        <v>1.0277290130034E-7</v>
      </c>
      <c r="BF550" s="100">
        <v>1.0277290130034E-7</v>
      </c>
      <c r="BG550" s="100">
        <v>1.0277290130034E-7</v>
      </c>
      <c r="BH550" s="100">
        <v>1.0277290130034E-7</v>
      </c>
      <c r="BI550" s="100">
        <v>1.0277290130034E-7</v>
      </c>
      <c r="BJ550" s="100">
        <v>1.0277290130034E-7</v>
      </c>
      <c r="BK550" s="100">
        <v>1.0277290130034E-7</v>
      </c>
      <c r="BL550" s="100">
        <v>1.0277290130034E-7</v>
      </c>
      <c r="BM550" s="100">
        <v>1.0277290130034E-7</v>
      </c>
      <c r="BN550" s="100">
        <v>1.0277290130034E-7</v>
      </c>
      <c r="BO550" s="100">
        <v>1.0277290130034E-7</v>
      </c>
      <c r="BP550" s="100">
        <v>1.0277290130034E-7</v>
      </c>
      <c r="BQ550" s="100">
        <v>1.0277290130034E-7</v>
      </c>
      <c r="BR550" s="100">
        <v>1.0277290130034E-7</v>
      </c>
      <c r="BS550" s="100">
        <v>1.0277290130034E-7</v>
      </c>
      <c r="BT550" s="100">
        <v>1.0277290130034E-7</v>
      </c>
      <c r="BU550" s="100">
        <v>1.0277290130034E-7</v>
      </c>
      <c r="BV550" s="100">
        <v>1.0277290130034E-7</v>
      </c>
      <c r="BW550" s="100">
        <v>1.0277290130034E-7</v>
      </c>
      <c r="BX550" s="100">
        <v>1.0277290130034E-7</v>
      </c>
      <c r="BY550" s="100">
        <v>1.0277290130034E-7</v>
      </c>
      <c r="BZ550" s="100">
        <v>1.0277290130034E-7</v>
      </c>
      <c r="CA550" s="100">
        <v>1.0277290130034E-7</v>
      </c>
      <c r="CB550" s="100">
        <v>1.0277290130034E-7</v>
      </c>
      <c r="CC550" s="100">
        <v>1.0277290130034E-7</v>
      </c>
      <c r="CD550" s="100">
        <v>1.0277290130034E-7</v>
      </c>
      <c r="CE550" s="100">
        <v>1.0277290130034E-7</v>
      </c>
      <c r="CF550" s="100">
        <v>1.0277290130034E-7</v>
      </c>
      <c r="CG550" s="100">
        <v>1.0277290130034E-7</v>
      </c>
      <c r="CH550" s="100">
        <v>1.0277290130034E-7</v>
      </c>
      <c r="CI550" s="100">
        <v>1.0277290130034E-7</v>
      </c>
      <c r="CJ550" s="100">
        <v>1.0277290130034E-7</v>
      </c>
      <c r="CK550" s="100">
        <v>1.0277290130034E-7</v>
      </c>
      <c r="CL550" s="100">
        <v>1.0277290130034E-7</v>
      </c>
      <c r="CM550" s="100">
        <v>1.0277290130034E-7</v>
      </c>
      <c r="CN550" s="100">
        <v>1.0277290130034E-7</v>
      </c>
      <c r="CO550" s="100">
        <v>1.0277290130034E-7</v>
      </c>
    </row>
    <row r="551" spans="1:93" x14ac:dyDescent="0.2">
      <c r="A551" s="101" t="s">
        <v>2145</v>
      </c>
      <c r="B551" s="100">
        <v>96346403.200000003</v>
      </c>
      <c r="C551" s="100">
        <v>96346403.200000003</v>
      </c>
      <c r="D551" s="100">
        <v>96346403.200000003</v>
      </c>
      <c r="E551" s="100">
        <v>96346403.200000003</v>
      </c>
      <c r="F551" s="100">
        <v>96346403.200000003</v>
      </c>
      <c r="G551" s="100">
        <v>96346403.200000003</v>
      </c>
      <c r="H551" s="100">
        <v>96346403.200000003</v>
      </c>
      <c r="I551" s="100">
        <v>96346403.200000003</v>
      </c>
      <c r="J551" s="100">
        <v>96346403.200000003</v>
      </c>
      <c r="K551" s="100">
        <v>96346403.200000003</v>
      </c>
      <c r="L551" s="100">
        <v>96346403.200000003</v>
      </c>
      <c r="M551" s="100">
        <v>96346403.200000003</v>
      </c>
      <c r="N551" s="100">
        <v>96346403.200000003</v>
      </c>
      <c r="O551" s="100">
        <v>96346403.200000003</v>
      </c>
      <c r="P551" s="100">
        <v>96346403.200000003</v>
      </c>
      <c r="Q551" s="100">
        <v>96346403.200000003</v>
      </c>
      <c r="R551" s="100">
        <v>96346403.200000003</v>
      </c>
      <c r="S551" s="100">
        <v>96346403.200000003</v>
      </c>
      <c r="T551" s="100">
        <v>96346403.200000003</v>
      </c>
      <c r="U551" s="100">
        <v>96346403.200000003</v>
      </c>
      <c r="V551" s="100">
        <v>96346403.200000003</v>
      </c>
      <c r="W551" s="100">
        <v>96346403.200000003</v>
      </c>
      <c r="X551" s="100">
        <v>96346403.200000003</v>
      </c>
      <c r="Y551" s="100">
        <v>96346403.200000003</v>
      </c>
      <c r="Z551" s="100">
        <v>96346403.200000003</v>
      </c>
      <c r="AB551" s="100">
        <v>96346403.200000003</v>
      </c>
      <c r="AC551" s="100">
        <v>96346403.200000003</v>
      </c>
      <c r="AD551" s="100">
        <v>96346403.200000003</v>
      </c>
      <c r="AE551" s="100">
        <v>96346403.200000003</v>
      </c>
      <c r="AF551" s="100">
        <v>96346403.200000003</v>
      </c>
      <c r="AG551" s="100">
        <v>96346403.200000003</v>
      </c>
      <c r="AH551" s="100">
        <v>96346403.200000003</v>
      </c>
      <c r="AI551" s="100">
        <v>96346403.200000003</v>
      </c>
      <c r="AJ551" s="100">
        <v>96346403.200000003</v>
      </c>
      <c r="AK551" s="100">
        <v>96346403.200000003</v>
      </c>
      <c r="AL551" s="100">
        <v>96346403.200000003</v>
      </c>
      <c r="AM551" s="100">
        <v>96346403.200000003</v>
      </c>
      <c r="AN551" s="100">
        <v>96346403.200000003</v>
      </c>
      <c r="AO551" s="100">
        <v>96346403.200000003</v>
      </c>
      <c r="AP551" s="100">
        <v>95944643.200000003</v>
      </c>
      <c r="AQ551" s="100">
        <v>95542883.200000003</v>
      </c>
      <c r="AR551" s="100">
        <v>95141123.200000003</v>
      </c>
      <c r="AS551" s="100">
        <v>94739363.200000003</v>
      </c>
      <c r="AT551" s="100">
        <v>94337603.200000003</v>
      </c>
      <c r="AU551" s="100">
        <v>93935843.200000003</v>
      </c>
      <c r="AV551" s="100">
        <v>93534083.200000003</v>
      </c>
      <c r="AW551" s="100">
        <v>93132323.200000003</v>
      </c>
      <c r="AX551" s="100">
        <v>92730563.200000003</v>
      </c>
      <c r="AY551" s="100">
        <v>92328803.200000003</v>
      </c>
      <c r="AZ551" s="100">
        <v>91927043.200000003</v>
      </c>
      <c r="BA551" s="100">
        <v>91525283.200000003</v>
      </c>
      <c r="BB551" s="100">
        <v>91525283.200000003</v>
      </c>
      <c r="BC551" s="100">
        <v>91123523.200000003</v>
      </c>
      <c r="BD551" s="100">
        <v>90721763.200000003</v>
      </c>
      <c r="BE551" s="100">
        <v>90320003.200000003</v>
      </c>
      <c r="BF551" s="100">
        <v>89918243.200000003</v>
      </c>
      <c r="BG551" s="100">
        <v>89516483.200000003</v>
      </c>
      <c r="BH551" s="100">
        <v>89114723.200000003</v>
      </c>
      <c r="BI551" s="100">
        <v>88712963.200000107</v>
      </c>
      <c r="BJ551" s="100">
        <v>88311203.200000107</v>
      </c>
      <c r="BK551" s="100">
        <v>87909443.200000107</v>
      </c>
      <c r="BL551" s="100">
        <v>87507683.200000107</v>
      </c>
      <c r="BM551" s="100">
        <v>87105923.200000107</v>
      </c>
      <c r="BN551" s="100">
        <v>86704163.200000107</v>
      </c>
      <c r="BO551" s="100">
        <v>86704163.200000107</v>
      </c>
      <c r="BP551" s="100">
        <v>86302403.200000107</v>
      </c>
      <c r="BQ551" s="100">
        <v>85900643.200000107</v>
      </c>
      <c r="BR551" s="100">
        <v>85498883.200000107</v>
      </c>
      <c r="BS551" s="100">
        <v>85097123.200000107</v>
      </c>
      <c r="BT551" s="100">
        <v>84695363.200000107</v>
      </c>
      <c r="BU551" s="100">
        <v>84293603.200000107</v>
      </c>
      <c r="BV551" s="100">
        <v>83891843.200000107</v>
      </c>
      <c r="BW551" s="100">
        <v>83490083.200000107</v>
      </c>
      <c r="BX551" s="100">
        <v>83088323.200000107</v>
      </c>
      <c r="BY551" s="100">
        <v>82686563.200000107</v>
      </c>
      <c r="BZ551" s="100">
        <v>82284803.200000107</v>
      </c>
      <c r="CA551" s="100">
        <v>81883043.200000197</v>
      </c>
      <c r="CB551" s="100">
        <v>81883043.200000197</v>
      </c>
      <c r="CC551" s="100">
        <v>81481283.200000197</v>
      </c>
      <c r="CD551" s="100">
        <v>81079523.200000197</v>
      </c>
      <c r="CE551" s="100">
        <v>80677763.200000197</v>
      </c>
      <c r="CF551" s="100">
        <v>80276003.200000197</v>
      </c>
      <c r="CG551" s="100">
        <v>79874243.200000197</v>
      </c>
      <c r="CH551" s="100">
        <v>79472483.200000197</v>
      </c>
      <c r="CI551" s="100">
        <v>79070723.200000197</v>
      </c>
      <c r="CJ551" s="100">
        <v>78668963.200000197</v>
      </c>
      <c r="CK551" s="100">
        <v>78267203.200000197</v>
      </c>
      <c r="CL551" s="100">
        <v>77865443.200000197</v>
      </c>
      <c r="CM551" s="100">
        <v>77463683.200000197</v>
      </c>
      <c r="CN551" s="100">
        <v>77061923.200000197</v>
      </c>
      <c r="CO551" s="100">
        <v>77061923.200000197</v>
      </c>
    </row>
    <row r="552" spans="1:93" x14ac:dyDescent="0.2">
      <c r="A552" s="101" t="s">
        <v>2146</v>
      </c>
      <c r="B552" s="100">
        <v>-2448981.7000000002</v>
      </c>
      <c r="C552" s="100">
        <v>-2448981.7000000002</v>
      </c>
      <c r="D552" s="100">
        <v>-2448981.7000000002</v>
      </c>
      <c r="E552" s="100">
        <v>-2448981.7000000002</v>
      </c>
      <c r="F552" s="100">
        <v>-2448981.7000000002</v>
      </c>
      <c r="G552" s="100">
        <v>-2448981.7000000002</v>
      </c>
      <c r="H552" s="100">
        <v>-2448981.7000000002</v>
      </c>
      <c r="I552" s="100">
        <v>-2448981.7000000002</v>
      </c>
      <c r="J552" s="100">
        <v>-2448981.7000000002</v>
      </c>
      <c r="K552" s="100">
        <v>-2448981.7000000002</v>
      </c>
      <c r="L552" s="100">
        <v>-2448981.7000000002</v>
      </c>
      <c r="M552" s="100">
        <v>-2448981.7000000002</v>
      </c>
      <c r="N552" s="100">
        <v>-2448981.7000000002</v>
      </c>
      <c r="O552" s="100">
        <v>-2448981.7000000002</v>
      </c>
      <c r="P552" s="100">
        <v>-2448981.7000000002</v>
      </c>
      <c r="Q552" s="100">
        <v>-2448981.7000000002</v>
      </c>
      <c r="R552" s="100">
        <v>-2448981.7000000002</v>
      </c>
      <c r="S552" s="100">
        <v>-2448981.7000000002</v>
      </c>
      <c r="T552" s="100">
        <v>-2448981.7000000002</v>
      </c>
      <c r="U552" s="100">
        <v>-2448981.7000000002</v>
      </c>
      <c r="V552" s="100">
        <v>-2448981.7000000002</v>
      </c>
      <c r="W552" s="100">
        <v>-2448981.7000000002</v>
      </c>
      <c r="X552" s="100">
        <v>-2448981.7000000002</v>
      </c>
      <c r="Y552" s="100">
        <v>-2448981.7000000002</v>
      </c>
      <c r="Z552" s="100">
        <v>-2448981.7000000002</v>
      </c>
      <c r="AB552" s="100">
        <v>-2448981.7000000002</v>
      </c>
      <c r="AC552" s="100">
        <v>-2448981.7000000002</v>
      </c>
      <c r="AD552" s="100">
        <v>-2448981.7000000002</v>
      </c>
      <c r="AE552" s="100">
        <v>-2448981.7000000002</v>
      </c>
      <c r="AF552" s="100">
        <v>-2448981.7000000002</v>
      </c>
      <c r="AG552" s="100">
        <v>-2448981.7000000002</v>
      </c>
      <c r="AH552" s="100">
        <v>-2448981.7000000002</v>
      </c>
      <c r="AI552" s="100">
        <v>-2448981.7000000002</v>
      </c>
      <c r="AJ552" s="100">
        <v>-2448981.7000000002</v>
      </c>
      <c r="AK552" s="100">
        <v>-2448981.7000000002</v>
      </c>
      <c r="AL552" s="100">
        <v>-2448981.7000000002</v>
      </c>
      <c r="AM552" s="100">
        <v>-2448981.7000000002</v>
      </c>
      <c r="AN552" s="100">
        <v>-2448981.7000000002</v>
      </c>
      <c r="AO552" s="100">
        <v>-2448981.7000000002</v>
      </c>
      <c r="AP552" s="100">
        <v>-2448981.7000000002</v>
      </c>
      <c r="AQ552" s="100">
        <v>-2448981.7000000002</v>
      </c>
      <c r="AR552" s="100">
        <v>-2448981.7000000002</v>
      </c>
      <c r="AS552" s="100">
        <v>-2448981.7000000002</v>
      </c>
      <c r="AT552" s="100">
        <v>-2448981.7000000002</v>
      </c>
      <c r="AU552" s="100">
        <v>-2448981.7000000002</v>
      </c>
      <c r="AV552" s="100">
        <v>-2448981.7000000002</v>
      </c>
      <c r="AW552" s="100">
        <v>-2448981.7000000002</v>
      </c>
      <c r="AX552" s="100">
        <v>-2448981.7000000002</v>
      </c>
      <c r="AY552" s="100">
        <v>-2448981.7000000002</v>
      </c>
      <c r="AZ552" s="100">
        <v>-2448981.7000000002</v>
      </c>
      <c r="BA552" s="100">
        <v>-2448981.7000000002</v>
      </c>
      <c r="BB552" s="100">
        <v>-2448981.7000000002</v>
      </c>
      <c r="BC552" s="100">
        <v>-2448981.7000000002</v>
      </c>
      <c r="BD552" s="100">
        <v>-2448981.7000000002</v>
      </c>
      <c r="BE552" s="100">
        <v>-2448981.7000000002</v>
      </c>
      <c r="BF552" s="100">
        <v>-2448981.7000000002</v>
      </c>
      <c r="BG552" s="100">
        <v>-2448981.7000000002</v>
      </c>
      <c r="BH552" s="100">
        <v>-2448981.7000000002</v>
      </c>
      <c r="BI552" s="100">
        <v>-2448981.7000000002</v>
      </c>
      <c r="BJ552" s="100">
        <v>-2448981.7000000002</v>
      </c>
      <c r="BK552" s="100">
        <v>-2448981.7000000002</v>
      </c>
      <c r="BL552" s="100">
        <v>-2448981.7000000002</v>
      </c>
      <c r="BM552" s="100">
        <v>-2448981.7000000002</v>
      </c>
      <c r="BN552" s="100">
        <v>-2448981.7000000002</v>
      </c>
      <c r="BO552" s="100">
        <v>-2448981.7000000002</v>
      </c>
      <c r="BP552" s="100">
        <v>-2448981.7000000002</v>
      </c>
      <c r="BQ552" s="100">
        <v>-2448981.7000000002</v>
      </c>
      <c r="BR552" s="100">
        <v>-2448981.7000000002</v>
      </c>
      <c r="BS552" s="100">
        <v>-2448981.7000000002</v>
      </c>
      <c r="BT552" s="100">
        <v>-2448981.7000000002</v>
      </c>
      <c r="BU552" s="100">
        <v>-2448981.7000000002</v>
      </c>
      <c r="BV552" s="100">
        <v>-2448981.7000000002</v>
      </c>
      <c r="BW552" s="100">
        <v>-2448981.7000000002</v>
      </c>
      <c r="BX552" s="100">
        <v>-2448981.7000000002</v>
      </c>
      <c r="BY552" s="100">
        <v>-2448981.7000000002</v>
      </c>
      <c r="BZ552" s="100">
        <v>-2448981.7000000002</v>
      </c>
      <c r="CA552" s="100">
        <v>-2448981.7000000002</v>
      </c>
      <c r="CB552" s="100">
        <v>-2448981.7000000002</v>
      </c>
      <c r="CC552" s="100">
        <v>-2448981.7000000002</v>
      </c>
      <c r="CD552" s="100">
        <v>-2448981.7000000002</v>
      </c>
      <c r="CE552" s="100">
        <v>-2448981.7000000002</v>
      </c>
      <c r="CF552" s="100">
        <v>-2448981.7000000002</v>
      </c>
      <c r="CG552" s="100">
        <v>-2448981.7000000002</v>
      </c>
      <c r="CH552" s="100">
        <v>-2448981.7000000002</v>
      </c>
      <c r="CI552" s="100">
        <v>-2448981.7000000002</v>
      </c>
      <c r="CJ552" s="100">
        <v>-2448981.7000000002</v>
      </c>
      <c r="CK552" s="100">
        <v>-2448981.7000000002</v>
      </c>
      <c r="CL552" s="100">
        <v>-2448981.7000000002</v>
      </c>
      <c r="CM552" s="100">
        <v>-2448981.7000000002</v>
      </c>
      <c r="CN552" s="100">
        <v>-2448981.7000000002</v>
      </c>
      <c r="CO552" s="100">
        <v>-2448981.7000000002</v>
      </c>
    </row>
    <row r="553" spans="1:93" x14ac:dyDescent="0.2">
      <c r="A553" s="101" t="s">
        <v>2147</v>
      </c>
      <c r="B553" s="100">
        <v>0</v>
      </c>
      <c r="C553" s="100">
        <v>0</v>
      </c>
      <c r="D553" s="100">
        <v>0</v>
      </c>
      <c r="E553" s="100">
        <v>0</v>
      </c>
      <c r="F553" s="100">
        <v>0</v>
      </c>
      <c r="G553" s="100">
        <v>0</v>
      </c>
      <c r="H553" s="100">
        <v>0</v>
      </c>
      <c r="I553" s="100">
        <v>0</v>
      </c>
      <c r="J553" s="100">
        <v>0</v>
      </c>
      <c r="K553" s="100">
        <v>0</v>
      </c>
      <c r="L553" s="100">
        <v>0</v>
      </c>
      <c r="M553" s="100">
        <v>0</v>
      </c>
      <c r="N553" s="100">
        <v>0</v>
      </c>
      <c r="O553" s="100">
        <v>0</v>
      </c>
      <c r="P553" s="100">
        <v>0</v>
      </c>
      <c r="Q553" s="100">
        <v>0</v>
      </c>
      <c r="R553" s="100">
        <v>0</v>
      </c>
      <c r="S553" s="100">
        <v>0</v>
      </c>
      <c r="T553" s="100">
        <v>0</v>
      </c>
      <c r="U553" s="100">
        <v>0</v>
      </c>
      <c r="V553" s="100">
        <v>0</v>
      </c>
      <c r="W553" s="100">
        <v>0</v>
      </c>
      <c r="X553" s="100">
        <v>0</v>
      </c>
      <c r="Y553" s="100">
        <v>0</v>
      </c>
      <c r="Z553" s="100">
        <v>0</v>
      </c>
      <c r="AB553" s="100">
        <v>0</v>
      </c>
      <c r="AC553" s="100">
        <v>0</v>
      </c>
      <c r="AD553" s="100">
        <v>0</v>
      </c>
      <c r="AE553" s="100">
        <v>0</v>
      </c>
      <c r="AF553" s="100">
        <v>0</v>
      </c>
      <c r="AG553" s="100">
        <v>0</v>
      </c>
      <c r="AH553" s="100">
        <v>0</v>
      </c>
      <c r="AI553" s="100">
        <v>0</v>
      </c>
      <c r="AJ553" s="100">
        <v>0</v>
      </c>
      <c r="AK553" s="100">
        <v>0</v>
      </c>
      <c r="AL553" s="100">
        <v>0</v>
      </c>
      <c r="AM553" s="100">
        <v>0</v>
      </c>
      <c r="AN553" s="100">
        <v>0</v>
      </c>
      <c r="AO553" s="100">
        <v>0</v>
      </c>
      <c r="AP553" s="100">
        <v>0</v>
      </c>
      <c r="AQ553" s="100">
        <v>0</v>
      </c>
      <c r="AR553" s="100">
        <v>0</v>
      </c>
      <c r="AS553" s="100">
        <v>0</v>
      </c>
      <c r="AT553" s="100">
        <v>0</v>
      </c>
      <c r="AU553" s="100">
        <v>0</v>
      </c>
      <c r="AV553" s="100">
        <v>0</v>
      </c>
      <c r="AW553" s="100">
        <v>0</v>
      </c>
      <c r="AX553" s="100">
        <v>0</v>
      </c>
      <c r="AY553" s="100">
        <v>0</v>
      </c>
      <c r="AZ553" s="100">
        <v>0</v>
      </c>
      <c r="BA553" s="100">
        <v>0</v>
      </c>
      <c r="BB553" s="100">
        <v>0</v>
      </c>
      <c r="BC553" s="100">
        <v>0</v>
      </c>
      <c r="BD553" s="100">
        <v>0</v>
      </c>
      <c r="BE553" s="100">
        <v>0</v>
      </c>
      <c r="BF553" s="100">
        <v>0</v>
      </c>
      <c r="BG553" s="100">
        <v>0</v>
      </c>
      <c r="BH553" s="100">
        <v>0</v>
      </c>
      <c r="BI553" s="100">
        <v>0</v>
      </c>
      <c r="BJ553" s="100">
        <v>0</v>
      </c>
      <c r="BK553" s="100">
        <v>0</v>
      </c>
      <c r="BL553" s="100">
        <v>0</v>
      </c>
      <c r="BM553" s="100">
        <v>0</v>
      </c>
      <c r="BN553" s="100">
        <v>0</v>
      </c>
      <c r="BO553" s="100">
        <v>0</v>
      </c>
      <c r="BP553" s="100">
        <v>0</v>
      </c>
      <c r="BQ553" s="100">
        <v>0</v>
      </c>
      <c r="BR553" s="100">
        <v>0</v>
      </c>
      <c r="BS553" s="100">
        <v>0</v>
      </c>
      <c r="BT553" s="100">
        <v>0</v>
      </c>
      <c r="BU553" s="100">
        <v>0</v>
      </c>
      <c r="BV553" s="100">
        <v>0</v>
      </c>
      <c r="BW553" s="100">
        <v>0</v>
      </c>
      <c r="BX553" s="100">
        <v>0</v>
      </c>
      <c r="BY553" s="100">
        <v>0</v>
      </c>
      <c r="BZ553" s="100">
        <v>0</v>
      </c>
      <c r="CA553" s="100">
        <v>0</v>
      </c>
      <c r="CB553" s="100">
        <v>0</v>
      </c>
      <c r="CC553" s="100">
        <v>0</v>
      </c>
      <c r="CD553" s="100">
        <v>0</v>
      </c>
      <c r="CE553" s="100">
        <v>0</v>
      </c>
      <c r="CF553" s="100">
        <v>0</v>
      </c>
      <c r="CG553" s="100">
        <v>0</v>
      </c>
      <c r="CH553" s="100">
        <v>0</v>
      </c>
      <c r="CI553" s="100">
        <v>0</v>
      </c>
      <c r="CJ553" s="100">
        <v>0</v>
      </c>
      <c r="CK553" s="100">
        <v>0</v>
      </c>
      <c r="CL553" s="100">
        <v>0</v>
      </c>
      <c r="CM553" s="100">
        <v>0</v>
      </c>
      <c r="CN553" s="100">
        <v>0</v>
      </c>
      <c r="CO553" s="100">
        <v>0</v>
      </c>
    </row>
    <row r="554" spans="1:93" x14ac:dyDescent="0.2">
      <c r="A554" s="101" t="s">
        <v>2148</v>
      </c>
      <c r="B554" s="100">
        <v>68452491.959999993</v>
      </c>
      <c r="C554" s="100">
        <v>70316136.959999993</v>
      </c>
      <c r="D554" s="100">
        <v>71811324.200000003</v>
      </c>
      <c r="E554" s="100">
        <v>73528436.379999995</v>
      </c>
      <c r="F554" s="100">
        <v>75102071.010000005</v>
      </c>
      <c r="G554" s="100">
        <v>76235827.030000001</v>
      </c>
      <c r="H554" s="100">
        <v>77955498.670000002</v>
      </c>
      <c r="I554" s="100">
        <v>78734442.310000002</v>
      </c>
      <c r="J554" s="100">
        <v>79783112.120000005</v>
      </c>
      <c r="K554" s="100">
        <v>80267651.480000004</v>
      </c>
      <c r="L554" s="100">
        <v>80983007.430000007</v>
      </c>
      <c r="M554" s="100">
        <v>81858648</v>
      </c>
      <c r="N554" s="100">
        <v>81858648</v>
      </c>
      <c r="O554" s="100">
        <v>81858648</v>
      </c>
      <c r="P554" s="100">
        <v>81858648</v>
      </c>
      <c r="Q554" s="100">
        <v>80494337.200000003</v>
      </c>
      <c r="R554" s="100">
        <v>80494337.200000003</v>
      </c>
      <c r="S554" s="100">
        <v>80494337.200000003</v>
      </c>
      <c r="T554" s="100">
        <v>79130026.390000001</v>
      </c>
      <c r="U554" s="100">
        <v>79130026.390000001</v>
      </c>
      <c r="V554" s="100">
        <v>78220485.849999994</v>
      </c>
      <c r="W554" s="100">
        <v>0</v>
      </c>
      <c r="X554" s="100">
        <v>0</v>
      </c>
      <c r="Y554" s="100">
        <v>0</v>
      </c>
      <c r="Z554" s="100">
        <v>0</v>
      </c>
      <c r="AB554" s="100">
        <v>0</v>
      </c>
      <c r="AC554" s="100">
        <v>0</v>
      </c>
      <c r="AD554" s="100">
        <v>0</v>
      </c>
      <c r="AE554" s="100">
        <v>0</v>
      </c>
      <c r="AF554" s="100">
        <v>0</v>
      </c>
      <c r="AG554" s="100">
        <v>0</v>
      </c>
      <c r="AH554" s="100">
        <v>0</v>
      </c>
      <c r="AI554" s="100">
        <v>0</v>
      </c>
      <c r="AJ554" s="100">
        <v>0</v>
      </c>
      <c r="AK554" s="100">
        <v>0</v>
      </c>
      <c r="AL554" s="100">
        <v>0</v>
      </c>
      <c r="AM554" s="100">
        <v>0</v>
      </c>
      <c r="AN554" s="100">
        <v>0</v>
      </c>
      <c r="AO554" s="100">
        <v>0</v>
      </c>
      <c r="AP554" s="100">
        <v>0</v>
      </c>
      <c r="AQ554" s="100">
        <v>0</v>
      </c>
      <c r="AR554" s="100">
        <v>0</v>
      </c>
      <c r="AS554" s="100">
        <v>0</v>
      </c>
      <c r="AT554" s="100">
        <v>0</v>
      </c>
      <c r="AU554" s="100">
        <v>0</v>
      </c>
      <c r="AV554" s="100">
        <v>0</v>
      </c>
      <c r="AW554" s="100">
        <v>0</v>
      </c>
      <c r="AX554" s="100">
        <v>0</v>
      </c>
      <c r="AY554" s="100">
        <v>0</v>
      </c>
      <c r="AZ554" s="100">
        <v>0</v>
      </c>
      <c r="BA554" s="100">
        <v>0</v>
      </c>
      <c r="BB554" s="100">
        <v>0</v>
      </c>
      <c r="BC554" s="100">
        <v>0</v>
      </c>
      <c r="BD554" s="100">
        <v>0</v>
      </c>
      <c r="BE554" s="100">
        <v>0</v>
      </c>
      <c r="BF554" s="100">
        <v>0</v>
      </c>
      <c r="BG554" s="100">
        <v>0</v>
      </c>
      <c r="BH554" s="100">
        <v>0</v>
      </c>
      <c r="BI554" s="100">
        <v>0</v>
      </c>
      <c r="BJ554" s="100">
        <v>0</v>
      </c>
      <c r="BK554" s="100">
        <v>0</v>
      </c>
      <c r="BL554" s="100">
        <v>0</v>
      </c>
      <c r="BM554" s="100">
        <v>0</v>
      </c>
      <c r="BN554" s="100">
        <v>0</v>
      </c>
      <c r="BO554" s="100">
        <v>0</v>
      </c>
      <c r="BP554" s="100">
        <v>0</v>
      </c>
      <c r="BQ554" s="100">
        <v>0</v>
      </c>
      <c r="BR554" s="100">
        <v>0</v>
      </c>
      <c r="BS554" s="100">
        <v>0</v>
      </c>
      <c r="BT554" s="100">
        <v>0</v>
      </c>
      <c r="BU554" s="100">
        <v>0</v>
      </c>
      <c r="BV554" s="100">
        <v>0</v>
      </c>
      <c r="BW554" s="100">
        <v>0</v>
      </c>
      <c r="BX554" s="100">
        <v>0</v>
      </c>
      <c r="BY554" s="100">
        <v>0</v>
      </c>
      <c r="BZ554" s="100">
        <v>0</v>
      </c>
      <c r="CA554" s="100">
        <v>0</v>
      </c>
      <c r="CB554" s="100">
        <v>0</v>
      </c>
      <c r="CC554" s="100">
        <v>0</v>
      </c>
      <c r="CD554" s="100">
        <v>0</v>
      </c>
      <c r="CE554" s="100">
        <v>0</v>
      </c>
      <c r="CF554" s="100">
        <v>0</v>
      </c>
      <c r="CG554" s="100">
        <v>0</v>
      </c>
      <c r="CH554" s="100">
        <v>0</v>
      </c>
      <c r="CI554" s="100">
        <v>0</v>
      </c>
      <c r="CJ554" s="100">
        <v>0</v>
      </c>
      <c r="CK554" s="100">
        <v>0</v>
      </c>
      <c r="CL554" s="100">
        <v>0</v>
      </c>
      <c r="CM554" s="100">
        <v>0</v>
      </c>
      <c r="CN554" s="100">
        <v>0</v>
      </c>
      <c r="CO554" s="100">
        <v>0</v>
      </c>
    </row>
    <row r="555" spans="1:93" x14ac:dyDescent="0.2">
      <c r="A555" s="101" t="s">
        <v>2149</v>
      </c>
      <c r="B555" s="100">
        <v>386516.11999999901</v>
      </c>
      <c r="C555" s="100">
        <v>328788.64</v>
      </c>
      <c r="D555" s="100">
        <v>744492.38</v>
      </c>
      <c r="E555" s="100">
        <v>478657.08</v>
      </c>
      <c r="F555" s="100">
        <v>578392.76999999897</v>
      </c>
      <c r="G555" s="100">
        <v>624996.12999999896</v>
      </c>
      <c r="H555" s="100">
        <v>547138.30999999901</v>
      </c>
      <c r="I555" s="100">
        <v>687153.11</v>
      </c>
      <c r="J555" s="100">
        <v>498682.25</v>
      </c>
      <c r="K555" s="100">
        <v>665530.1</v>
      </c>
      <c r="L555" s="100">
        <v>776363.16</v>
      </c>
      <c r="M555" s="100">
        <v>844498.21</v>
      </c>
      <c r="N555" s="100">
        <v>844498.21</v>
      </c>
      <c r="O555" s="100">
        <v>686141.799999999</v>
      </c>
      <c r="P555" s="100">
        <v>299843.859999999</v>
      </c>
      <c r="Q555" s="100">
        <v>671252.58</v>
      </c>
      <c r="R555" s="100">
        <v>1240388.53</v>
      </c>
      <c r="S555" s="100">
        <v>497925.99999999901</v>
      </c>
      <c r="T555" s="100">
        <v>627001.91999999899</v>
      </c>
      <c r="U555" s="100">
        <v>610204.46</v>
      </c>
      <c r="V555" s="100">
        <v>578586.36999999895</v>
      </c>
      <c r="W555" s="100">
        <v>630846.87999999896</v>
      </c>
      <c r="X555" s="100">
        <v>612833.76999999897</v>
      </c>
      <c r="Y555" s="100">
        <v>980350.36</v>
      </c>
      <c r="Z555" s="100">
        <v>912307.69</v>
      </c>
      <c r="AB555" s="100">
        <v>912307.69</v>
      </c>
      <c r="AC555" s="100">
        <v>912307.69</v>
      </c>
      <c r="AD555" s="100">
        <v>912307.69</v>
      </c>
      <c r="AE555" s="100">
        <v>912307.69</v>
      </c>
      <c r="AF555" s="100">
        <v>912307.69</v>
      </c>
      <c r="AG555" s="100">
        <v>912307.69</v>
      </c>
      <c r="AH555" s="100">
        <v>912307.69</v>
      </c>
      <c r="AI555" s="100">
        <v>912307.69</v>
      </c>
      <c r="AJ555" s="100">
        <v>912307.69</v>
      </c>
      <c r="AK555" s="100">
        <v>912307.69</v>
      </c>
      <c r="AL555" s="100">
        <v>912307.69</v>
      </c>
      <c r="AM555" s="100">
        <v>912307.69</v>
      </c>
      <c r="AN555" s="100">
        <v>912307.69</v>
      </c>
      <c r="AO555" s="100">
        <v>912307.69</v>
      </c>
      <c r="AP555" s="100">
        <v>912307.69</v>
      </c>
      <c r="AQ555" s="100">
        <v>912307.69</v>
      </c>
      <c r="AR555" s="100">
        <v>912307.69</v>
      </c>
      <c r="AS555" s="100">
        <v>912307.69</v>
      </c>
      <c r="AT555" s="100">
        <v>912307.69</v>
      </c>
      <c r="AU555" s="100">
        <v>912307.69</v>
      </c>
      <c r="AV555" s="100">
        <v>912307.69</v>
      </c>
      <c r="AW555" s="100">
        <v>912307.69</v>
      </c>
      <c r="AX555" s="100">
        <v>912307.69</v>
      </c>
      <c r="AY555" s="100">
        <v>912307.69</v>
      </c>
      <c r="AZ555" s="100">
        <v>912307.69</v>
      </c>
      <c r="BA555" s="100">
        <v>912307.69</v>
      </c>
      <c r="BB555" s="100">
        <v>912307.69</v>
      </c>
      <c r="BC555" s="100">
        <v>912307.69</v>
      </c>
      <c r="BD555" s="100">
        <v>912307.69</v>
      </c>
      <c r="BE555" s="100">
        <v>912307.69</v>
      </c>
      <c r="BF555" s="100">
        <v>912307.69</v>
      </c>
      <c r="BG555" s="100">
        <v>912307.69</v>
      </c>
      <c r="BH555" s="100">
        <v>912307.69</v>
      </c>
      <c r="BI555" s="100">
        <v>912307.69</v>
      </c>
      <c r="BJ555" s="100">
        <v>912307.69</v>
      </c>
      <c r="BK555" s="100">
        <v>912307.69</v>
      </c>
      <c r="BL555" s="100">
        <v>912307.69</v>
      </c>
      <c r="BM555" s="100">
        <v>912307.69</v>
      </c>
      <c r="BN555" s="100">
        <v>912307.69</v>
      </c>
      <c r="BO555" s="100">
        <v>912307.69</v>
      </c>
      <c r="BP555" s="100">
        <v>912307.69</v>
      </c>
      <c r="BQ555" s="100">
        <v>912307.69</v>
      </c>
      <c r="BR555" s="100">
        <v>912307.69</v>
      </c>
      <c r="BS555" s="100">
        <v>912307.69</v>
      </c>
      <c r="BT555" s="100">
        <v>912307.69</v>
      </c>
      <c r="BU555" s="100">
        <v>912307.69</v>
      </c>
      <c r="BV555" s="100">
        <v>912307.69</v>
      </c>
      <c r="BW555" s="100">
        <v>912307.69</v>
      </c>
      <c r="BX555" s="100">
        <v>912307.69</v>
      </c>
      <c r="BY555" s="100">
        <v>912307.69</v>
      </c>
      <c r="BZ555" s="100">
        <v>912307.69</v>
      </c>
      <c r="CA555" s="100">
        <v>912307.69</v>
      </c>
      <c r="CB555" s="100">
        <v>912307.69</v>
      </c>
      <c r="CC555" s="100">
        <v>912307.69</v>
      </c>
      <c r="CD555" s="100">
        <v>912307.69</v>
      </c>
      <c r="CE555" s="100">
        <v>912307.69</v>
      </c>
      <c r="CF555" s="100">
        <v>912307.69</v>
      </c>
      <c r="CG555" s="100">
        <v>912307.69</v>
      </c>
      <c r="CH555" s="100">
        <v>912307.69</v>
      </c>
      <c r="CI555" s="100">
        <v>912307.69</v>
      </c>
      <c r="CJ555" s="100">
        <v>912307.69</v>
      </c>
      <c r="CK555" s="100">
        <v>912307.69</v>
      </c>
      <c r="CL555" s="100">
        <v>912307.69</v>
      </c>
      <c r="CM555" s="100">
        <v>912307.69</v>
      </c>
      <c r="CN555" s="100">
        <v>912307.69</v>
      </c>
      <c r="CO555" s="100">
        <v>912307.69</v>
      </c>
    </row>
    <row r="556" spans="1:93" x14ac:dyDescent="0.2">
      <c r="A556" s="101" t="s">
        <v>2150</v>
      </c>
      <c r="B556" s="100">
        <v>915345.43</v>
      </c>
      <c r="C556" s="100">
        <v>915345.43</v>
      </c>
      <c r="D556" s="100">
        <v>876394.57</v>
      </c>
      <c r="E556" s="100">
        <v>856919.14</v>
      </c>
      <c r="F556" s="100">
        <v>837443.71</v>
      </c>
      <c r="G556" s="100">
        <v>817968.28</v>
      </c>
      <c r="H556" s="100">
        <v>798492.85</v>
      </c>
      <c r="I556" s="100">
        <v>779017.42</v>
      </c>
      <c r="J556" s="100">
        <v>762015.76</v>
      </c>
      <c r="K556" s="100">
        <v>742540.33</v>
      </c>
      <c r="L556" s="100">
        <v>967540.01</v>
      </c>
      <c r="M556" s="100">
        <v>1014894.58</v>
      </c>
      <c r="N556" s="100">
        <v>1014894.58</v>
      </c>
      <c r="O556" s="100">
        <v>1005906.79</v>
      </c>
      <c r="P556" s="100">
        <v>987996.64</v>
      </c>
      <c r="Q556" s="100">
        <v>988942.6</v>
      </c>
      <c r="R556" s="100">
        <v>983497.14</v>
      </c>
      <c r="S556" s="100">
        <v>994718.7</v>
      </c>
      <c r="T556" s="100">
        <v>1024858.17999999</v>
      </c>
      <c r="U556" s="100">
        <v>1041594.06</v>
      </c>
      <c r="V556" s="100">
        <v>1202297.54</v>
      </c>
      <c r="W556" s="100">
        <v>1264988.82</v>
      </c>
      <c r="X556" s="100">
        <v>1313929.1499999999</v>
      </c>
      <c r="Y556" s="100">
        <v>1382596.88</v>
      </c>
      <c r="Z556" s="100">
        <v>1557732.4</v>
      </c>
      <c r="AB556" s="100">
        <v>1557732.4</v>
      </c>
      <c r="AC556" s="100">
        <v>1520516.05724137</v>
      </c>
      <c r="AD556" s="100">
        <v>1483299.71448275</v>
      </c>
      <c r="AE556" s="100">
        <v>1446083.3717241299</v>
      </c>
      <c r="AF556" s="100">
        <v>1408867.02896551</v>
      </c>
      <c r="AG556" s="100">
        <v>1371650.68620689</v>
      </c>
      <c r="AH556" s="100">
        <v>1334434.3434482701</v>
      </c>
      <c r="AI556" s="100">
        <v>1297218.00068965</v>
      </c>
      <c r="AJ556" s="100">
        <v>1260001.65793103</v>
      </c>
      <c r="AK556" s="100">
        <v>1222785.3151724101</v>
      </c>
      <c r="AL556" s="100">
        <v>1185568.9724137899</v>
      </c>
      <c r="AM556" s="100">
        <v>1148352.62965517</v>
      </c>
      <c r="AN556" s="100">
        <v>1111136.2868965501</v>
      </c>
      <c r="AO556" s="100">
        <v>1111136.2868965501</v>
      </c>
      <c r="AP556" s="100">
        <v>1073919.9441379299</v>
      </c>
      <c r="AQ556" s="100">
        <v>1036703.60137931</v>
      </c>
      <c r="AR556" s="100">
        <v>999487.25862068997</v>
      </c>
      <c r="AS556" s="100">
        <v>962270.915862069</v>
      </c>
      <c r="AT556" s="100">
        <v>925054.57310344896</v>
      </c>
      <c r="AU556" s="100">
        <v>887838.23034482799</v>
      </c>
      <c r="AV556" s="100">
        <v>850621.88758620701</v>
      </c>
      <c r="AW556" s="100">
        <v>813405.54482758697</v>
      </c>
      <c r="AX556" s="100">
        <v>776189.202068966</v>
      </c>
      <c r="AY556" s="100">
        <v>738972.85931034503</v>
      </c>
      <c r="AZ556" s="100">
        <v>701756.51655172405</v>
      </c>
      <c r="BA556" s="100">
        <v>664540.17379310401</v>
      </c>
      <c r="BB556" s="100">
        <v>664540.17379310401</v>
      </c>
      <c r="BC556" s="100">
        <v>664540.17379310401</v>
      </c>
      <c r="BD556" s="100">
        <v>664540.17379310401</v>
      </c>
      <c r="BE556" s="100">
        <v>664540.17379310401</v>
      </c>
      <c r="BF556" s="100">
        <v>664540.17379310401</v>
      </c>
      <c r="BG556" s="100">
        <v>664540.17379310401</v>
      </c>
      <c r="BH556" s="100">
        <v>664540.17379310401</v>
      </c>
      <c r="BI556" s="100">
        <v>664540.17379310401</v>
      </c>
      <c r="BJ556" s="100">
        <v>664540.17379310401</v>
      </c>
      <c r="BK556" s="100">
        <v>664540.17379310401</v>
      </c>
      <c r="BL556" s="100">
        <v>664540.17379310401</v>
      </c>
      <c r="BM556" s="100">
        <v>664540.17379310401</v>
      </c>
      <c r="BN556" s="100">
        <v>664540.17379310401</v>
      </c>
      <c r="BO556" s="100">
        <v>664540.17379310401</v>
      </c>
      <c r="BP556" s="100">
        <v>664540.17379310401</v>
      </c>
      <c r="BQ556" s="100">
        <v>664540.17379310401</v>
      </c>
      <c r="BR556" s="100">
        <v>664540.17379310401</v>
      </c>
      <c r="BS556" s="100">
        <v>664540.17379310401</v>
      </c>
      <c r="BT556" s="100">
        <v>664540.17379310401</v>
      </c>
      <c r="BU556" s="100">
        <v>664540.17379310401</v>
      </c>
      <c r="BV556" s="100">
        <v>664540.17379310401</v>
      </c>
      <c r="BW556" s="100">
        <v>664540.17379310401</v>
      </c>
      <c r="BX556" s="100">
        <v>664540.17379310401</v>
      </c>
      <c r="BY556" s="100">
        <v>664540.17379310401</v>
      </c>
      <c r="BZ556" s="100">
        <v>664540.17379310401</v>
      </c>
      <c r="CA556" s="100">
        <v>664540.17379310401</v>
      </c>
      <c r="CB556" s="100">
        <v>664540.17379310401</v>
      </c>
      <c r="CC556" s="100">
        <v>664540.17379310401</v>
      </c>
      <c r="CD556" s="100">
        <v>664540.17379310401</v>
      </c>
      <c r="CE556" s="100">
        <v>664540.17379310401</v>
      </c>
      <c r="CF556" s="100">
        <v>664540.17379310401</v>
      </c>
      <c r="CG556" s="100">
        <v>664540.17379310401</v>
      </c>
      <c r="CH556" s="100">
        <v>664540.17379310401</v>
      </c>
      <c r="CI556" s="100">
        <v>664540.17379310401</v>
      </c>
      <c r="CJ556" s="100">
        <v>664540.17379310401</v>
      </c>
      <c r="CK556" s="100">
        <v>664540.17379310401</v>
      </c>
      <c r="CL556" s="100">
        <v>664540.17379310401</v>
      </c>
      <c r="CM556" s="100">
        <v>664540.17379310401</v>
      </c>
      <c r="CN556" s="100">
        <v>664540.17379310401</v>
      </c>
      <c r="CO556" s="100">
        <v>664540.17379310401</v>
      </c>
    </row>
    <row r="557" spans="1:93" x14ac:dyDescent="0.2">
      <c r="A557" s="101" t="s">
        <v>2151</v>
      </c>
      <c r="B557" s="100">
        <v>914.33</v>
      </c>
      <c r="C557" s="100">
        <v>914.3</v>
      </c>
      <c r="D557" s="100">
        <v>914.3</v>
      </c>
      <c r="E557" s="100">
        <v>914.33</v>
      </c>
      <c r="F557" s="100">
        <v>914.3</v>
      </c>
      <c r="G557" s="100">
        <v>914.3</v>
      </c>
      <c r="H557" s="100">
        <v>913.54</v>
      </c>
      <c r="I557" s="100">
        <v>913.54</v>
      </c>
      <c r="J557" s="100">
        <v>913.54</v>
      </c>
      <c r="K557" s="100">
        <v>913.54</v>
      </c>
      <c r="L557" s="100">
        <v>913.54</v>
      </c>
      <c r="M557" s="100">
        <v>913.54</v>
      </c>
      <c r="N557" s="100">
        <v>913.54</v>
      </c>
      <c r="O557" s="100">
        <v>913.54</v>
      </c>
      <c r="P557" s="100">
        <v>913.54</v>
      </c>
      <c r="Q557" s="100">
        <v>913.54</v>
      </c>
      <c r="R557" s="100">
        <v>913.54</v>
      </c>
      <c r="S557" s="100">
        <v>913.54</v>
      </c>
      <c r="T557" s="100">
        <v>0</v>
      </c>
      <c r="U557" s="100">
        <v>0</v>
      </c>
      <c r="V557" s="100">
        <v>0</v>
      </c>
      <c r="W557" s="100">
        <v>0</v>
      </c>
      <c r="X557" s="100">
        <v>0</v>
      </c>
      <c r="Y557" s="100">
        <v>0</v>
      </c>
      <c r="Z557" s="100">
        <v>0</v>
      </c>
      <c r="AB557" s="100">
        <v>0</v>
      </c>
      <c r="AC557" s="100">
        <v>0</v>
      </c>
      <c r="AD557" s="100">
        <v>0</v>
      </c>
      <c r="AE557" s="100">
        <v>0</v>
      </c>
      <c r="AF557" s="100">
        <v>0</v>
      </c>
      <c r="AG557" s="100">
        <v>0</v>
      </c>
      <c r="AH557" s="100">
        <v>0</v>
      </c>
      <c r="AI557" s="100">
        <v>0</v>
      </c>
      <c r="AJ557" s="100">
        <v>0</v>
      </c>
      <c r="AK557" s="100">
        <v>0</v>
      </c>
      <c r="AL557" s="100">
        <v>0</v>
      </c>
      <c r="AM557" s="100">
        <v>0</v>
      </c>
      <c r="AN557" s="100">
        <v>0</v>
      </c>
      <c r="AO557" s="100">
        <v>0</v>
      </c>
      <c r="AP557" s="100">
        <v>0</v>
      </c>
      <c r="AQ557" s="100">
        <v>0</v>
      </c>
      <c r="AR557" s="100">
        <v>0</v>
      </c>
      <c r="AS557" s="100">
        <v>0</v>
      </c>
      <c r="AT557" s="100">
        <v>0</v>
      </c>
      <c r="AU557" s="100">
        <v>0</v>
      </c>
      <c r="AV557" s="100">
        <v>0</v>
      </c>
      <c r="AW557" s="100">
        <v>0</v>
      </c>
      <c r="AX557" s="100">
        <v>0</v>
      </c>
      <c r="AY557" s="100">
        <v>0</v>
      </c>
      <c r="AZ557" s="100">
        <v>0</v>
      </c>
      <c r="BA557" s="100">
        <v>0</v>
      </c>
      <c r="BB557" s="100">
        <v>0</v>
      </c>
      <c r="BC557" s="100">
        <v>0</v>
      </c>
      <c r="BD557" s="100">
        <v>0</v>
      </c>
      <c r="BE557" s="100">
        <v>0</v>
      </c>
      <c r="BF557" s="100">
        <v>0</v>
      </c>
      <c r="BG557" s="100">
        <v>0</v>
      </c>
      <c r="BH557" s="100">
        <v>0</v>
      </c>
      <c r="BI557" s="100">
        <v>0</v>
      </c>
      <c r="BJ557" s="100">
        <v>0</v>
      </c>
      <c r="BK557" s="100">
        <v>0</v>
      </c>
      <c r="BL557" s="100">
        <v>0</v>
      </c>
      <c r="BM557" s="100">
        <v>0</v>
      </c>
      <c r="BN557" s="100">
        <v>0</v>
      </c>
      <c r="BO557" s="100">
        <v>0</v>
      </c>
      <c r="BP557" s="100">
        <v>0</v>
      </c>
      <c r="BQ557" s="100">
        <v>0</v>
      </c>
      <c r="BR557" s="100">
        <v>0</v>
      </c>
      <c r="BS557" s="100">
        <v>0</v>
      </c>
      <c r="BT557" s="100">
        <v>0</v>
      </c>
      <c r="BU557" s="100">
        <v>0</v>
      </c>
      <c r="BV557" s="100">
        <v>0</v>
      </c>
      <c r="BW557" s="100">
        <v>0</v>
      </c>
      <c r="BX557" s="100">
        <v>0</v>
      </c>
      <c r="BY557" s="100">
        <v>0</v>
      </c>
      <c r="BZ557" s="100">
        <v>0</v>
      </c>
      <c r="CA557" s="100">
        <v>0</v>
      </c>
      <c r="CB557" s="100">
        <v>0</v>
      </c>
      <c r="CC557" s="100">
        <v>0</v>
      </c>
      <c r="CD557" s="100">
        <v>0</v>
      </c>
      <c r="CE557" s="100">
        <v>0</v>
      </c>
      <c r="CF557" s="100">
        <v>0</v>
      </c>
      <c r="CG557" s="100">
        <v>0</v>
      </c>
      <c r="CH557" s="100">
        <v>0</v>
      </c>
      <c r="CI557" s="100">
        <v>0</v>
      </c>
      <c r="CJ557" s="100">
        <v>0</v>
      </c>
      <c r="CK557" s="100">
        <v>0</v>
      </c>
      <c r="CL557" s="100">
        <v>0</v>
      </c>
      <c r="CM557" s="100">
        <v>0</v>
      </c>
      <c r="CN557" s="100">
        <v>0</v>
      </c>
      <c r="CO557" s="100">
        <v>0</v>
      </c>
    </row>
    <row r="558" spans="1:93" x14ac:dyDescent="0.2">
      <c r="A558" s="101" t="s">
        <v>2152</v>
      </c>
      <c r="B558" s="100">
        <v>2344372.7799999998</v>
      </c>
      <c r="C558" s="100">
        <v>2301173.41</v>
      </c>
      <c r="D558" s="100">
        <v>2257974.04</v>
      </c>
      <c r="E558" s="100">
        <v>2214774.67</v>
      </c>
      <c r="F558" s="100">
        <v>2171575.2999999998</v>
      </c>
      <c r="G558" s="100">
        <v>2128375.9300000002</v>
      </c>
      <c r="H558" s="100">
        <v>2085176.55999999</v>
      </c>
      <c r="I558" s="100">
        <v>2041977.19</v>
      </c>
      <c r="J558" s="100">
        <v>1998777.82</v>
      </c>
      <c r="K558" s="100">
        <v>1955578.45</v>
      </c>
      <c r="L558" s="100">
        <v>1912379.08</v>
      </c>
      <c r="M558" s="100">
        <v>1869179.71</v>
      </c>
      <c r="N558" s="100">
        <v>1869179.71</v>
      </c>
      <c r="O558" s="100">
        <v>1825980.34</v>
      </c>
      <c r="P558" s="100">
        <v>1782780.97</v>
      </c>
      <c r="Q558" s="100">
        <v>1739581.6</v>
      </c>
      <c r="R558" s="100">
        <v>1696382.23</v>
      </c>
      <c r="S558" s="100">
        <v>1653182.86</v>
      </c>
      <c r="T558" s="100">
        <v>1609983.49</v>
      </c>
      <c r="U558" s="100">
        <v>1566784.12</v>
      </c>
      <c r="V558" s="100">
        <v>1523584.75</v>
      </c>
      <c r="W558" s="100">
        <v>1480385.38</v>
      </c>
      <c r="X558" s="100">
        <v>1437186.01</v>
      </c>
      <c r="Y558" s="100">
        <v>1393986.64</v>
      </c>
      <c r="Z558" s="100">
        <v>1350787.27</v>
      </c>
      <c r="AB558" s="100">
        <v>1350787.27</v>
      </c>
      <c r="AC558" s="100">
        <v>1350787.27</v>
      </c>
      <c r="AD558" s="100">
        <v>1350787.27</v>
      </c>
      <c r="AE558" s="100">
        <v>1350787.27</v>
      </c>
      <c r="AF558" s="100">
        <v>1350787.27</v>
      </c>
      <c r="AG558" s="100">
        <v>1350787.27</v>
      </c>
      <c r="AH558" s="100">
        <v>1350787.27</v>
      </c>
      <c r="AI558" s="100">
        <v>1350787.27</v>
      </c>
      <c r="AJ558" s="100">
        <v>1350787.27</v>
      </c>
      <c r="AK558" s="100">
        <v>1350787.27</v>
      </c>
      <c r="AL558" s="100">
        <v>1350787.27</v>
      </c>
      <c r="AM558" s="100">
        <v>1350787.27</v>
      </c>
      <c r="AN558" s="100">
        <v>1350787.27</v>
      </c>
      <c r="AO558" s="100">
        <v>1350787.27</v>
      </c>
      <c r="AP558" s="100">
        <v>1350787.27</v>
      </c>
      <c r="AQ558" s="100">
        <v>1350787.27</v>
      </c>
      <c r="AR558" s="100">
        <v>1350787.27</v>
      </c>
      <c r="AS558" s="100">
        <v>1350787.27</v>
      </c>
      <c r="AT558" s="100">
        <v>1350787.27</v>
      </c>
      <c r="AU558" s="100">
        <v>1350787.27</v>
      </c>
      <c r="AV558" s="100">
        <v>1350787.27</v>
      </c>
      <c r="AW558" s="100">
        <v>1350787.27</v>
      </c>
      <c r="AX558" s="100">
        <v>1350787.27</v>
      </c>
      <c r="AY558" s="100">
        <v>1350787.27</v>
      </c>
      <c r="AZ558" s="100">
        <v>1350787.27</v>
      </c>
      <c r="BA558" s="100">
        <v>1350787.27</v>
      </c>
      <c r="BB558" s="100">
        <v>1350787.27</v>
      </c>
      <c r="BC558" s="100">
        <v>1350787.27</v>
      </c>
      <c r="BD558" s="100">
        <v>1350787.27</v>
      </c>
      <c r="BE558" s="100">
        <v>1350787.27</v>
      </c>
      <c r="BF558" s="100">
        <v>1350787.27</v>
      </c>
      <c r="BG558" s="100">
        <v>1350787.27</v>
      </c>
      <c r="BH558" s="100">
        <v>1350787.27</v>
      </c>
      <c r="BI558" s="100">
        <v>1350787.27</v>
      </c>
      <c r="BJ558" s="100">
        <v>1350787.27</v>
      </c>
      <c r="BK558" s="100">
        <v>1350787.27</v>
      </c>
      <c r="BL558" s="100">
        <v>1350787.27</v>
      </c>
      <c r="BM558" s="100">
        <v>1350787.27</v>
      </c>
      <c r="BN558" s="100">
        <v>1350787.27</v>
      </c>
      <c r="BO558" s="100">
        <v>1350787.27</v>
      </c>
      <c r="BP558" s="100">
        <v>1350787.27</v>
      </c>
      <c r="BQ558" s="100">
        <v>1350787.27</v>
      </c>
      <c r="BR558" s="100">
        <v>1350787.27</v>
      </c>
      <c r="BS558" s="100">
        <v>1350787.27</v>
      </c>
      <c r="BT558" s="100">
        <v>1350787.27</v>
      </c>
      <c r="BU558" s="100">
        <v>1350787.27</v>
      </c>
      <c r="BV558" s="100">
        <v>1350787.27</v>
      </c>
      <c r="BW558" s="100">
        <v>1350787.27</v>
      </c>
      <c r="BX558" s="100">
        <v>1350787.27</v>
      </c>
      <c r="BY558" s="100">
        <v>1350787.27</v>
      </c>
      <c r="BZ558" s="100">
        <v>1350787.27</v>
      </c>
      <c r="CA558" s="100">
        <v>1350787.27</v>
      </c>
      <c r="CB558" s="100">
        <v>1350787.27</v>
      </c>
      <c r="CC558" s="100">
        <v>1350787.27</v>
      </c>
      <c r="CD558" s="100">
        <v>1350787.27</v>
      </c>
      <c r="CE558" s="100">
        <v>1350787.27</v>
      </c>
      <c r="CF558" s="100">
        <v>1350787.27</v>
      </c>
      <c r="CG558" s="100">
        <v>1350787.27</v>
      </c>
      <c r="CH558" s="100">
        <v>1350787.27</v>
      </c>
      <c r="CI558" s="100">
        <v>1350787.27</v>
      </c>
      <c r="CJ558" s="100">
        <v>1350787.27</v>
      </c>
      <c r="CK558" s="100">
        <v>1350787.27</v>
      </c>
      <c r="CL558" s="100">
        <v>1350787.27</v>
      </c>
      <c r="CM558" s="100">
        <v>1350787.27</v>
      </c>
      <c r="CN558" s="100">
        <v>1350787.27</v>
      </c>
      <c r="CO558" s="100">
        <v>1350787.27</v>
      </c>
    </row>
    <row r="559" spans="1:93" x14ac:dyDescent="0.2">
      <c r="A559" s="101" t="s">
        <v>2153</v>
      </c>
      <c r="B559" s="100">
        <v>0</v>
      </c>
      <c r="C559" s="100">
        <v>0</v>
      </c>
      <c r="D559" s="100">
        <v>0</v>
      </c>
      <c r="E559" s="100">
        <v>0</v>
      </c>
      <c r="F559" s="100">
        <v>0</v>
      </c>
      <c r="G559" s="100">
        <v>0</v>
      </c>
      <c r="H559" s="100">
        <v>0</v>
      </c>
      <c r="I559" s="100">
        <v>0</v>
      </c>
      <c r="J559" s="100">
        <v>0</v>
      </c>
      <c r="K559" s="100">
        <v>0</v>
      </c>
      <c r="L559" s="100">
        <v>0</v>
      </c>
      <c r="M559" s="100">
        <v>0</v>
      </c>
      <c r="N559" s="100">
        <v>0</v>
      </c>
      <c r="O559" s="100">
        <v>0</v>
      </c>
      <c r="P559" s="100">
        <v>0</v>
      </c>
      <c r="Q559" s="100">
        <v>0</v>
      </c>
      <c r="R559" s="100">
        <v>0</v>
      </c>
      <c r="S559" s="100">
        <v>0</v>
      </c>
      <c r="T559" s="100">
        <v>0</v>
      </c>
      <c r="U559" s="100">
        <v>0</v>
      </c>
      <c r="V559" s="100">
        <v>0</v>
      </c>
      <c r="W559" s="100">
        <v>0</v>
      </c>
      <c r="X559" s="100">
        <v>0</v>
      </c>
      <c r="Y559" s="100">
        <v>0</v>
      </c>
      <c r="Z559" s="100">
        <v>0</v>
      </c>
      <c r="AB559" s="100">
        <v>0</v>
      </c>
      <c r="AC559" s="100">
        <v>0</v>
      </c>
      <c r="AD559" s="100">
        <v>0</v>
      </c>
      <c r="AE559" s="100">
        <v>0</v>
      </c>
      <c r="AF559" s="100">
        <v>0</v>
      </c>
      <c r="AG559" s="100">
        <v>0</v>
      </c>
      <c r="AH559" s="100">
        <v>0</v>
      </c>
      <c r="AI559" s="100">
        <v>0</v>
      </c>
      <c r="AJ559" s="100">
        <v>0</v>
      </c>
      <c r="AK559" s="100">
        <v>0</v>
      </c>
      <c r="AL559" s="100">
        <v>0</v>
      </c>
      <c r="AM559" s="100">
        <v>0</v>
      </c>
      <c r="AN559" s="100">
        <v>0</v>
      </c>
      <c r="AO559" s="100">
        <v>0</v>
      </c>
      <c r="AP559" s="100">
        <v>0</v>
      </c>
      <c r="AQ559" s="100">
        <v>0</v>
      </c>
      <c r="AR559" s="100">
        <v>0</v>
      </c>
      <c r="AS559" s="100">
        <v>0</v>
      </c>
      <c r="AT559" s="100">
        <v>0</v>
      </c>
      <c r="AU559" s="100">
        <v>0</v>
      </c>
      <c r="AV559" s="100">
        <v>0</v>
      </c>
      <c r="AW559" s="100">
        <v>0</v>
      </c>
      <c r="AX559" s="100">
        <v>0</v>
      </c>
      <c r="AY559" s="100">
        <v>0</v>
      </c>
      <c r="AZ559" s="100">
        <v>0</v>
      </c>
      <c r="BA559" s="100">
        <v>0</v>
      </c>
      <c r="BB559" s="100">
        <v>0</v>
      </c>
      <c r="BC559" s="100">
        <v>0</v>
      </c>
      <c r="BD559" s="100">
        <v>0</v>
      </c>
      <c r="BE559" s="100">
        <v>0</v>
      </c>
      <c r="BF559" s="100">
        <v>0</v>
      </c>
      <c r="BG559" s="100">
        <v>0</v>
      </c>
      <c r="BH559" s="100">
        <v>0</v>
      </c>
      <c r="BI559" s="100">
        <v>0</v>
      </c>
      <c r="BJ559" s="100">
        <v>0</v>
      </c>
      <c r="BK559" s="100">
        <v>0</v>
      </c>
      <c r="BL559" s="100">
        <v>0</v>
      </c>
      <c r="BM559" s="100">
        <v>0</v>
      </c>
      <c r="BN559" s="100">
        <v>0</v>
      </c>
      <c r="BO559" s="100">
        <v>0</v>
      </c>
      <c r="BP559" s="100">
        <v>0</v>
      </c>
      <c r="BQ559" s="100">
        <v>0</v>
      </c>
      <c r="BR559" s="100">
        <v>0</v>
      </c>
      <c r="BS559" s="100">
        <v>0</v>
      </c>
      <c r="BT559" s="100">
        <v>0</v>
      </c>
      <c r="BU559" s="100">
        <v>0</v>
      </c>
      <c r="BV559" s="100">
        <v>0</v>
      </c>
      <c r="BW559" s="100">
        <v>0</v>
      </c>
      <c r="BX559" s="100">
        <v>0</v>
      </c>
      <c r="BY559" s="100">
        <v>0</v>
      </c>
      <c r="BZ559" s="100">
        <v>0</v>
      </c>
      <c r="CA559" s="100">
        <v>0</v>
      </c>
      <c r="CB559" s="100">
        <v>0</v>
      </c>
      <c r="CC559" s="100">
        <v>0</v>
      </c>
      <c r="CD559" s="100">
        <v>0</v>
      </c>
      <c r="CE559" s="100">
        <v>0</v>
      </c>
      <c r="CF559" s="100">
        <v>0</v>
      </c>
      <c r="CG559" s="100">
        <v>0</v>
      </c>
      <c r="CH559" s="100">
        <v>0</v>
      </c>
      <c r="CI559" s="100">
        <v>0</v>
      </c>
      <c r="CJ559" s="100">
        <v>0</v>
      </c>
      <c r="CK559" s="100">
        <v>0</v>
      </c>
      <c r="CL559" s="100">
        <v>0</v>
      </c>
      <c r="CM559" s="100">
        <v>0</v>
      </c>
      <c r="CN559" s="100">
        <v>0</v>
      </c>
      <c r="CO559" s="100">
        <v>0</v>
      </c>
    </row>
    <row r="560" spans="1:93" x14ac:dyDescent="0.2">
      <c r="A560" s="101" t="s">
        <v>2154</v>
      </c>
      <c r="B560" s="100">
        <v>0</v>
      </c>
      <c r="C560" s="100">
        <v>0</v>
      </c>
      <c r="D560" s="100">
        <v>0</v>
      </c>
      <c r="E560" s="100">
        <v>0</v>
      </c>
      <c r="F560" s="100">
        <v>0</v>
      </c>
      <c r="G560" s="100">
        <v>0</v>
      </c>
      <c r="H560" s="100">
        <v>0</v>
      </c>
      <c r="I560" s="100">
        <v>0</v>
      </c>
      <c r="J560" s="100">
        <v>0</v>
      </c>
      <c r="K560" s="100">
        <v>0</v>
      </c>
      <c r="L560" s="100">
        <v>0</v>
      </c>
      <c r="M560" s="100">
        <v>0</v>
      </c>
      <c r="N560" s="100">
        <v>0</v>
      </c>
      <c r="O560" s="100">
        <v>0</v>
      </c>
      <c r="P560" s="100">
        <v>0</v>
      </c>
      <c r="Q560" s="100">
        <v>0</v>
      </c>
      <c r="R560" s="100">
        <v>0</v>
      </c>
      <c r="S560" s="100">
        <v>0</v>
      </c>
      <c r="T560" s="100">
        <v>0</v>
      </c>
      <c r="U560" s="100">
        <v>0</v>
      </c>
      <c r="V560" s="100">
        <v>0</v>
      </c>
      <c r="W560" s="100">
        <v>0</v>
      </c>
      <c r="X560" s="100">
        <v>0</v>
      </c>
      <c r="Y560" s="100">
        <v>0</v>
      </c>
      <c r="Z560" s="100">
        <v>0</v>
      </c>
      <c r="AB560" s="100">
        <v>0</v>
      </c>
      <c r="AC560" s="100">
        <v>0</v>
      </c>
      <c r="AD560" s="100">
        <v>0</v>
      </c>
      <c r="AE560" s="100">
        <v>0</v>
      </c>
      <c r="AF560" s="100">
        <v>0</v>
      </c>
      <c r="AG560" s="100">
        <v>0</v>
      </c>
      <c r="AH560" s="100">
        <v>0</v>
      </c>
      <c r="AI560" s="100">
        <v>0</v>
      </c>
      <c r="AJ560" s="100">
        <v>0</v>
      </c>
      <c r="AK560" s="100">
        <v>0</v>
      </c>
      <c r="AL560" s="100">
        <v>0</v>
      </c>
      <c r="AM560" s="100">
        <v>0</v>
      </c>
      <c r="AN560" s="100">
        <v>0</v>
      </c>
      <c r="AO560" s="100">
        <v>0</v>
      </c>
      <c r="AP560" s="100">
        <v>0</v>
      </c>
      <c r="AQ560" s="100">
        <v>0</v>
      </c>
      <c r="AR560" s="100">
        <v>0</v>
      </c>
      <c r="AS560" s="100">
        <v>0</v>
      </c>
      <c r="AT560" s="100">
        <v>0</v>
      </c>
      <c r="AU560" s="100">
        <v>0</v>
      </c>
      <c r="AV560" s="100">
        <v>0</v>
      </c>
      <c r="AW560" s="100">
        <v>0</v>
      </c>
      <c r="AX560" s="100">
        <v>0</v>
      </c>
      <c r="AY560" s="100">
        <v>0</v>
      </c>
      <c r="AZ560" s="100">
        <v>0</v>
      </c>
      <c r="BA560" s="100">
        <v>0</v>
      </c>
      <c r="BB560" s="100">
        <v>0</v>
      </c>
      <c r="BC560" s="100">
        <v>0</v>
      </c>
      <c r="BD560" s="100">
        <v>0</v>
      </c>
      <c r="BE560" s="100">
        <v>0</v>
      </c>
      <c r="BF560" s="100">
        <v>0</v>
      </c>
      <c r="BG560" s="100">
        <v>0</v>
      </c>
      <c r="BH560" s="100">
        <v>0</v>
      </c>
      <c r="BI560" s="100">
        <v>0</v>
      </c>
      <c r="BJ560" s="100">
        <v>0</v>
      </c>
      <c r="BK560" s="100">
        <v>0</v>
      </c>
      <c r="BL560" s="100">
        <v>0</v>
      </c>
      <c r="BM560" s="100">
        <v>0</v>
      </c>
      <c r="BN560" s="100">
        <v>0</v>
      </c>
      <c r="BO560" s="100">
        <v>0</v>
      </c>
      <c r="BP560" s="100">
        <v>0</v>
      </c>
      <c r="BQ560" s="100">
        <v>0</v>
      </c>
      <c r="BR560" s="100">
        <v>0</v>
      </c>
      <c r="BS560" s="100">
        <v>0</v>
      </c>
      <c r="BT560" s="100">
        <v>0</v>
      </c>
      <c r="BU560" s="100">
        <v>0</v>
      </c>
      <c r="BV560" s="100">
        <v>0</v>
      </c>
      <c r="BW560" s="100">
        <v>0</v>
      </c>
      <c r="BX560" s="100">
        <v>0</v>
      </c>
      <c r="BY560" s="100">
        <v>0</v>
      </c>
      <c r="BZ560" s="100">
        <v>0</v>
      </c>
      <c r="CA560" s="100">
        <v>0</v>
      </c>
      <c r="CB560" s="100">
        <v>0</v>
      </c>
      <c r="CC560" s="100">
        <v>0</v>
      </c>
      <c r="CD560" s="100">
        <v>0</v>
      </c>
      <c r="CE560" s="100">
        <v>0</v>
      </c>
      <c r="CF560" s="100">
        <v>0</v>
      </c>
      <c r="CG560" s="100">
        <v>0</v>
      </c>
      <c r="CH560" s="100">
        <v>0</v>
      </c>
      <c r="CI560" s="100">
        <v>0</v>
      </c>
      <c r="CJ560" s="100">
        <v>0</v>
      </c>
      <c r="CK560" s="100">
        <v>0</v>
      </c>
      <c r="CL560" s="100">
        <v>0</v>
      </c>
      <c r="CM560" s="100">
        <v>0</v>
      </c>
      <c r="CN560" s="100">
        <v>0</v>
      </c>
      <c r="CO560" s="100">
        <v>0</v>
      </c>
    </row>
    <row r="561" spans="1:93" x14ac:dyDescent="0.2">
      <c r="A561" s="101" t="s">
        <v>2155</v>
      </c>
      <c r="B561" s="100">
        <v>0</v>
      </c>
      <c r="C561" s="100">
        <v>0</v>
      </c>
      <c r="D561" s="100">
        <v>0</v>
      </c>
      <c r="E561" s="100">
        <v>0</v>
      </c>
      <c r="F561" s="100">
        <v>0</v>
      </c>
      <c r="G561" s="100">
        <v>0</v>
      </c>
      <c r="H561" s="100">
        <v>0</v>
      </c>
      <c r="I561" s="100">
        <v>0</v>
      </c>
      <c r="J561" s="100">
        <v>0</v>
      </c>
      <c r="K561" s="100">
        <v>0</v>
      </c>
      <c r="L561" s="100">
        <v>0</v>
      </c>
      <c r="M561" s="100">
        <v>0</v>
      </c>
      <c r="N561" s="100">
        <v>0</v>
      </c>
      <c r="O561" s="100">
        <v>0</v>
      </c>
      <c r="P561" s="100">
        <v>0</v>
      </c>
      <c r="Q561" s="100">
        <v>0</v>
      </c>
      <c r="R561" s="100">
        <v>0</v>
      </c>
      <c r="S561" s="100">
        <v>0</v>
      </c>
      <c r="T561" s="100">
        <v>0</v>
      </c>
      <c r="U561" s="100">
        <v>0</v>
      </c>
      <c r="V561" s="100">
        <v>0</v>
      </c>
      <c r="W561" s="100">
        <v>0</v>
      </c>
      <c r="X561" s="100">
        <v>0</v>
      </c>
      <c r="Y561" s="100">
        <v>0</v>
      </c>
      <c r="Z561" s="100">
        <v>0</v>
      </c>
      <c r="AB561" s="100">
        <v>0</v>
      </c>
      <c r="AC561" s="100">
        <v>0</v>
      </c>
      <c r="AD561" s="100">
        <v>0</v>
      </c>
      <c r="AE561" s="100">
        <v>0</v>
      </c>
      <c r="AF561" s="100">
        <v>0</v>
      </c>
      <c r="AG561" s="100">
        <v>0</v>
      </c>
      <c r="AH561" s="100">
        <v>0</v>
      </c>
      <c r="AI561" s="100">
        <v>0</v>
      </c>
      <c r="AJ561" s="100">
        <v>0</v>
      </c>
      <c r="AK561" s="100">
        <v>0</v>
      </c>
      <c r="AL561" s="100">
        <v>0</v>
      </c>
      <c r="AM561" s="100">
        <v>0</v>
      </c>
      <c r="AN561" s="100">
        <v>0</v>
      </c>
      <c r="AO561" s="100">
        <v>0</v>
      </c>
      <c r="AP561" s="100">
        <v>0</v>
      </c>
      <c r="AQ561" s="100">
        <v>0</v>
      </c>
      <c r="AR561" s="100">
        <v>0</v>
      </c>
      <c r="AS561" s="100">
        <v>0</v>
      </c>
      <c r="AT561" s="100">
        <v>0</v>
      </c>
      <c r="AU561" s="100">
        <v>0</v>
      </c>
      <c r="AV561" s="100">
        <v>0</v>
      </c>
      <c r="AW561" s="100">
        <v>0</v>
      </c>
      <c r="AX561" s="100">
        <v>0</v>
      </c>
      <c r="AY561" s="100">
        <v>0</v>
      </c>
      <c r="AZ561" s="100">
        <v>0</v>
      </c>
      <c r="BA561" s="100">
        <v>0</v>
      </c>
      <c r="BB561" s="100">
        <v>0</v>
      </c>
      <c r="BC561" s="100">
        <v>0</v>
      </c>
      <c r="BD561" s="100">
        <v>0</v>
      </c>
      <c r="BE561" s="100">
        <v>0</v>
      </c>
      <c r="BF561" s="100">
        <v>0</v>
      </c>
      <c r="BG561" s="100">
        <v>0</v>
      </c>
      <c r="BH561" s="100">
        <v>0</v>
      </c>
      <c r="BI561" s="100">
        <v>0</v>
      </c>
      <c r="BJ561" s="100">
        <v>0</v>
      </c>
      <c r="BK561" s="100">
        <v>0</v>
      </c>
      <c r="BL561" s="100">
        <v>0</v>
      </c>
      <c r="BM561" s="100">
        <v>0</v>
      </c>
      <c r="BN561" s="100">
        <v>0</v>
      </c>
      <c r="BO561" s="100">
        <v>0</v>
      </c>
      <c r="BP561" s="100">
        <v>0</v>
      </c>
      <c r="BQ561" s="100">
        <v>0</v>
      </c>
      <c r="BR561" s="100">
        <v>0</v>
      </c>
      <c r="BS561" s="100">
        <v>0</v>
      </c>
      <c r="BT561" s="100">
        <v>0</v>
      </c>
      <c r="BU561" s="100">
        <v>0</v>
      </c>
      <c r="BV561" s="100">
        <v>0</v>
      </c>
      <c r="BW561" s="100">
        <v>0</v>
      </c>
      <c r="BX561" s="100">
        <v>0</v>
      </c>
      <c r="BY561" s="100">
        <v>0</v>
      </c>
      <c r="BZ561" s="100">
        <v>0</v>
      </c>
      <c r="CA561" s="100">
        <v>0</v>
      </c>
      <c r="CB561" s="100">
        <v>0</v>
      </c>
      <c r="CC561" s="100">
        <v>0</v>
      </c>
      <c r="CD561" s="100">
        <v>0</v>
      </c>
      <c r="CE561" s="100">
        <v>0</v>
      </c>
      <c r="CF561" s="100">
        <v>0</v>
      </c>
      <c r="CG561" s="100">
        <v>0</v>
      </c>
      <c r="CH561" s="100">
        <v>0</v>
      </c>
      <c r="CI561" s="100">
        <v>0</v>
      </c>
      <c r="CJ561" s="100">
        <v>0</v>
      </c>
      <c r="CK561" s="100">
        <v>0</v>
      </c>
      <c r="CL561" s="100">
        <v>0</v>
      </c>
      <c r="CM561" s="100">
        <v>0</v>
      </c>
      <c r="CN561" s="100">
        <v>0</v>
      </c>
      <c r="CO561" s="100">
        <v>0</v>
      </c>
    </row>
    <row r="562" spans="1:93" x14ac:dyDescent="0.2">
      <c r="A562" s="101" t="s">
        <v>2156</v>
      </c>
      <c r="B562" s="100">
        <v>0</v>
      </c>
      <c r="C562" s="100">
        <v>0</v>
      </c>
      <c r="D562" s="100">
        <v>0</v>
      </c>
      <c r="E562" s="100">
        <v>0</v>
      </c>
      <c r="F562" s="100">
        <v>0</v>
      </c>
      <c r="G562" s="100">
        <v>0</v>
      </c>
      <c r="H562" s="100">
        <v>0</v>
      </c>
      <c r="I562" s="100">
        <v>0</v>
      </c>
      <c r="J562" s="100">
        <v>0</v>
      </c>
      <c r="K562" s="100">
        <v>0</v>
      </c>
      <c r="L562" s="100">
        <v>0</v>
      </c>
      <c r="M562" s="100">
        <v>0</v>
      </c>
      <c r="N562" s="100">
        <v>0</v>
      </c>
      <c r="O562" s="100">
        <v>0</v>
      </c>
      <c r="P562" s="100">
        <v>0</v>
      </c>
      <c r="Q562" s="100">
        <v>0</v>
      </c>
      <c r="R562" s="100">
        <v>0</v>
      </c>
      <c r="S562" s="100">
        <v>0</v>
      </c>
      <c r="T562" s="100">
        <v>0</v>
      </c>
      <c r="U562" s="100">
        <v>0</v>
      </c>
      <c r="V562" s="100">
        <v>0</v>
      </c>
      <c r="W562" s="100">
        <v>0</v>
      </c>
      <c r="X562" s="100">
        <v>0</v>
      </c>
      <c r="Y562" s="100">
        <v>0</v>
      </c>
      <c r="Z562" s="100">
        <v>0</v>
      </c>
      <c r="AB562" s="100">
        <v>0</v>
      </c>
      <c r="AC562" s="100">
        <v>0</v>
      </c>
      <c r="AD562" s="100">
        <v>0</v>
      </c>
      <c r="AE562" s="100">
        <v>0</v>
      </c>
      <c r="AF562" s="100">
        <v>0</v>
      </c>
      <c r="AG562" s="100">
        <v>0</v>
      </c>
      <c r="AH562" s="100">
        <v>0</v>
      </c>
      <c r="AI562" s="100">
        <v>0</v>
      </c>
      <c r="AJ562" s="100">
        <v>0</v>
      </c>
      <c r="AK562" s="100">
        <v>0</v>
      </c>
      <c r="AL562" s="100">
        <v>0</v>
      </c>
      <c r="AM562" s="100">
        <v>0</v>
      </c>
      <c r="AN562" s="100">
        <v>0</v>
      </c>
      <c r="AO562" s="100">
        <v>0</v>
      </c>
      <c r="AP562" s="100">
        <v>0</v>
      </c>
      <c r="AQ562" s="100">
        <v>0</v>
      </c>
      <c r="AR562" s="100">
        <v>0</v>
      </c>
      <c r="AS562" s="100">
        <v>0</v>
      </c>
      <c r="AT562" s="100">
        <v>0</v>
      </c>
      <c r="AU562" s="100">
        <v>0</v>
      </c>
      <c r="AV562" s="100">
        <v>0</v>
      </c>
      <c r="AW562" s="100">
        <v>0</v>
      </c>
      <c r="AX562" s="100">
        <v>0</v>
      </c>
      <c r="AY562" s="100">
        <v>0</v>
      </c>
      <c r="AZ562" s="100">
        <v>0</v>
      </c>
      <c r="BA562" s="100">
        <v>0</v>
      </c>
      <c r="BB562" s="100">
        <v>0</v>
      </c>
      <c r="BC562" s="100">
        <v>0</v>
      </c>
      <c r="BD562" s="100">
        <v>0</v>
      </c>
      <c r="BE562" s="100">
        <v>0</v>
      </c>
      <c r="BF562" s="100">
        <v>0</v>
      </c>
      <c r="BG562" s="100">
        <v>0</v>
      </c>
      <c r="BH562" s="100">
        <v>0</v>
      </c>
      <c r="BI562" s="100">
        <v>0</v>
      </c>
      <c r="BJ562" s="100">
        <v>0</v>
      </c>
      <c r="BK562" s="100">
        <v>0</v>
      </c>
      <c r="BL562" s="100">
        <v>0</v>
      </c>
      <c r="BM562" s="100">
        <v>0</v>
      </c>
      <c r="BN562" s="100">
        <v>0</v>
      </c>
      <c r="BO562" s="100">
        <v>0</v>
      </c>
      <c r="BP562" s="100">
        <v>0</v>
      </c>
      <c r="BQ562" s="100">
        <v>0</v>
      </c>
      <c r="BR562" s="100">
        <v>0</v>
      </c>
      <c r="BS562" s="100">
        <v>0</v>
      </c>
      <c r="BT562" s="100">
        <v>0</v>
      </c>
      <c r="BU562" s="100">
        <v>0</v>
      </c>
      <c r="BV562" s="100">
        <v>0</v>
      </c>
      <c r="BW562" s="100">
        <v>0</v>
      </c>
      <c r="BX562" s="100">
        <v>0</v>
      </c>
      <c r="BY562" s="100">
        <v>0</v>
      </c>
      <c r="BZ562" s="100">
        <v>0</v>
      </c>
      <c r="CA562" s="100">
        <v>0</v>
      </c>
      <c r="CB562" s="100">
        <v>0</v>
      </c>
      <c r="CC562" s="100">
        <v>0</v>
      </c>
      <c r="CD562" s="100">
        <v>0</v>
      </c>
      <c r="CE562" s="100">
        <v>0</v>
      </c>
      <c r="CF562" s="100">
        <v>0</v>
      </c>
      <c r="CG562" s="100">
        <v>0</v>
      </c>
      <c r="CH562" s="100">
        <v>0</v>
      </c>
      <c r="CI562" s="100">
        <v>0</v>
      </c>
      <c r="CJ562" s="100">
        <v>0</v>
      </c>
      <c r="CK562" s="100">
        <v>0</v>
      </c>
      <c r="CL562" s="100">
        <v>0</v>
      </c>
      <c r="CM562" s="100">
        <v>0</v>
      </c>
      <c r="CN562" s="100">
        <v>0</v>
      </c>
      <c r="CO562" s="100">
        <v>0</v>
      </c>
    </row>
    <row r="563" spans="1:93" x14ac:dyDescent="0.2">
      <c r="A563" s="101" t="s">
        <v>2157</v>
      </c>
      <c r="B563" s="100">
        <v>-2.999999514941E-2</v>
      </c>
      <c r="C563" s="100">
        <v>-2.999999514941E-2</v>
      </c>
      <c r="D563" s="100">
        <v>-2.999999514941E-2</v>
      </c>
      <c r="E563" s="100">
        <v>-2.999999514941E-2</v>
      </c>
      <c r="F563" s="100">
        <v>-2.999999514941E-2</v>
      </c>
      <c r="G563" s="100">
        <v>-2.999999514941E-2</v>
      </c>
      <c r="H563" s="100">
        <v>-2.999999514941E-2</v>
      </c>
      <c r="I563" s="100">
        <v>-2.999999514941E-2</v>
      </c>
      <c r="J563" s="100">
        <v>174703.32999998899</v>
      </c>
      <c r="K563" s="100">
        <v>174703.32999998899</v>
      </c>
      <c r="L563" s="100">
        <v>174703.32999998899</v>
      </c>
      <c r="M563" s="100">
        <v>174703.32999998899</v>
      </c>
      <c r="N563" s="100">
        <v>174703.32999998899</v>
      </c>
      <c r="O563" s="100">
        <v>174703.32999998899</v>
      </c>
      <c r="P563" s="100">
        <v>174703.32999998899</v>
      </c>
      <c r="Q563" s="100">
        <v>174703.32999998899</v>
      </c>
      <c r="R563" s="100">
        <v>174703.32999998899</v>
      </c>
      <c r="S563" s="100">
        <v>-2.999999514941E-2</v>
      </c>
      <c r="T563" s="100">
        <v>-2.999999514941E-2</v>
      </c>
      <c r="U563" s="100">
        <v>-2.999999514941E-2</v>
      </c>
      <c r="V563" s="100">
        <v>-2.999999514941E-2</v>
      </c>
      <c r="W563" s="100">
        <v>4.5474735088646402E-10</v>
      </c>
      <c r="X563" s="100">
        <v>4.5474735088646402E-10</v>
      </c>
      <c r="Y563" s="100">
        <v>4.5474735088646402E-10</v>
      </c>
      <c r="Z563" s="100">
        <v>4.5474735088646402E-10</v>
      </c>
      <c r="AB563" s="100">
        <v>4.5474735088646402E-10</v>
      </c>
      <c r="AC563" s="100">
        <v>4.5474735088646402E-10</v>
      </c>
      <c r="AD563" s="100">
        <v>4.5474735088646402E-10</v>
      </c>
      <c r="AE563" s="100">
        <v>4.5474735088646402E-10</v>
      </c>
      <c r="AF563" s="100">
        <v>4.5474735088646402E-10</v>
      </c>
      <c r="AG563" s="100">
        <v>4.5474735088646402E-10</v>
      </c>
      <c r="AH563" s="100">
        <v>4.5474735088646402E-10</v>
      </c>
      <c r="AI563" s="100">
        <v>4.5474735088646402E-10</v>
      </c>
      <c r="AJ563" s="100">
        <v>4.5474735088646402E-10</v>
      </c>
      <c r="AK563" s="100">
        <v>4.5474735088646402E-10</v>
      </c>
      <c r="AL563" s="100">
        <v>4.5474735088646402E-10</v>
      </c>
      <c r="AM563" s="100">
        <v>4.5474735088646402E-10</v>
      </c>
      <c r="AN563" s="100">
        <v>4.5474735088646402E-10</v>
      </c>
      <c r="AO563" s="100">
        <v>4.5474735088646402E-10</v>
      </c>
      <c r="AP563" s="100">
        <v>4.5474735088646402E-10</v>
      </c>
      <c r="AQ563" s="100">
        <v>4.5474735088646402E-10</v>
      </c>
      <c r="AR563" s="100">
        <v>4.5474735088646402E-10</v>
      </c>
      <c r="AS563" s="100">
        <v>4.5474735088646402E-10</v>
      </c>
      <c r="AT563" s="100">
        <v>4.5474735088646402E-10</v>
      </c>
      <c r="AU563" s="100">
        <v>4.5474735088646402E-10</v>
      </c>
      <c r="AV563" s="100">
        <v>4.5474735088646402E-10</v>
      </c>
      <c r="AW563" s="100">
        <v>4.5474735088646402E-10</v>
      </c>
      <c r="AX563" s="100">
        <v>4.5474735088646402E-10</v>
      </c>
      <c r="AY563" s="100">
        <v>4.5474735088646402E-10</v>
      </c>
      <c r="AZ563" s="100">
        <v>4.5474735088646402E-10</v>
      </c>
      <c r="BA563" s="100">
        <v>4.5474735088646402E-10</v>
      </c>
      <c r="BB563" s="100">
        <v>4.5474735088646402E-10</v>
      </c>
      <c r="BC563" s="100">
        <v>4.5474735088646402E-10</v>
      </c>
      <c r="BD563" s="100">
        <v>4.5474735088646402E-10</v>
      </c>
      <c r="BE563" s="100">
        <v>4.5474735088646402E-10</v>
      </c>
      <c r="BF563" s="100">
        <v>4.5474735088646402E-10</v>
      </c>
      <c r="BG563" s="100">
        <v>4.5474735088646402E-10</v>
      </c>
      <c r="BH563" s="100">
        <v>4.5474735088646402E-10</v>
      </c>
      <c r="BI563" s="100">
        <v>4.5474735088646402E-10</v>
      </c>
      <c r="BJ563" s="100">
        <v>4.5474735088646402E-10</v>
      </c>
      <c r="BK563" s="100">
        <v>4.5474735088646402E-10</v>
      </c>
      <c r="BL563" s="100">
        <v>4.5474735088646402E-10</v>
      </c>
      <c r="BM563" s="100">
        <v>4.5474735088646402E-10</v>
      </c>
      <c r="BN563" s="100">
        <v>4.5474735088646402E-10</v>
      </c>
      <c r="BO563" s="100">
        <v>4.5474735088646402E-10</v>
      </c>
      <c r="BP563" s="100">
        <v>4.5474735088646402E-10</v>
      </c>
      <c r="BQ563" s="100">
        <v>4.5474735088646402E-10</v>
      </c>
      <c r="BR563" s="100">
        <v>4.5474735088646402E-10</v>
      </c>
      <c r="BS563" s="100">
        <v>4.5474735088646402E-10</v>
      </c>
      <c r="BT563" s="100">
        <v>4.5474735088646402E-10</v>
      </c>
      <c r="BU563" s="100">
        <v>4.5474735088646402E-10</v>
      </c>
      <c r="BV563" s="100">
        <v>4.5474735088646402E-10</v>
      </c>
      <c r="BW563" s="100">
        <v>4.5474735088646402E-10</v>
      </c>
      <c r="BX563" s="100">
        <v>4.5474735088646402E-10</v>
      </c>
      <c r="BY563" s="100">
        <v>4.5474735088646402E-10</v>
      </c>
      <c r="BZ563" s="100">
        <v>4.5474735088646402E-10</v>
      </c>
      <c r="CA563" s="100">
        <v>4.5474735088646402E-10</v>
      </c>
      <c r="CB563" s="100">
        <v>4.5474735088646402E-10</v>
      </c>
      <c r="CC563" s="100">
        <v>4.5474735088646402E-10</v>
      </c>
      <c r="CD563" s="100">
        <v>4.5474735088646402E-10</v>
      </c>
      <c r="CE563" s="100">
        <v>4.5474735088646402E-10</v>
      </c>
      <c r="CF563" s="100">
        <v>4.5474735088646402E-10</v>
      </c>
      <c r="CG563" s="100">
        <v>4.5474735088646402E-10</v>
      </c>
      <c r="CH563" s="100">
        <v>4.5474735088646402E-10</v>
      </c>
      <c r="CI563" s="100">
        <v>4.5474735088646402E-10</v>
      </c>
      <c r="CJ563" s="100">
        <v>4.5474735088646402E-10</v>
      </c>
      <c r="CK563" s="100">
        <v>4.5474735088646402E-10</v>
      </c>
      <c r="CL563" s="100">
        <v>4.5474735088646402E-10</v>
      </c>
      <c r="CM563" s="100">
        <v>4.5474735088646402E-10</v>
      </c>
      <c r="CN563" s="100">
        <v>4.5474735088646402E-10</v>
      </c>
      <c r="CO563" s="100">
        <v>4.5474735088646402E-10</v>
      </c>
    </row>
    <row r="564" spans="1:93" x14ac:dyDescent="0.2">
      <c r="A564" s="101" t="s">
        <v>2158</v>
      </c>
      <c r="B564" s="100">
        <v>-763243.08999996597</v>
      </c>
      <c r="C564" s="100">
        <v>-577239.58000001498</v>
      </c>
      <c r="D564" s="100">
        <v>-587825.06999997201</v>
      </c>
      <c r="E564" s="100">
        <v>-647701.94999999797</v>
      </c>
      <c r="F564" s="100">
        <v>-46653.099999976803</v>
      </c>
      <c r="G564" s="100">
        <v>-46441.329999982299</v>
      </c>
      <c r="H564" s="100">
        <v>-46287.259999992697</v>
      </c>
      <c r="I564" s="100">
        <v>-41747.819999970401</v>
      </c>
      <c r="J564" s="100">
        <v>162095156.25999901</v>
      </c>
      <c r="K564" s="100">
        <v>316838124.00999999</v>
      </c>
      <c r="L564" s="100">
        <v>375547743.07999998</v>
      </c>
      <c r="M564" s="100">
        <v>408101242.88999999</v>
      </c>
      <c r="N564" s="100">
        <v>408101242.88999999</v>
      </c>
      <c r="O564" s="100">
        <v>409660933.94999999</v>
      </c>
      <c r="P564" s="100">
        <v>411362316.05000001</v>
      </c>
      <c r="Q564" s="100">
        <v>400514836.14999998</v>
      </c>
      <c r="R564" s="100">
        <v>363956556.77999902</v>
      </c>
      <c r="S564" s="100">
        <v>330726777.859999</v>
      </c>
      <c r="T564" s="100">
        <v>290941175.01999998</v>
      </c>
      <c r="U564" s="100">
        <v>243633698.37999901</v>
      </c>
      <c r="V564" s="100">
        <v>236487392.329999</v>
      </c>
      <c r="W564" s="100">
        <v>241751593.40000001</v>
      </c>
      <c r="X564" s="100">
        <v>209885800.67999899</v>
      </c>
      <c r="Y564" s="100">
        <v>179370356.84</v>
      </c>
      <c r="Z564" s="100">
        <v>41742306.820000097</v>
      </c>
      <c r="AB564" s="100">
        <v>41742306.820000097</v>
      </c>
      <c r="AC564" s="100">
        <v>41742306.820000097</v>
      </c>
      <c r="AD564" s="100">
        <v>41742306.820000097</v>
      </c>
      <c r="AE564" s="100">
        <v>41742306.820000097</v>
      </c>
      <c r="AF564" s="100">
        <v>41742306.820000097</v>
      </c>
      <c r="AG564" s="100">
        <v>41742306.820000097</v>
      </c>
      <c r="AH564" s="100">
        <v>41742306.820000097</v>
      </c>
      <c r="AI564" s="100">
        <v>41742306.820000097</v>
      </c>
      <c r="AJ564" s="100">
        <v>41742306.820000097</v>
      </c>
      <c r="AK564" s="100">
        <v>41742306.820000097</v>
      </c>
      <c r="AL564" s="100">
        <v>41742306.820000097</v>
      </c>
      <c r="AM564" s="100">
        <v>41742306.820000097</v>
      </c>
      <c r="AN564" s="100">
        <v>41742306.820000097</v>
      </c>
      <c r="AO564" s="100">
        <v>41742306.820000097</v>
      </c>
      <c r="AP564" s="100">
        <v>41742306.820000097</v>
      </c>
      <c r="AQ564" s="100">
        <v>41742306.820000097</v>
      </c>
      <c r="AR564" s="100">
        <v>41742306.820000097</v>
      </c>
      <c r="AS564" s="100">
        <v>41742306.820000097</v>
      </c>
      <c r="AT564" s="100">
        <v>41742306.820000097</v>
      </c>
      <c r="AU564" s="100">
        <v>41742306.820000097</v>
      </c>
      <c r="AV564" s="100">
        <v>41742306.820000097</v>
      </c>
      <c r="AW564" s="100">
        <v>41742306.820000097</v>
      </c>
      <c r="AX564" s="100">
        <v>41742306.820000097</v>
      </c>
      <c r="AY564" s="100">
        <v>41742306.820000097</v>
      </c>
      <c r="AZ564" s="100">
        <v>41742306.820000097</v>
      </c>
      <c r="BA564" s="100">
        <v>41742306.820000097</v>
      </c>
      <c r="BB564" s="100">
        <v>41742306.820000097</v>
      </c>
      <c r="BC564" s="100">
        <v>41742306.820000097</v>
      </c>
      <c r="BD564" s="100">
        <v>41742306.820000097</v>
      </c>
      <c r="BE564" s="100">
        <v>41742306.820000097</v>
      </c>
      <c r="BF564" s="100">
        <v>41742306.820000097</v>
      </c>
      <c r="BG564" s="100">
        <v>41742306.820000097</v>
      </c>
      <c r="BH564" s="100">
        <v>41742306.820000097</v>
      </c>
      <c r="BI564" s="100">
        <v>41742306.820000097</v>
      </c>
      <c r="BJ564" s="100">
        <v>41742306.820000097</v>
      </c>
      <c r="BK564" s="100">
        <v>41742306.820000097</v>
      </c>
      <c r="BL564" s="100">
        <v>41742306.820000097</v>
      </c>
      <c r="BM564" s="100">
        <v>41742306.820000097</v>
      </c>
      <c r="BN564" s="100">
        <v>41742306.820000097</v>
      </c>
      <c r="BO564" s="100">
        <v>41742306.820000097</v>
      </c>
      <c r="BP564" s="100">
        <v>41742306.820000097</v>
      </c>
      <c r="BQ564" s="100">
        <v>41742306.820000097</v>
      </c>
      <c r="BR564" s="100">
        <v>41742306.820000097</v>
      </c>
      <c r="BS564" s="100">
        <v>41742306.820000097</v>
      </c>
      <c r="BT564" s="100">
        <v>41742306.820000097</v>
      </c>
      <c r="BU564" s="100">
        <v>41742306.820000097</v>
      </c>
      <c r="BV564" s="100">
        <v>41742306.820000097</v>
      </c>
      <c r="BW564" s="100">
        <v>41742306.820000097</v>
      </c>
      <c r="BX564" s="100">
        <v>41742306.820000097</v>
      </c>
      <c r="BY564" s="100">
        <v>41742306.820000097</v>
      </c>
      <c r="BZ564" s="100">
        <v>41742306.820000097</v>
      </c>
      <c r="CA564" s="100">
        <v>41742306.820000097</v>
      </c>
      <c r="CB564" s="100">
        <v>41742306.820000097</v>
      </c>
      <c r="CC564" s="100">
        <v>41742306.820000097</v>
      </c>
      <c r="CD564" s="100">
        <v>41742306.820000097</v>
      </c>
      <c r="CE564" s="100">
        <v>41742306.820000097</v>
      </c>
      <c r="CF564" s="100">
        <v>41742306.820000097</v>
      </c>
      <c r="CG564" s="100">
        <v>41742306.820000097</v>
      </c>
      <c r="CH564" s="100">
        <v>41742306.820000097</v>
      </c>
      <c r="CI564" s="100">
        <v>41742306.820000097</v>
      </c>
      <c r="CJ564" s="100">
        <v>41742306.820000097</v>
      </c>
      <c r="CK564" s="100">
        <v>41742306.820000097</v>
      </c>
      <c r="CL564" s="100">
        <v>41742306.820000097</v>
      </c>
      <c r="CM564" s="100">
        <v>41742306.820000097</v>
      </c>
      <c r="CN564" s="100">
        <v>41742306.820000097</v>
      </c>
      <c r="CO564" s="100">
        <v>41742306.820000097</v>
      </c>
    </row>
    <row r="565" spans="1:93" x14ac:dyDescent="0.2">
      <c r="A565" s="101" t="s">
        <v>2159</v>
      </c>
      <c r="B565" s="100">
        <v>0</v>
      </c>
      <c r="C565" s="100">
        <v>0</v>
      </c>
      <c r="D565" s="100">
        <v>0</v>
      </c>
      <c r="E565" s="100">
        <v>0</v>
      </c>
      <c r="F565" s="100">
        <v>0</v>
      </c>
      <c r="G565" s="100">
        <v>0</v>
      </c>
      <c r="H565" s="100">
        <v>0</v>
      </c>
      <c r="I565" s="100">
        <v>0</v>
      </c>
      <c r="J565" s="100">
        <v>0</v>
      </c>
      <c r="K565" s="100">
        <v>0</v>
      </c>
      <c r="L565" s="100">
        <v>0</v>
      </c>
      <c r="M565" s="100">
        <v>0</v>
      </c>
      <c r="N565" s="100">
        <v>0</v>
      </c>
      <c r="O565" s="100">
        <v>0</v>
      </c>
      <c r="P565" s="100">
        <v>0</v>
      </c>
      <c r="Q565" s="100">
        <v>0</v>
      </c>
      <c r="R565" s="100">
        <v>0</v>
      </c>
      <c r="S565" s="100">
        <v>0</v>
      </c>
      <c r="T565" s="100">
        <v>0</v>
      </c>
      <c r="U565" s="100">
        <v>0</v>
      </c>
      <c r="V565" s="100">
        <v>0</v>
      </c>
      <c r="W565" s="100">
        <v>0</v>
      </c>
      <c r="X565" s="100">
        <v>0</v>
      </c>
      <c r="Y565" s="100">
        <v>0</v>
      </c>
      <c r="Z565" s="100">
        <v>0</v>
      </c>
      <c r="AB565" s="100">
        <v>0</v>
      </c>
      <c r="AC565" s="100">
        <v>0</v>
      </c>
      <c r="AD565" s="100">
        <v>0</v>
      </c>
      <c r="AE565" s="100">
        <v>0</v>
      </c>
      <c r="AF565" s="100">
        <v>0</v>
      </c>
      <c r="AG565" s="100">
        <v>0</v>
      </c>
      <c r="AH565" s="100">
        <v>0</v>
      </c>
      <c r="AI565" s="100">
        <v>0</v>
      </c>
      <c r="AJ565" s="100">
        <v>0</v>
      </c>
      <c r="AK565" s="100">
        <v>0</v>
      </c>
      <c r="AL565" s="100">
        <v>0</v>
      </c>
      <c r="AM565" s="100">
        <v>0</v>
      </c>
      <c r="AN565" s="100">
        <v>0</v>
      </c>
      <c r="AO565" s="100">
        <v>0</v>
      </c>
      <c r="AP565" s="100">
        <v>0</v>
      </c>
      <c r="AQ565" s="100">
        <v>0</v>
      </c>
      <c r="AR565" s="100">
        <v>0</v>
      </c>
      <c r="AS565" s="100">
        <v>0</v>
      </c>
      <c r="AT565" s="100">
        <v>0</v>
      </c>
      <c r="AU565" s="100">
        <v>0</v>
      </c>
      <c r="AV565" s="100">
        <v>0</v>
      </c>
      <c r="AW565" s="100">
        <v>0</v>
      </c>
      <c r="AX565" s="100">
        <v>0</v>
      </c>
      <c r="AY565" s="100">
        <v>0</v>
      </c>
      <c r="AZ565" s="100">
        <v>0</v>
      </c>
      <c r="BA565" s="100">
        <v>0</v>
      </c>
      <c r="BB565" s="100">
        <v>0</v>
      </c>
      <c r="BC565" s="100">
        <v>0</v>
      </c>
      <c r="BD565" s="100">
        <v>0</v>
      </c>
      <c r="BE565" s="100">
        <v>0</v>
      </c>
      <c r="BF565" s="100">
        <v>0</v>
      </c>
      <c r="BG565" s="100">
        <v>0</v>
      </c>
      <c r="BH565" s="100">
        <v>0</v>
      </c>
      <c r="BI565" s="100">
        <v>0</v>
      </c>
      <c r="BJ565" s="100">
        <v>0</v>
      </c>
      <c r="BK565" s="100">
        <v>0</v>
      </c>
      <c r="BL565" s="100">
        <v>0</v>
      </c>
      <c r="BM565" s="100">
        <v>0</v>
      </c>
      <c r="BN565" s="100">
        <v>0</v>
      </c>
      <c r="BO565" s="100">
        <v>0</v>
      </c>
      <c r="BP565" s="100">
        <v>0</v>
      </c>
      <c r="BQ565" s="100">
        <v>0</v>
      </c>
      <c r="BR565" s="100">
        <v>0</v>
      </c>
      <c r="BS565" s="100">
        <v>0</v>
      </c>
      <c r="BT565" s="100">
        <v>0</v>
      </c>
      <c r="BU565" s="100">
        <v>0</v>
      </c>
      <c r="BV565" s="100">
        <v>0</v>
      </c>
      <c r="BW565" s="100">
        <v>0</v>
      </c>
      <c r="BX565" s="100">
        <v>0</v>
      </c>
      <c r="BY565" s="100">
        <v>0</v>
      </c>
      <c r="BZ565" s="100">
        <v>0</v>
      </c>
      <c r="CA565" s="100">
        <v>0</v>
      </c>
      <c r="CB565" s="100">
        <v>0</v>
      </c>
      <c r="CC565" s="100">
        <v>0</v>
      </c>
      <c r="CD565" s="100">
        <v>0</v>
      </c>
      <c r="CE565" s="100">
        <v>0</v>
      </c>
      <c r="CF565" s="100">
        <v>0</v>
      </c>
      <c r="CG565" s="100">
        <v>0</v>
      </c>
      <c r="CH565" s="100">
        <v>0</v>
      </c>
      <c r="CI565" s="100">
        <v>0</v>
      </c>
      <c r="CJ565" s="100">
        <v>0</v>
      </c>
      <c r="CK565" s="100">
        <v>0</v>
      </c>
      <c r="CL565" s="100">
        <v>0</v>
      </c>
      <c r="CM565" s="100">
        <v>0</v>
      </c>
      <c r="CN565" s="100">
        <v>0</v>
      </c>
      <c r="CO565" s="100">
        <v>0</v>
      </c>
    </row>
    <row r="566" spans="1:93" x14ac:dyDescent="0.2">
      <c r="A566" s="101" t="s">
        <v>2160</v>
      </c>
      <c r="B566" s="100">
        <v>3736957.1999999899</v>
      </c>
      <c r="C566" s="100">
        <v>3687948.42</v>
      </c>
      <c r="D566" s="100">
        <v>3651690.73999999</v>
      </c>
      <c r="E566" s="100">
        <v>3614627.0799999898</v>
      </c>
      <c r="F566" s="100">
        <v>3562690.58</v>
      </c>
      <c r="G566" s="100">
        <v>3511029.63</v>
      </c>
      <c r="H566" s="100">
        <v>3459086.24</v>
      </c>
      <c r="I566" s="100">
        <v>3421712.58</v>
      </c>
      <c r="J566" s="100">
        <v>3384745.36</v>
      </c>
      <c r="K566" s="100">
        <v>3334503.5</v>
      </c>
      <c r="L566" s="100">
        <v>3231493.71999999</v>
      </c>
      <c r="M566" s="100">
        <v>3128787.04</v>
      </c>
      <c r="N566" s="100">
        <v>3128787.04</v>
      </c>
      <c r="O566" s="100">
        <v>3026893.23999999</v>
      </c>
      <c r="P566" s="100">
        <v>2977884.46</v>
      </c>
      <c r="Q566" s="100">
        <v>2941626.78</v>
      </c>
      <c r="R566" s="100">
        <v>2904563.1199999899</v>
      </c>
      <c r="S566" s="100">
        <v>2852626.62</v>
      </c>
      <c r="T566" s="100">
        <v>2800965.67</v>
      </c>
      <c r="U566" s="100">
        <v>2749022.28</v>
      </c>
      <c r="V566" s="100">
        <v>2711648.62</v>
      </c>
      <c r="W566" s="100">
        <v>2674681.4</v>
      </c>
      <c r="X566" s="100">
        <v>2624439.54</v>
      </c>
      <c r="Y566" s="100">
        <v>2521429.7599999998</v>
      </c>
      <c r="Z566" s="100">
        <v>2418723.0799999898</v>
      </c>
      <c r="AB566" s="100">
        <v>2418723.0799999898</v>
      </c>
      <c r="AC566" s="100">
        <v>2418723.0799999898</v>
      </c>
      <c r="AD566" s="100">
        <v>2418723.0799999898</v>
      </c>
      <c r="AE566" s="100">
        <v>2418723.0799999898</v>
      </c>
      <c r="AF566" s="100">
        <v>2418723.0799999898</v>
      </c>
      <c r="AG566" s="100">
        <v>2418723.0799999898</v>
      </c>
      <c r="AH566" s="100">
        <v>2418723.0799999898</v>
      </c>
      <c r="AI566" s="100">
        <v>2418723.0799999898</v>
      </c>
      <c r="AJ566" s="100">
        <v>2418723.0799999898</v>
      </c>
      <c r="AK566" s="100">
        <v>2418723.0799999898</v>
      </c>
      <c r="AL566" s="100">
        <v>2418723.0799999898</v>
      </c>
      <c r="AM566" s="100">
        <v>2418723.0799999898</v>
      </c>
      <c r="AN566" s="100">
        <v>2418723.0799999898</v>
      </c>
      <c r="AO566" s="100">
        <v>2418723.0799999898</v>
      </c>
      <c r="AP566" s="100">
        <v>2418723.0799999898</v>
      </c>
      <c r="AQ566" s="100">
        <v>2418723.0799999898</v>
      </c>
      <c r="AR566" s="100">
        <v>2418723.0799999898</v>
      </c>
      <c r="AS566" s="100">
        <v>2418723.0799999898</v>
      </c>
      <c r="AT566" s="100">
        <v>2418723.0799999898</v>
      </c>
      <c r="AU566" s="100">
        <v>2418723.0799999898</v>
      </c>
      <c r="AV566" s="100">
        <v>2418723.0799999898</v>
      </c>
      <c r="AW566" s="100">
        <v>2418723.0799999898</v>
      </c>
      <c r="AX566" s="100">
        <v>2418723.0799999898</v>
      </c>
      <c r="AY566" s="100">
        <v>2418723.0799999898</v>
      </c>
      <c r="AZ566" s="100">
        <v>2418723.0799999898</v>
      </c>
      <c r="BA566" s="100">
        <v>2418723.0799999898</v>
      </c>
      <c r="BB566" s="100">
        <v>2418723.0799999898</v>
      </c>
      <c r="BC566" s="100">
        <v>2418723.0799999898</v>
      </c>
      <c r="BD566" s="100">
        <v>2418723.0799999898</v>
      </c>
      <c r="BE566" s="100">
        <v>2418723.0799999898</v>
      </c>
      <c r="BF566" s="100">
        <v>2418723.0799999898</v>
      </c>
      <c r="BG566" s="100">
        <v>2418723.0799999898</v>
      </c>
      <c r="BH566" s="100">
        <v>2418723.0799999898</v>
      </c>
      <c r="BI566" s="100">
        <v>2418723.0799999898</v>
      </c>
      <c r="BJ566" s="100">
        <v>2418723.0799999898</v>
      </c>
      <c r="BK566" s="100">
        <v>2418723.0799999898</v>
      </c>
      <c r="BL566" s="100">
        <v>2418723.0799999898</v>
      </c>
      <c r="BM566" s="100">
        <v>2418723.0799999898</v>
      </c>
      <c r="BN566" s="100">
        <v>2418723.0799999898</v>
      </c>
      <c r="BO566" s="100">
        <v>2418723.0799999898</v>
      </c>
      <c r="BP566" s="100">
        <v>2418723.0799999898</v>
      </c>
      <c r="BQ566" s="100">
        <v>2418723.0799999898</v>
      </c>
      <c r="BR566" s="100">
        <v>2418723.0799999898</v>
      </c>
      <c r="BS566" s="100">
        <v>2418723.0799999898</v>
      </c>
      <c r="BT566" s="100">
        <v>2418723.0799999898</v>
      </c>
      <c r="BU566" s="100">
        <v>2418723.0799999898</v>
      </c>
      <c r="BV566" s="100">
        <v>2418723.0799999898</v>
      </c>
      <c r="BW566" s="100">
        <v>2418723.0799999898</v>
      </c>
      <c r="BX566" s="100">
        <v>2418723.0799999898</v>
      </c>
      <c r="BY566" s="100">
        <v>2418723.0799999898</v>
      </c>
      <c r="BZ566" s="100">
        <v>2418723.0799999898</v>
      </c>
      <c r="CA566" s="100">
        <v>2418723.0799999898</v>
      </c>
      <c r="CB566" s="100">
        <v>2418723.0799999898</v>
      </c>
      <c r="CC566" s="100">
        <v>2418723.0799999898</v>
      </c>
      <c r="CD566" s="100">
        <v>2418723.0799999898</v>
      </c>
      <c r="CE566" s="100">
        <v>2418723.0799999898</v>
      </c>
      <c r="CF566" s="100">
        <v>2418723.0799999898</v>
      </c>
      <c r="CG566" s="100">
        <v>2418723.0799999898</v>
      </c>
      <c r="CH566" s="100">
        <v>2418723.0799999898</v>
      </c>
      <c r="CI566" s="100">
        <v>2418723.0799999898</v>
      </c>
      <c r="CJ566" s="100">
        <v>2418723.0799999898</v>
      </c>
      <c r="CK566" s="100">
        <v>2418723.0799999898</v>
      </c>
      <c r="CL566" s="100">
        <v>2418723.0799999898</v>
      </c>
      <c r="CM566" s="100">
        <v>2418723.0799999898</v>
      </c>
      <c r="CN566" s="100">
        <v>2418723.0799999898</v>
      </c>
      <c r="CO566" s="100">
        <v>2418723.0799999898</v>
      </c>
    </row>
    <row r="567" spans="1:93" x14ac:dyDescent="0.2">
      <c r="A567" s="101" t="s">
        <v>2161</v>
      </c>
      <c r="B567" s="100">
        <v>0</v>
      </c>
      <c r="C567" s="100">
        <v>0</v>
      </c>
      <c r="D567" s="100">
        <v>0</v>
      </c>
      <c r="E567" s="100">
        <v>0</v>
      </c>
      <c r="F567" s="100">
        <v>0</v>
      </c>
      <c r="G567" s="100">
        <v>0</v>
      </c>
      <c r="H567" s="100">
        <v>0</v>
      </c>
      <c r="I567" s="100">
        <v>0</v>
      </c>
      <c r="J567" s="100">
        <v>0</v>
      </c>
      <c r="K567" s="100">
        <v>0</v>
      </c>
      <c r="L567" s="100">
        <v>0</v>
      </c>
      <c r="M567" s="100">
        <v>0</v>
      </c>
      <c r="N567" s="100">
        <v>0</v>
      </c>
      <c r="O567" s="100">
        <v>0</v>
      </c>
      <c r="P567" s="100">
        <v>0</v>
      </c>
      <c r="Q567" s="100">
        <v>0</v>
      </c>
      <c r="R567" s="100">
        <v>0</v>
      </c>
      <c r="S567" s="100">
        <v>0</v>
      </c>
      <c r="T567" s="100">
        <v>0</v>
      </c>
      <c r="U567" s="100">
        <v>0</v>
      </c>
      <c r="V567" s="100">
        <v>0</v>
      </c>
      <c r="W567" s="100">
        <v>0</v>
      </c>
      <c r="X567" s="100">
        <v>0</v>
      </c>
      <c r="Y567" s="100">
        <v>0</v>
      </c>
      <c r="Z567" s="100">
        <v>0</v>
      </c>
      <c r="AB567" s="100">
        <v>0</v>
      </c>
      <c r="AC567" s="100">
        <v>1.69529812410473E-6</v>
      </c>
      <c r="AD567" s="100">
        <v>5.6024873629212295E-7</v>
      </c>
      <c r="AE567" s="100">
        <v>5.6097633205354197E-6</v>
      </c>
      <c r="AF567" s="100">
        <v>3.9799488149583297E-6</v>
      </c>
      <c r="AG567" s="100">
        <v>6.9776433520019004E-6</v>
      </c>
      <c r="AH567" s="100">
        <v>1.13141140900552E-5</v>
      </c>
      <c r="AI567" s="100">
        <v>1.269654603675E-5</v>
      </c>
      <c r="AJ567" s="100">
        <v>1.20635377243161E-5</v>
      </c>
      <c r="AK567" s="100">
        <v>1.1990778148174199E-5</v>
      </c>
      <c r="AL567" s="100">
        <v>1.6152625903487199E-5</v>
      </c>
      <c r="AM567" s="100">
        <v>1.483567757532E-5</v>
      </c>
      <c r="AN567" s="100">
        <v>1.6737430996727198E-5</v>
      </c>
      <c r="AO567" s="100">
        <v>1.6737430996727198E-5</v>
      </c>
      <c r="AP567" s="100">
        <v>2.1168489183764901E-5</v>
      </c>
      <c r="AQ567" s="100">
        <v>2.0440893422346501E-5</v>
      </c>
      <c r="AR567" s="100">
        <v>2.4166183720808402E-5</v>
      </c>
      <c r="AS567" s="100">
        <v>2.0964762370567701E-5</v>
      </c>
      <c r="AT567" s="100">
        <v>2.76586433756165E-5</v>
      </c>
      <c r="AU567" s="100">
        <v>2.5170265871565701E-5</v>
      </c>
      <c r="AV567" s="100">
        <v>2.8066097002010701E-5</v>
      </c>
      <c r="AW567" s="100">
        <v>2.94921846943907E-5</v>
      </c>
      <c r="AX567" s="100">
        <v>3.1951458367984701E-5</v>
      </c>
      <c r="AY567" s="100">
        <v>2.93030097964219E-5</v>
      </c>
      <c r="AZ567" s="100">
        <v>3.2126081350725097E-5</v>
      </c>
      <c r="BA567" s="100">
        <v>3.3253854780923501E-5</v>
      </c>
      <c r="BB567" s="100">
        <v>3.3253854780923501E-5</v>
      </c>
      <c r="BC567" s="100">
        <v>3.9074620872270302E-5</v>
      </c>
      <c r="BD567" s="100">
        <v>3.78086042474024E-5</v>
      </c>
      <c r="BE567" s="100">
        <v>3.6251549317967099E-5</v>
      </c>
      <c r="BF567" s="100">
        <v>3.8070538721513003E-5</v>
      </c>
      <c r="BG567" s="100">
        <v>3.9176484278868803E-5</v>
      </c>
      <c r="BH567" s="100">
        <v>3.9613041735719801E-5</v>
      </c>
      <c r="BI567" s="100">
        <v>4.2028659663628699E-5</v>
      </c>
      <c r="BJ567" s="100">
        <v>4.3047293729614399E-5</v>
      </c>
      <c r="BK567" s="100">
        <v>4.4386069930624203E-5</v>
      </c>
      <c r="BL567" s="100">
        <v>4.7558387450408102E-5</v>
      </c>
      <c r="BM567" s="100">
        <v>4.94937921757809E-5</v>
      </c>
      <c r="BN567" s="100">
        <v>4.7017238102853298E-5</v>
      </c>
      <c r="BO567" s="100">
        <v>4.7017238102853298E-5</v>
      </c>
      <c r="BP567" s="100">
        <v>5.3973053582012599E-5</v>
      </c>
      <c r="BQ567" s="100">
        <v>5.1906681619584499E-5</v>
      </c>
      <c r="BR567" s="100">
        <v>5.5166310630738701E-5</v>
      </c>
      <c r="BS567" s="100">
        <v>5.4351403377950097E-5</v>
      </c>
      <c r="BT567" s="100">
        <v>5.55301085114479E-5</v>
      </c>
      <c r="BU567" s="100">
        <v>5.45114744454622E-5</v>
      </c>
      <c r="BV567" s="100">
        <v>5.6315911933779703E-5</v>
      </c>
      <c r="BW567" s="100">
        <v>6.0681486502289697E-5</v>
      </c>
      <c r="BX567" s="100">
        <v>6.0463207773864201E-5</v>
      </c>
      <c r="BY567" s="100">
        <v>6.2820618040859699E-5</v>
      </c>
      <c r="BZ567" s="100">
        <v>6.5265339799225303E-5</v>
      </c>
      <c r="CA567" s="100">
        <v>6.6502252593636499E-5</v>
      </c>
      <c r="CB567" s="100">
        <v>6.6502252593636499E-5</v>
      </c>
      <c r="CC567" s="100">
        <v>6.5920175984501798E-5</v>
      </c>
      <c r="CD567" s="100">
        <v>6.6356733441352804E-5</v>
      </c>
      <c r="CE567" s="100">
        <v>7.0460373535752296E-5</v>
      </c>
      <c r="CF567" s="100">
        <v>7.1158865466713905E-5</v>
      </c>
      <c r="CG567" s="100">
        <v>6.5396307036280605E-5</v>
      </c>
      <c r="CH567" s="100">
        <v>6.3941115513443906E-5</v>
      </c>
      <c r="CI567" s="100">
        <v>6.4668711274862195E-5</v>
      </c>
      <c r="CJ567" s="100">
        <v>6.8073859438300106E-5</v>
      </c>
      <c r="CK567" s="100">
        <v>6.4654159359633895E-5</v>
      </c>
      <c r="CL567" s="100">
        <v>6.6400389187037904E-5</v>
      </c>
      <c r="CM567" s="100">
        <v>6.2233993958216106E-5</v>
      </c>
      <c r="CN567" s="100">
        <v>6.8142071540933102E-5</v>
      </c>
      <c r="CO567" s="100">
        <v>6.8142071540933102E-5</v>
      </c>
    </row>
    <row r="568" spans="1:93" x14ac:dyDescent="0.2">
      <c r="A568" s="101" t="s">
        <v>2162</v>
      </c>
      <c r="B568" s="100">
        <v>12290.09</v>
      </c>
      <c r="C568" s="100">
        <v>7387.68</v>
      </c>
      <c r="D568" s="100">
        <v>24991.56</v>
      </c>
      <c r="E568" s="100">
        <v>34292.35</v>
      </c>
      <c r="F568" s="100">
        <v>53587.08</v>
      </c>
      <c r="G568" s="100">
        <v>13210.1</v>
      </c>
      <c r="H568" s="100">
        <v>5808.44</v>
      </c>
      <c r="I568" s="100">
        <v>26073.29</v>
      </c>
      <c r="J568" s="100">
        <v>17525.88</v>
      </c>
      <c r="K568" s="100">
        <v>82742.83</v>
      </c>
      <c r="L568" s="100">
        <v>5871.79</v>
      </c>
      <c r="M568" s="100">
        <v>0</v>
      </c>
      <c r="N568" s="100">
        <v>0</v>
      </c>
      <c r="O568" s="100">
        <v>32315.43</v>
      </c>
      <c r="P568" s="100">
        <v>22982.23</v>
      </c>
      <c r="Q568" s="100">
        <v>9940.75</v>
      </c>
      <c r="R568" s="100">
        <v>17817.95</v>
      </c>
      <c r="S568" s="100">
        <v>104744.89</v>
      </c>
      <c r="T568" s="100">
        <v>43000.47</v>
      </c>
      <c r="U568" s="100">
        <v>29436.09</v>
      </c>
      <c r="V568" s="100">
        <v>15456.62</v>
      </c>
      <c r="W568" s="100">
        <v>13572.26</v>
      </c>
      <c r="X568" s="100">
        <v>11596.39</v>
      </c>
      <c r="Y568" s="100">
        <v>24064.5</v>
      </c>
      <c r="Z568" s="100">
        <v>0</v>
      </c>
      <c r="AB568" s="100">
        <v>0</v>
      </c>
      <c r="AC568" s="100">
        <v>0</v>
      </c>
      <c r="AD568" s="100">
        <v>0</v>
      </c>
      <c r="AE568" s="100">
        <v>0</v>
      </c>
      <c r="AF568" s="100">
        <v>0</v>
      </c>
      <c r="AG568" s="100">
        <v>0</v>
      </c>
      <c r="AH568" s="100">
        <v>0</v>
      </c>
      <c r="AI568" s="100">
        <v>0</v>
      </c>
      <c r="AJ568" s="100">
        <v>0</v>
      </c>
      <c r="AK568" s="100">
        <v>0</v>
      </c>
      <c r="AL568" s="100">
        <v>0</v>
      </c>
      <c r="AM568" s="100">
        <v>0</v>
      </c>
      <c r="AN568" s="100">
        <v>0</v>
      </c>
      <c r="AO568" s="100">
        <v>0</v>
      </c>
      <c r="AP568" s="100">
        <v>0</v>
      </c>
      <c r="AQ568" s="100">
        <v>0</v>
      </c>
      <c r="AR568" s="100">
        <v>0</v>
      </c>
      <c r="AS568" s="100">
        <v>0</v>
      </c>
      <c r="AT568" s="100">
        <v>0</v>
      </c>
      <c r="AU568" s="100">
        <v>0</v>
      </c>
      <c r="AV568" s="100">
        <v>0</v>
      </c>
      <c r="AW568" s="100">
        <v>0</v>
      </c>
      <c r="AX568" s="100">
        <v>0</v>
      </c>
      <c r="AY568" s="100">
        <v>0</v>
      </c>
      <c r="AZ568" s="100">
        <v>0</v>
      </c>
      <c r="BA568" s="100">
        <v>0</v>
      </c>
      <c r="BB568" s="100">
        <v>0</v>
      </c>
      <c r="BC568" s="100">
        <v>0</v>
      </c>
      <c r="BD568" s="100">
        <v>0</v>
      </c>
      <c r="BE568" s="100">
        <v>0</v>
      </c>
      <c r="BF568" s="100">
        <v>0</v>
      </c>
      <c r="BG568" s="100">
        <v>0</v>
      </c>
      <c r="BH568" s="100">
        <v>0</v>
      </c>
      <c r="BI568" s="100">
        <v>0</v>
      </c>
      <c r="BJ568" s="100">
        <v>0</v>
      </c>
      <c r="BK568" s="100">
        <v>0</v>
      </c>
      <c r="BL568" s="100">
        <v>0</v>
      </c>
      <c r="BM568" s="100">
        <v>0</v>
      </c>
      <c r="BN568" s="100">
        <v>0</v>
      </c>
      <c r="BO568" s="100">
        <v>0</v>
      </c>
      <c r="BP568" s="100">
        <v>0</v>
      </c>
      <c r="BQ568" s="100">
        <v>0</v>
      </c>
      <c r="BR568" s="100">
        <v>0</v>
      </c>
      <c r="BS568" s="100">
        <v>0</v>
      </c>
      <c r="BT568" s="100">
        <v>0</v>
      </c>
      <c r="BU568" s="100">
        <v>0</v>
      </c>
      <c r="BV568" s="100">
        <v>0</v>
      </c>
      <c r="BW568" s="100">
        <v>0</v>
      </c>
      <c r="BX568" s="100">
        <v>0</v>
      </c>
      <c r="BY568" s="100">
        <v>0</v>
      </c>
      <c r="BZ568" s="100">
        <v>0</v>
      </c>
      <c r="CA568" s="100">
        <v>0</v>
      </c>
      <c r="CB568" s="100">
        <v>0</v>
      </c>
      <c r="CC568" s="100">
        <v>0</v>
      </c>
      <c r="CD568" s="100">
        <v>0</v>
      </c>
      <c r="CE568" s="100">
        <v>0</v>
      </c>
      <c r="CF568" s="100">
        <v>0</v>
      </c>
      <c r="CG568" s="100">
        <v>0</v>
      </c>
      <c r="CH568" s="100">
        <v>0</v>
      </c>
      <c r="CI568" s="100">
        <v>0</v>
      </c>
      <c r="CJ568" s="100">
        <v>0</v>
      </c>
      <c r="CK568" s="100">
        <v>0</v>
      </c>
      <c r="CL568" s="100">
        <v>0</v>
      </c>
      <c r="CM568" s="100">
        <v>0</v>
      </c>
      <c r="CN568" s="100">
        <v>0</v>
      </c>
      <c r="CO568" s="100">
        <v>0</v>
      </c>
    </row>
    <row r="569" spans="1:93" x14ac:dyDescent="0.2">
      <c r="A569" s="101" t="s">
        <v>2163</v>
      </c>
      <c r="B569" s="100">
        <v>36</v>
      </c>
      <c r="C569" s="100">
        <v>36</v>
      </c>
      <c r="D569" s="100">
        <v>36</v>
      </c>
      <c r="E569" s="100">
        <v>36</v>
      </c>
      <c r="F569" s="100">
        <v>36</v>
      </c>
      <c r="G569" s="100">
        <v>36</v>
      </c>
      <c r="H569" s="100">
        <v>36</v>
      </c>
      <c r="I569" s="100">
        <v>36</v>
      </c>
      <c r="J569" s="100">
        <v>36</v>
      </c>
      <c r="K569" s="100">
        <v>36</v>
      </c>
      <c r="L569" s="100">
        <v>36</v>
      </c>
      <c r="M569" s="100">
        <v>36</v>
      </c>
      <c r="N569" s="100">
        <v>36</v>
      </c>
      <c r="O569" s="100">
        <v>36</v>
      </c>
      <c r="P569" s="100">
        <v>36</v>
      </c>
      <c r="Q569" s="100">
        <v>36</v>
      </c>
      <c r="R569" s="100">
        <v>36</v>
      </c>
      <c r="S569" s="100">
        <v>36</v>
      </c>
      <c r="T569" s="100">
        <v>0</v>
      </c>
      <c r="U569" s="100">
        <v>0</v>
      </c>
      <c r="V569" s="100">
        <v>0</v>
      </c>
      <c r="W569" s="100">
        <v>0</v>
      </c>
      <c r="X569" s="100">
        <v>0</v>
      </c>
      <c r="Y569" s="100">
        <v>0</v>
      </c>
      <c r="Z569" s="100">
        <v>0</v>
      </c>
      <c r="AB569" s="100">
        <v>0</v>
      </c>
      <c r="AC569" s="100">
        <v>0</v>
      </c>
      <c r="AD569" s="100">
        <v>0</v>
      </c>
      <c r="AE569" s="100">
        <v>0</v>
      </c>
      <c r="AF569" s="100">
        <v>0</v>
      </c>
      <c r="AG569" s="100">
        <v>0</v>
      </c>
      <c r="AH569" s="100">
        <v>0</v>
      </c>
      <c r="AI569" s="100">
        <v>0</v>
      </c>
      <c r="AJ569" s="100">
        <v>0</v>
      </c>
      <c r="AK569" s="100">
        <v>0</v>
      </c>
      <c r="AL569" s="100">
        <v>0</v>
      </c>
      <c r="AM569" s="100">
        <v>0</v>
      </c>
      <c r="AN569" s="100">
        <v>0</v>
      </c>
      <c r="AO569" s="100">
        <v>0</v>
      </c>
      <c r="AP569" s="100">
        <v>0</v>
      </c>
      <c r="AQ569" s="100">
        <v>0</v>
      </c>
      <c r="AR569" s="100">
        <v>0</v>
      </c>
      <c r="AS569" s="100">
        <v>0</v>
      </c>
      <c r="AT569" s="100">
        <v>0</v>
      </c>
      <c r="AU569" s="100">
        <v>0</v>
      </c>
      <c r="AV569" s="100">
        <v>0</v>
      </c>
      <c r="AW569" s="100">
        <v>0</v>
      </c>
      <c r="AX569" s="100">
        <v>0</v>
      </c>
      <c r="AY569" s="100">
        <v>0</v>
      </c>
      <c r="AZ569" s="100">
        <v>0</v>
      </c>
      <c r="BA569" s="100">
        <v>0</v>
      </c>
      <c r="BB569" s="100">
        <v>0</v>
      </c>
      <c r="BC569" s="100">
        <v>0</v>
      </c>
      <c r="BD569" s="100">
        <v>0</v>
      </c>
      <c r="BE569" s="100">
        <v>0</v>
      </c>
      <c r="BF569" s="100">
        <v>0</v>
      </c>
      <c r="BG569" s="100">
        <v>0</v>
      </c>
      <c r="BH569" s="100">
        <v>0</v>
      </c>
      <c r="BI569" s="100">
        <v>0</v>
      </c>
      <c r="BJ569" s="100">
        <v>0</v>
      </c>
      <c r="BK569" s="100">
        <v>0</v>
      </c>
      <c r="BL569" s="100">
        <v>0</v>
      </c>
      <c r="BM569" s="100">
        <v>0</v>
      </c>
      <c r="BN569" s="100">
        <v>0</v>
      </c>
      <c r="BO569" s="100">
        <v>0</v>
      </c>
      <c r="BP569" s="100">
        <v>0</v>
      </c>
      <c r="BQ569" s="100">
        <v>0</v>
      </c>
      <c r="BR569" s="100">
        <v>0</v>
      </c>
      <c r="BS569" s="100">
        <v>0</v>
      </c>
      <c r="BT569" s="100">
        <v>0</v>
      </c>
      <c r="BU569" s="100">
        <v>0</v>
      </c>
      <c r="BV569" s="100">
        <v>0</v>
      </c>
      <c r="BW569" s="100">
        <v>0</v>
      </c>
      <c r="BX569" s="100">
        <v>0</v>
      </c>
      <c r="BY569" s="100">
        <v>0</v>
      </c>
      <c r="BZ569" s="100">
        <v>0</v>
      </c>
      <c r="CA569" s="100">
        <v>0</v>
      </c>
      <c r="CB569" s="100">
        <v>0</v>
      </c>
      <c r="CC569" s="100">
        <v>0</v>
      </c>
      <c r="CD569" s="100">
        <v>0</v>
      </c>
      <c r="CE569" s="100">
        <v>0</v>
      </c>
      <c r="CF569" s="100">
        <v>0</v>
      </c>
      <c r="CG569" s="100">
        <v>0</v>
      </c>
      <c r="CH569" s="100">
        <v>0</v>
      </c>
      <c r="CI569" s="100">
        <v>0</v>
      </c>
      <c r="CJ569" s="100">
        <v>0</v>
      </c>
      <c r="CK569" s="100">
        <v>0</v>
      </c>
      <c r="CL569" s="100">
        <v>0</v>
      </c>
      <c r="CM569" s="100">
        <v>0</v>
      </c>
      <c r="CN569" s="100">
        <v>0</v>
      </c>
      <c r="CO569" s="100">
        <v>0</v>
      </c>
    </row>
    <row r="570" spans="1:93" x14ac:dyDescent="0.2">
      <c r="A570" s="101" t="s">
        <v>2164</v>
      </c>
      <c r="B570" s="100">
        <v>0</v>
      </c>
      <c r="C570" s="100">
        <v>0</v>
      </c>
      <c r="D570" s="100">
        <v>0</v>
      </c>
      <c r="E570" s="100">
        <v>0</v>
      </c>
      <c r="F570" s="100">
        <v>0</v>
      </c>
      <c r="G570" s="100">
        <v>0</v>
      </c>
      <c r="H570" s="100">
        <v>0</v>
      </c>
      <c r="I570" s="100">
        <v>0</v>
      </c>
      <c r="J570" s="100">
        <v>0</v>
      </c>
      <c r="K570" s="100">
        <v>0</v>
      </c>
      <c r="L570" s="100">
        <v>0</v>
      </c>
      <c r="M570" s="100">
        <v>0</v>
      </c>
      <c r="N570" s="100">
        <v>0</v>
      </c>
      <c r="O570" s="100">
        <v>0</v>
      </c>
      <c r="P570" s="100">
        <v>0</v>
      </c>
      <c r="Q570" s="100">
        <v>0</v>
      </c>
      <c r="R570" s="100">
        <v>0</v>
      </c>
      <c r="S570" s="100">
        <v>0</v>
      </c>
      <c r="T570" s="100">
        <v>0</v>
      </c>
      <c r="U570" s="100">
        <v>0</v>
      </c>
      <c r="V570" s="100">
        <v>0</v>
      </c>
      <c r="W570" s="100">
        <v>0</v>
      </c>
      <c r="X570" s="100">
        <v>0</v>
      </c>
      <c r="Y570" s="100">
        <v>0</v>
      </c>
      <c r="Z570" s="100">
        <v>0</v>
      </c>
      <c r="AB570" s="100">
        <v>0</v>
      </c>
      <c r="AC570" s="100">
        <v>0</v>
      </c>
      <c r="AD570" s="100">
        <v>0</v>
      </c>
      <c r="AE570" s="100">
        <v>0</v>
      </c>
      <c r="AF570" s="100">
        <v>0</v>
      </c>
      <c r="AG570" s="100">
        <v>0</v>
      </c>
      <c r="AH570" s="100">
        <v>0</v>
      </c>
      <c r="AI570" s="100">
        <v>0</v>
      </c>
      <c r="AJ570" s="100">
        <v>0</v>
      </c>
      <c r="AK570" s="100">
        <v>0</v>
      </c>
      <c r="AL570" s="100">
        <v>0</v>
      </c>
      <c r="AM570" s="100">
        <v>0</v>
      </c>
      <c r="AN570" s="100">
        <v>0</v>
      </c>
      <c r="AO570" s="100">
        <v>0</v>
      </c>
      <c r="AP570" s="100">
        <v>0</v>
      </c>
      <c r="AQ570" s="100">
        <v>0</v>
      </c>
      <c r="AR570" s="100">
        <v>0</v>
      </c>
      <c r="AS570" s="100">
        <v>0</v>
      </c>
      <c r="AT570" s="100">
        <v>0</v>
      </c>
      <c r="AU570" s="100">
        <v>0</v>
      </c>
      <c r="AV570" s="100">
        <v>0</v>
      </c>
      <c r="AW570" s="100">
        <v>0</v>
      </c>
      <c r="AX570" s="100">
        <v>0</v>
      </c>
      <c r="AY570" s="100">
        <v>0</v>
      </c>
      <c r="AZ570" s="100">
        <v>0</v>
      </c>
      <c r="BA570" s="100">
        <v>0</v>
      </c>
      <c r="BB570" s="100">
        <v>0</v>
      </c>
      <c r="BC570" s="100">
        <v>0</v>
      </c>
      <c r="BD570" s="100">
        <v>0</v>
      </c>
      <c r="BE570" s="100">
        <v>0</v>
      </c>
      <c r="BF570" s="100">
        <v>0</v>
      </c>
      <c r="BG570" s="100">
        <v>0</v>
      </c>
      <c r="BH570" s="100">
        <v>0</v>
      </c>
      <c r="BI570" s="100">
        <v>0</v>
      </c>
      <c r="BJ570" s="100">
        <v>0</v>
      </c>
      <c r="BK570" s="100">
        <v>0</v>
      </c>
      <c r="BL570" s="100">
        <v>0</v>
      </c>
      <c r="BM570" s="100">
        <v>0</v>
      </c>
      <c r="BN570" s="100">
        <v>0</v>
      </c>
      <c r="BO570" s="100">
        <v>0</v>
      </c>
      <c r="BP570" s="100">
        <v>0</v>
      </c>
      <c r="BQ570" s="100">
        <v>0</v>
      </c>
      <c r="BR570" s="100">
        <v>0</v>
      </c>
      <c r="BS570" s="100">
        <v>0</v>
      </c>
      <c r="BT570" s="100">
        <v>0</v>
      </c>
      <c r="BU570" s="100">
        <v>0</v>
      </c>
      <c r="BV570" s="100">
        <v>0</v>
      </c>
      <c r="BW570" s="100">
        <v>0</v>
      </c>
      <c r="BX570" s="100">
        <v>0</v>
      </c>
      <c r="BY570" s="100">
        <v>0</v>
      </c>
      <c r="BZ570" s="100">
        <v>0</v>
      </c>
      <c r="CA570" s="100">
        <v>0</v>
      </c>
      <c r="CB570" s="100">
        <v>0</v>
      </c>
      <c r="CC570" s="100">
        <v>0</v>
      </c>
      <c r="CD570" s="100">
        <v>0</v>
      </c>
      <c r="CE570" s="100">
        <v>0</v>
      </c>
      <c r="CF570" s="100">
        <v>0</v>
      </c>
      <c r="CG570" s="100">
        <v>0</v>
      </c>
      <c r="CH570" s="100">
        <v>0</v>
      </c>
      <c r="CI570" s="100">
        <v>0</v>
      </c>
      <c r="CJ570" s="100">
        <v>0</v>
      </c>
      <c r="CK570" s="100">
        <v>0</v>
      </c>
      <c r="CL570" s="100">
        <v>0</v>
      </c>
      <c r="CM570" s="100">
        <v>0</v>
      </c>
      <c r="CN570" s="100">
        <v>0</v>
      </c>
      <c r="CO570" s="100">
        <v>0</v>
      </c>
    </row>
    <row r="571" spans="1:93" x14ac:dyDescent="0.2">
      <c r="A571" s="101" t="s">
        <v>2165</v>
      </c>
      <c r="B571" s="100">
        <v>0</v>
      </c>
      <c r="C571" s="100">
        <v>0</v>
      </c>
      <c r="D571" s="100">
        <v>0</v>
      </c>
      <c r="E571" s="100">
        <v>0</v>
      </c>
      <c r="F571" s="100">
        <v>0</v>
      </c>
      <c r="G571" s="100">
        <v>0</v>
      </c>
      <c r="H571" s="100">
        <v>0</v>
      </c>
      <c r="I571" s="100">
        <v>0</v>
      </c>
      <c r="J571" s="100">
        <v>0</v>
      </c>
      <c r="K571" s="100">
        <v>0</v>
      </c>
      <c r="L571" s="100">
        <v>0</v>
      </c>
      <c r="M571" s="100">
        <v>0</v>
      </c>
      <c r="N571" s="100">
        <v>0</v>
      </c>
      <c r="O571" s="100">
        <v>0</v>
      </c>
      <c r="P571" s="100">
        <v>0</v>
      </c>
      <c r="Q571" s="100">
        <v>0</v>
      </c>
      <c r="R571" s="100">
        <v>0</v>
      </c>
      <c r="S571" s="100">
        <v>0</v>
      </c>
      <c r="T571" s="100">
        <v>0</v>
      </c>
      <c r="U571" s="100">
        <v>0</v>
      </c>
      <c r="V571" s="100">
        <v>0</v>
      </c>
      <c r="W571" s="100">
        <v>0</v>
      </c>
      <c r="X571" s="100">
        <v>0</v>
      </c>
      <c r="Y571" s="100">
        <v>0</v>
      </c>
      <c r="Z571" s="100">
        <v>0</v>
      </c>
      <c r="AB571" s="100">
        <v>0</v>
      </c>
      <c r="AC571" s="100">
        <v>0</v>
      </c>
      <c r="AD571" s="100">
        <v>0</v>
      </c>
      <c r="AE571" s="100">
        <v>0</v>
      </c>
      <c r="AF571" s="100">
        <v>0</v>
      </c>
      <c r="AG571" s="100">
        <v>0</v>
      </c>
      <c r="AH571" s="100">
        <v>0</v>
      </c>
      <c r="AI571" s="100">
        <v>0</v>
      </c>
      <c r="AJ571" s="100">
        <v>0</v>
      </c>
      <c r="AK571" s="100">
        <v>0</v>
      </c>
      <c r="AL571" s="100">
        <v>0</v>
      </c>
      <c r="AM571" s="100">
        <v>0</v>
      </c>
      <c r="AN571" s="100">
        <v>0</v>
      </c>
      <c r="AO571" s="100">
        <v>0</v>
      </c>
      <c r="AP571" s="100">
        <v>0</v>
      </c>
      <c r="AQ571" s="100">
        <v>0</v>
      </c>
      <c r="AR571" s="100">
        <v>0</v>
      </c>
      <c r="AS571" s="100">
        <v>0</v>
      </c>
      <c r="AT571" s="100">
        <v>0</v>
      </c>
      <c r="AU571" s="100">
        <v>0</v>
      </c>
      <c r="AV571" s="100">
        <v>0</v>
      </c>
      <c r="AW571" s="100">
        <v>0</v>
      </c>
      <c r="AX571" s="100">
        <v>0</v>
      </c>
      <c r="AY571" s="100">
        <v>0</v>
      </c>
      <c r="AZ571" s="100">
        <v>0</v>
      </c>
      <c r="BA571" s="100">
        <v>0</v>
      </c>
      <c r="BB571" s="100">
        <v>0</v>
      </c>
      <c r="BC571" s="100">
        <v>0</v>
      </c>
      <c r="BD571" s="100">
        <v>0</v>
      </c>
      <c r="BE571" s="100">
        <v>0</v>
      </c>
      <c r="BF571" s="100">
        <v>0</v>
      </c>
      <c r="BG571" s="100">
        <v>0</v>
      </c>
      <c r="BH571" s="100">
        <v>0</v>
      </c>
      <c r="BI571" s="100">
        <v>0</v>
      </c>
      <c r="BJ571" s="100">
        <v>0</v>
      </c>
      <c r="BK571" s="100">
        <v>0</v>
      </c>
      <c r="BL571" s="100">
        <v>0</v>
      </c>
      <c r="BM571" s="100">
        <v>0</v>
      </c>
      <c r="BN571" s="100">
        <v>0</v>
      </c>
      <c r="BO571" s="100">
        <v>0</v>
      </c>
      <c r="BP571" s="100">
        <v>0</v>
      </c>
      <c r="BQ571" s="100">
        <v>0</v>
      </c>
      <c r="BR571" s="100">
        <v>0</v>
      </c>
      <c r="BS571" s="100">
        <v>0</v>
      </c>
      <c r="BT571" s="100">
        <v>0</v>
      </c>
      <c r="BU571" s="100">
        <v>0</v>
      </c>
      <c r="BV571" s="100">
        <v>0</v>
      </c>
      <c r="BW571" s="100">
        <v>0</v>
      </c>
      <c r="BX571" s="100">
        <v>0</v>
      </c>
      <c r="BY571" s="100">
        <v>0</v>
      </c>
      <c r="BZ571" s="100">
        <v>0</v>
      </c>
      <c r="CA571" s="100">
        <v>0</v>
      </c>
      <c r="CB571" s="100">
        <v>0</v>
      </c>
      <c r="CC571" s="100">
        <v>0</v>
      </c>
      <c r="CD571" s="100">
        <v>0</v>
      </c>
      <c r="CE571" s="100">
        <v>0</v>
      </c>
      <c r="CF571" s="100">
        <v>0</v>
      </c>
      <c r="CG571" s="100">
        <v>0</v>
      </c>
      <c r="CH571" s="100">
        <v>0</v>
      </c>
      <c r="CI571" s="100">
        <v>0</v>
      </c>
      <c r="CJ571" s="100">
        <v>0</v>
      </c>
      <c r="CK571" s="100">
        <v>0</v>
      </c>
      <c r="CL571" s="100">
        <v>0</v>
      </c>
      <c r="CM571" s="100">
        <v>0</v>
      </c>
      <c r="CN571" s="100">
        <v>0</v>
      </c>
      <c r="CO571" s="100">
        <v>0</v>
      </c>
    </row>
    <row r="572" spans="1:93" x14ac:dyDescent="0.2">
      <c r="A572" s="101" t="s">
        <v>2166</v>
      </c>
      <c r="B572" s="100">
        <v>11749174.529999999</v>
      </c>
      <c r="C572" s="100">
        <v>11749174.529999999</v>
      </c>
      <c r="D572" s="100">
        <v>11749174.529999999</v>
      </c>
      <c r="E572" s="100">
        <v>11749174.529999999</v>
      </c>
      <c r="F572" s="100">
        <v>11749174.529999999</v>
      </c>
      <c r="G572" s="100">
        <v>11749174.529999999</v>
      </c>
      <c r="H572" s="100">
        <v>11749174.529999999</v>
      </c>
      <c r="I572" s="100">
        <v>11749174.529999999</v>
      </c>
      <c r="J572" s="100">
        <v>11749174.529999999</v>
      </c>
      <c r="K572" s="100">
        <v>11749174.529999999</v>
      </c>
      <c r="L572" s="100">
        <v>11749174.529999999</v>
      </c>
      <c r="M572" s="100">
        <v>8928751.5299999993</v>
      </c>
      <c r="N572" s="100">
        <v>8928751.5299999993</v>
      </c>
      <c r="O572" s="100">
        <v>8928751.5299999993</v>
      </c>
      <c r="P572" s="100">
        <v>8928751.5299999993</v>
      </c>
      <c r="Q572" s="100">
        <v>8928751.5299999993</v>
      </c>
      <c r="R572" s="100">
        <v>8928751.5299999993</v>
      </c>
      <c r="S572" s="100">
        <v>8928751.5299999993</v>
      </c>
      <c r="T572" s="100">
        <v>8928751.5299999993</v>
      </c>
      <c r="U572" s="100">
        <v>8928751.5299999993</v>
      </c>
      <c r="V572" s="100">
        <v>8928751.5299999993</v>
      </c>
      <c r="W572" s="100">
        <v>8928751.5299999993</v>
      </c>
      <c r="X572" s="100">
        <v>8928751.5299999993</v>
      </c>
      <c r="Y572" s="100">
        <v>8928751.5299999993</v>
      </c>
      <c r="Z572" s="100">
        <v>7248799.5300000003</v>
      </c>
      <c r="AB572" s="100">
        <v>7248799.5300000003</v>
      </c>
      <c r="AC572" s="100">
        <v>7248799.5300000003</v>
      </c>
      <c r="AD572" s="100">
        <v>7248799.5300000003</v>
      </c>
      <c r="AE572" s="100">
        <v>7248799.5300000003</v>
      </c>
      <c r="AF572" s="100">
        <v>7248799.5300000003</v>
      </c>
      <c r="AG572" s="100">
        <v>7248799.5300000003</v>
      </c>
      <c r="AH572" s="100">
        <v>7248799.5300000003</v>
      </c>
      <c r="AI572" s="100">
        <v>7248799.5300000003</v>
      </c>
      <c r="AJ572" s="100">
        <v>7248799.5300000003</v>
      </c>
      <c r="AK572" s="100">
        <v>7248799.5300000003</v>
      </c>
      <c r="AL572" s="100">
        <v>7248799.5300000003</v>
      </c>
      <c r="AM572" s="100">
        <v>7248799.5300000003</v>
      </c>
      <c r="AN572" s="100">
        <v>7248799.5300000003</v>
      </c>
      <c r="AO572" s="100">
        <v>7248799.5300000003</v>
      </c>
      <c r="AP572" s="100">
        <v>7248799.5300000003</v>
      </c>
      <c r="AQ572" s="100">
        <v>7248799.5300000003</v>
      </c>
      <c r="AR572" s="100">
        <v>7248799.5300000003</v>
      </c>
      <c r="AS572" s="100">
        <v>7248799.5300000003</v>
      </c>
      <c r="AT572" s="100">
        <v>7248799.5300000003</v>
      </c>
      <c r="AU572" s="100">
        <v>7248799.5300000003</v>
      </c>
      <c r="AV572" s="100">
        <v>7248799.5300000003</v>
      </c>
      <c r="AW572" s="100">
        <v>7248799.5300000003</v>
      </c>
      <c r="AX572" s="100">
        <v>7248799.5300000003</v>
      </c>
      <c r="AY572" s="100">
        <v>7248799.5300000003</v>
      </c>
      <c r="AZ572" s="100">
        <v>7248799.5300000003</v>
      </c>
      <c r="BA572" s="100">
        <v>7248799.5300000003</v>
      </c>
      <c r="BB572" s="100">
        <v>7248799.5300000003</v>
      </c>
      <c r="BC572" s="100">
        <v>7248799.5300000003</v>
      </c>
      <c r="BD572" s="100">
        <v>7248799.5300000003</v>
      </c>
      <c r="BE572" s="100">
        <v>7248799.5300000003</v>
      </c>
      <c r="BF572" s="100">
        <v>7248799.5300000003</v>
      </c>
      <c r="BG572" s="100">
        <v>7248799.5300000003</v>
      </c>
      <c r="BH572" s="100">
        <v>7248799.5300000003</v>
      </c>
      <c r="BI572" s="100">
        <v>7248799.5300000003</v>
      </c>
      <c r="BJ572" s="100">
        <v>7248799.5300000003</v>
      </c>
      <c r="BK572" s="100">
        <v>7248799.5300000003</v>
      </c>
      <c r="BL572" s="100">
        <v>7248799.5300000003</v>
      </c>
      <c r="BM572" s="100">
        <v>7248799.5300000003</v>
      </c>
      <c r="BN572" s="100">
        <v>7248799.5300000003</v>
      </c>
      <c r="BO572" s="100">
        <v>7248799.5300000003</v>
      </c>
      <c r="BP572" s="100">
        <v>7248799.5300000003</v>
      </c>
      <c r="BQ572" s="100">
        <v>7248799.5300000003</v>
      </c>
      <c r="BR572" s="100">
        <v>7248799.5300000003</v>
      </c>
      <c r="BS572" s="100">
        <v>7248799.5300000003</v>
      </c>
      <c r="BT572" s="100">
        <v>7248799.5300000003</v>
      </c>
      <c r="BU572" s="100">
        <v>7248799.5300000003</v>
      </c>
      <c r="BV572" s="100">
        <v>7248799.5300000003</v>
      </c>
      <c r="BW572" s="100">
        <v>7248799.5300000003</v>
      </c>
      <c r="BX572" s="100">
        <v>7248799.5300000003</v>
      </c>
      <c r="BY572" s="100">
        <v>7248799.5300000003</v>
      </c>
      <c r="BZ572" s="100">
        <v>7248799.5300000003</v>
      </c>
      <c r="CA572" s="100">
        <v>7248799.5300000003</v>
      </c>
      <c r="CB572" s="100">
        <v>7248799.5300000003</v>
      </c>
      <c r="CC572" s="100">
        <v>7248799.5300000003</v>
      </c>
      <c r="CD572" s="100">
        <v>7248799.5300000003</v>
      </c>
      <c r="CE572" s="100">
        <v>7248799.5300000003</v>
      </c>
      <c r="CF572" s="100">
        <v>7248799.5300000003</v>
      </c>
      <c r="CG572" s="100">
        <v>7248799.5300000003</v>
      </c>
      <c r="CH572" s="100">
        <v>7248799.5300000003</v>
      </c>
      <c r="CI572" s="100">
        <v>7248799.5300000003</v>
      </c>
      <c r="CJ572" s="100">
        <v>7248799.5300000003</v>
      </c>
      <c r="CK572" s="100">
        <v>7248799.5300000003</v>
      </c>
      <c r="CL572" s="100">
        <v>7248799.5300000003</v>
      </c>
      <c r="CM572" s="100">
        <v>7248799.5300000003</v>
      </c>
      <c r="CN572" s="100">
        <v>7248799.5300000003</v>
      </c>
      <c r="CO572" s="100">
        <v>7248799.5300000003</v>
      </c>
    </row>
    <row r="573" spans="1:93" x14ac:dyDescent="0.2">
      <c r="A573" s="101" t="s">
        <v>2167</v>
      </c>
      <c r="B573" s="100">
        <v>0</v>
      </c>
      <c r="C573" s="100">
        <v>0</v>
      </c>
      <c r="D573" s="100">
        <v>0</v>
      </c>
      <c r="E573" s="100">
        <v>0</v>
      </c>
      <c r="F573" s="100">
        <v>0</v>
      </c>
      <c r="G573" s="100">
        <v>0</v>
      </c>
      <c r="H573" s="100">
        <v>0</v>
      </c>
      <c r="I573" s="100">
        <v>0</v>
      </c>
      <c r="J573" s="100">
        <v>0</v>
      </c>
      <c r="K573" s="100">
        <v>0</v>
      </c>
      <c r="L573" s="100">
        <v>0</v>
      </c>
      <c r="M573" s="100">
        <v>0</v>
      </c>
      <c r="N573" s="100">
        <v>0</v>
      </c>
      <c r="O573" s="100">
        <v>0</v>
      </c>
      <c r="P573" s="100">
        <v>0</v>
      </c>
      <c r="Q573" s="100">
        <v>0</v>
      </c>
      <c r="R573" s="100">
        <v>0</v>
      </c>
      <c r="S573" s="100">
        <v>0</v>
      </c>
      <c r="T573" s="100">
        <v>0</v>
      </c>
      <c r="U573" s="100">
        <v>0</v>
      </c>
      <c r="V573" s="100">
        <v>0</v>
      </c>
      <c r="W573" s="100">
        <v>0</v>
      </c>
      <c r="X573" s="100">
        <v>0</v>
      </c>
      <c r="Y573" s="100">
        <v>0</v>
      </c>
      <c r="Z573" s="100">
        <v>0</v>
      </c>
      <c r="AB573" s="100">
        <v>0</v>
      </c>
      <c r="AC573" s="100">
        <v>0</v>
      </c>
      <c r="AD573" s="100">
        <v>0</v>
      </c>
      <c r="AE573" s="100">
        <v>0</v>
      </c>
      <c r="AF573" s="100">
        <v>0</v>
      </c>
      <c r="AG573" s="100">
        <v>0</v>
      </c>
      <c r="AH573" s="100">
        <v>0</v>
      </c>
      <c r="AI573" s="100">
        <v>0</v>
      </c>
      <c r="AJ573" s="100">
        <v>0</v>
      </c>
      <c r="AK573" s="100">
        <v>0</v>
      </c>
      <c r="AL573" s="100">
        <v>0</v>
      </c>
      <c r="AM573" s="100">
        <v>0</v>
      </c>
      <c r="AN573" s="100">
        <v>0</v>
      </c>
      <c r="AO573" s="100">
        <v>0</v>
      </c>
      <c r="AP573" s="100">
        <v>0</v>
      </c>
      <c r="AQ573" s="100">
        <v>0</v>
      </c>
      <c r="AR573" s="100">
        <v>0</v>
      </c>
      <c r="AS573" s="100">
        <v>0</v>
      </c>
      <c r="AT573" s="100">
        <v>0</v>
      </c>
      <c r="AU573" s="100">
        <v>0</v>
      </c>
      <c r="AV573" s="100">
        <v>0</v>
      </c>
      <c r="AW573" s="100">
        <v>0</v>
      </c>
      <c r="AX573" s="100">
        <v>0</v>
      </c>
      <c r="AY573" s="100">
        <v>0</v>
      </c>
      <c r="AZ573" s="100">
        <v>0</v>
      </c>
      <c r="BA573" s="100">
        <v>0</v>
      </c>
      <c r="BB573" s="100">
        <v>0</v>
      </c>
      <c r="BC573" s="100">
        <v>0</v>
      </c>
      <c r="BD573" s="100">
        <v>0</v>
      </c>
      <c r="BE573" s="100">
        <v>0</v>
      </c>
      <c r="BF573" s="100">
        <v>0</v>
      </c>
      <c r="BG573" s="100">
        <v>0</v>
      </c>
      <c r="BH573" s="100">
        <v>0</v>
      </c>
      <c r="BI573" s="100">
        <v>0</v>
      </c>
      <c r="BJ573" s="100">
        <v>0</v>
      </c>
      <c r="BK573" s="100">
        <v>0</v>
      </c>
      <c r="BL573" s="100">
        <v>0</v>
      </c>
      <c r="BM573" s="100">
        <v>0</v>
      </c>
      <c r="BN573" s="100">
        <v>0</v>
      </c>
      <c r="BO573" s="100">
        <v>0</v>
      </c>
      <c r="BP573" s="100">
        <v>0</v>
      </c>
      <c r="BQ573" s="100">
        <v>0</v>
      </c>
      <c r="BR573" s="100">
        <v>0</v>
      </c>
      <c r="BS573" s="100">
        <v>0</v>
      </c>
      <c r="BT573" s="100">
        <v>0</v>
      </c>
      <c r="BU573" s="100">
        <v>0</v>
      </c>
      <c r="BV573" s="100">
        <v>0</v>
      </c>
      <c r="BW573" s="100">
        <v>0</v>
      </c>
      <c r="BX573" s="100">
        <v>0</v>
      </c>
      <c r="BY573" s="100">
        <v>0</v>
      </c>
      <c r="BZ573" s="100">
        <v>0</v>
      </c>
      <c r="CA573" s="100">
        <v>0</v>
      </c>
      <c r="CB573" s="100">
        <v>0</v>
      </c>
      <c r="CC573" s="100">
        <v>0</v>
      </c>
      <c r="CD573" s="100">
        <v>0</v>
      </c>
      <c r="CE573" s="100">
        <v>0</v>
      </c>
      <c r="CF573" s="100">
        <v>0</v>
      </c>
      <c r="CG573" s="100">
        <v>0</v>
      </c>
      <c r="CH573" s="100">
        <v>0</v>
      </c>
      <c r="CI573" s="100">
        <v>0</v>
      </c>
      <c r="CJ573" s="100">
        <v>0</v>
      </c>
      <c r="CK573" s="100">
        <v>0</v>
      </c>
      <c r="CL573" s="100">
        <v>0</v>
      </c>
      <c r="CM573" s="100">
        <v>0</v>
      </c>
      <c r="CN573" s="100">
        <v>0</v>
      </c>
      <c r="CO573" s="100">
        <v>0</v>
      </c>
    </row>
    <row r="574" spans="1:93" x14ac:dyDescent="0.2">
      <c r="A574" s="101" t="s">
        <v>2168</v>
      </c>
      <c r="B574" s="100">
        <v>0</v>
      </c>
      <c r="C574" s="100">
        <v>0</v>
      </c>
      <c r="D574" s="100">
        <v>0</v>
      </c>
      <c r="E574" s="100">
        <v>0</v>
      </c>
      <c r="F574" s="100">
        <v>0</v>
      </c>
      <c r="G574" s="100">
        <v>0</v>
      </c>
      <c r="H574" s="100">
        <v>0</v>
      </c>
      <c r="I574" s="100">
        <v>0</v>
      </c>
      <c r="J574" s="100">
        <v>0</v>
      </c>
      <c r="K574" s="100">
        <v>0</v>
      </c>
      <c r="L574" s="100">
        <v>0</v>
      </c>
      <c r="M574" s="100">
        <v>0</v>
      </c>
      <c r="N574" s="100">
        <v>0</v>
      </c>
      <c r="O574" s="100">
        <v>0</v>
      </c>
      <c r="P574" s="100">
        <v>0</v>
      </c>
      <c r="Q574" s="100">
        <v>0</v>
      </c>
      <c r="R574" s="100">
        <v>0</v>
      </c>
      <c r="S574" s="100">
        <v>0</v>
      </c>
      <c r="T574" s="100">
        <v>0</v>
      </c>
      <c r="U574" s="100">
        <v>0</v>
      </c>
      <c r="V574" s="100">
        <v>0</v>
      </c>
      <c r="W574" s="100">
        <v>0</v>
      </c>
      <c r="X574" s="100">
        <v>0</v>
      </c>
      <c r="Y574" s="100">
        <v>0</v>
      </c>
      <c r="Z574" s="100">
        <v>0</v>
      </c>
      <c r="AB574" s="100">
        <v>0</v>
      </c>
      <c r="AC574" s="100">
        <v>0</v>
      </c>
      <c r="AD574" s="100">
        <v>0</v>
      </c>
      <c r="AE574" s="100">
        <v>0</v>
      </c>
      <c r="AF574" s="100">
        <v>0</v>
      </c>
      <c r="AG574" s="100">
        <v>0</v>
      </c>
      <c r="AH574" s="100">
        <v>0</v>
      </c>
      <c r="AI574" s="100">
        <v>0</v>
      </c>
      <c r="AJ574" s="100">
        <v>0</v>
      </c>
      <c r="AK574" s="100">
        <v>0</v>
      </c>
      <c r="AL574" s="100">
        <v>0</v>
      </c>
      <c r="AM574" s="100">
        <v>0</v>
      </c>
      <c r="AN574" s="100">
        <v>0</v>
      </c>
      <c r="AO574" s="100">
        <v>0</v>
      </c>
      <c r="AP574" s="100">
        <v>0</v>
      </c>
      <c r="AQ574" s="100">
        <v>0</v>
      </c>
      <c r="AR574" s="100">
        <v>0</v>
      </c>
      <c r="AS574" s="100">
        <v>0</v>
      </c>
      <c r="AT574" s="100">
        <v>0</v>
      </c>
      <c r="AU574" s="100">
        <v>0</v>
      </c>
      <c r="AV574" s="100">
        <v>0</v>
      </c>
      <c r="AW574" s="100">
        <v>0</v>
      </c>
      <c r="AX574" s="100">
        <v>0</v>
      </c>
      <c r="AY574" s="100">
        <v>0</v>
      </c>
      <c r="AZ574" s="100">
        <v>0</v>
      </c>
      <c r="BA574" s="100">
        <v>0</v>
      </c>
      <c r="BB574" s="100">
        <v>0</v>
      </c>
      <c r="BC574" s="100">
        <v>0</v>
      </c>
      <c r="BD574" s="100">
        <v>0</v>
      </c>
      <c r="BE574" s="100">
        <v>0</v>
      </c>
      <c r="BF574" s="100">
        <v>0</v>
      </c>
      <c r="BG574" s="100">
        <v>0</v>
      </c>
      <c r="BH574" s="100">
        <v>0</v>
      </c>
      <c r="BI574" s="100">
        <v>0</v>
      </c>
      <c r="BJ574" s="100">
        <v>0</v>
      </c>
      <c r="BK574" s="100">
        <v>0</v>
      </c>
      <c r="BL574" s="100">
        <v>0</v>
      </c>
      <c r="BM574" s="100">
        <v>0</v>
      </c>
      <c r="BN574" s="100">
        <v>0</v>
      </c>
      <c r="BO574" s="100">
        <v>0</v>
      </c>
      <c r="BP574" s="100">
        <v>0</v>
      </c>
      <c r="BQ574" s="100">
        <v>0</v>
      </c>
      <c r="BR574" s="100">
        <v>0</v>
      </c>
      <c r="BS574" s="100">
        <v>0</v>
      </c>
      <c r="BT574" s="100">
        <v>0</v>
      </c>
      <c r="BU574" s="100">
        <v>0</v>
      </c>
      <c r="BV574" s="100">
        <v>0</v>
      </c>
      <c r="BW574" s="100">
        <v>0</v>
      </c>
      <c r="BX574" s="100">
        <v>0</v>
      </c>
      <c r="BY574" s="100">
        <v>0</v>
      </c>
      <c r="BZ574" s="100">
        <v>0</v>
      </c>
      <c r="CA574" s="100">
        <v>0</v>
      </c>
      <c r="CB574" s="100">
        <v>0</v>
      </c>
      <c r="CC574" s="100">
        <v>0</v>
      </c>
      <c r="CD574" s="100">
        <v>0</v>
      </c>
      <c r="CE574" s="100">
        <v>0</v>
      </c>
      <c r="CF574" s="100">
        <v>0</v>
      </c>
      <c r="CG574" s="100">
        <v>0</v>
      </c>
      <c r="CH574" s="100">
        <v>0</v>
      </c>
      <c r="CI574" s="100">
        <v>0</v>
      </c>
      <c r="CJ574" s="100">
        <v>0</v>
      </c>
      <c r="CK574" s="100">
        <v>0</v>
      </c>
      <c r="CL574" s="100">
        <v>0</v>
      </c>
      <c r="CM574" s="100">
        <v>0</v>
      </c>
      <c r="CN574" s="100">
        <v>0</v>
      </c>
      <c r="CO574" s="100">
        <v>0</v>
      </c>
    </row>
    <row r="575" spans="1:93" x14ac:dyDescent="0.2">
      <c r="A575" s="101" t="s">
        <v>2169</v>
      </c>
      <c r="B575" s="100">
        <v>0</v>
      </c>
      <c r="C575" s="100">
        <v>0</v>
      </c>
      <c r="D575" s="100">
        <v>0</v>
      </c>
      <c r="E575" s="100">
        <v>0</v>
      </c>
      <c r="F575" s="100">
        <v>0</v>
      </c>
      <c r="G575" s="100">
        <v>0</v>
      </c>
      <c r="H575" s="100">
        <v>0</v>
      </c>
      <c r="I575" s="100">
        <v>0</v>
      </c>
      <c r="J575" s="100">
        <v>0</v>
      </c>
      <c r="K575" s="100">
        <v>0</v>
      </c>
      <c r="L575" s="100">
        <v>0</v>
      </c>
      <c r="M575" s="100">
        <v>0</v>
      </c>
      <c r="N575" s="100">
        <v>0</v>
      </c>
      <c r="O575" s="100">
        <v>0</v>
      </c>
      <c r="P575" s="100">
        <v>0</v>
      </c>
      <c r="Q575" s="100">
        <v>0</v>
      </c>
      <c r="R575" s="100">
        <v>0</v>
      </c>
      <c r="S575" s="100">
        <v>0</v>
      </c>
      <c r="T575" s="100">
        <v>0</v>
      </c>
      <c r="U575" s="100">
        <v>0</v>
      </c>
      <c r="V575" s="100">
        <v>0</v>
      </c>
      <c r="W575" s="100">
        <v>0</v>
      </c>
      <c r="X575" s="100">
        <v>0</v>
      </c>
      <c r="Y575" s="100">
        <v>0</v>
      </c>
      <c r="Z575" s="100">
        <v>0</v>
      </c>
      <c r="AB575" s="100">
        <v>0</v>
      </c>
      <c r="AC575" s="100">
        <v>0</v>
      </c>
      <c r="AD575" s="100">
        <v>0</v>
      </c>
      <c r="AE575" s="100">
        <v>0</v>
      </c>
      <c r="AF575" s="100">
        <v>0</v>
      </c>
      <c r="AG575" s="100">
        <v>0</v>
      </c>
      <c r="AH575" s="100">
        <v>0</v>
      </c>
      <c r="AI575" s="100">
        <v>0</v>
      </c>
      <c r="AJ575" s="100">
        <v>0</v>
      </c>
      <c r="AK575" s="100">
        <v>0</v>
      </c>
      <c r="AL575" s="100">
        <v>0</v>
      </c>
      <c r="AM575" s="100">
        <v>0</v>
      </c>
      <c r="AN575" s="100">
        <v>0</v>
      </c>
      <c r="AO575" s="100">
        <v>0</v>
      </c>
      <c r="AP575" s="100">
        <v>0</v>
      </c>
      <c r="AQ575" s="100">
        <v>0</v>
      </c>
      <c r="AR575" s="100">
        <v>0</v>
      </c>
      <c r="AS575" s="100">
        <v>0</v>
      </c>
      <c r="AT575" s="100">
        <v>0</v>
      </c>
      <c r="AU575" s="100">
        <v>0</v>
      </c>
      <c r="AV575" s="100">
        <v>0</v>
      </c>
      <c r="AW575" s="100">
        <v>0</v>
      </c>
      <c r="AX575" s="100">
        <v>0</v>
      </c>
      <c r="AY575" s="100">
        <v>0</v>
      </c>
      <c r="AZ575" s="100">
        <v>0</v>
      </c>
      <c r="BA575" s="100">
        <v>0</v>
      </c>
      <c r="BB575" s="100">
        <v>0</v>
      </c>
      <c r="BC575" s="100">
        <v>0</v>
      </c>
      <c r="BD575" s="100">
        <v>0</v>
      </c>
      <c r="BE575" s="100">
        <v>0</v>
      </c>
      <c r="BF575" s="100">
        <v>0</v>
      </c>
      <c r="BG575" s="100">
        <v>0</v>
      </c>
      <c r="BH575" s="100">
        <v>0</v>
      </c>
      <c r="BI575" s="100">
        <v>0</v>
      </c>
      <c r="BJ575" s="100">
        <v>0</v>
      </c>
      <c r="BK575" s="100">
        <v>0</v>
      </c>
      <c r="BL575" s="100">
        <v>0</v>
      </c>
      <c r="BM575" s="100">
        <v>0</v>
      </c>
      <c r="BN575" s="100">
        <v>0</v>
      </c>
      <c r="BO575" s="100">
        <v>0</v>
      </c>
      <c r="BP575" s="100">
        <v>0</v>
      </c>
      <c r="BQ575" s="100">
        <v>0</v>
      </c>
      <c r="BR575" s="100">
        <v>0</v>
      </c>
      <c r="BS575" s="100">
        <v>0</v>
      </c>
      <c r="BT575" s="100">
        <v>0</v>
      </c>
      <c r="BU575" s="100">
        <v>0</v>
      </c>
      <c r="BV575" s="100">
        <v>0</v>
      </c>
      <c r="BW575" s="100">
        <v>0</v>
      </c>
      <c r="BX575" s="100">
        <v>0</v>
      </c>
      <c r="BY575" s="100">
        <v>0</v>
      </c>
      <c r="BZ575" s="100">
        <v>0</v>
      </c>
      <c r="CA575" s="100">
        <v>0</v>
      </c>
      <c r="CB575" s="100">
        <v>0</v>
      </c>
      <c r="CC575" s="100">
        <v>0</v>
      </c>
      <c r="CD575" s="100">
        <v>0</v>
      </c>
      <c r="CE575" s="100">
        <v>0</v>
      </c>
      <c r="CF575" s="100">
        <v>0</v>
      </c>
      <c r="CG575" s="100">
        <v>0</v>
      </c>
      <c r="CH575" s="100">
        <v>0</v>
      </c>
      <c r="CI575" s="100">
        <v>0</v>
      </c>
      <c r="CJ575" s="100">
        <v>0</v>
      </c>
      <c r="CK575" s="100">
        <v>0</v>
      </c>
      <c r="CL575" s="100">
        <v>0</v>
      </c>
      <c r="CM575" s="100">
        <v>0</v>
      </c>
      <c r="CN575" s="100">
        <v>0</v>
      </c>
      <c r="CO575" s="100">
        <v>0</v>
      </c>
    </row>
    <row r="576" spans="1:93" x14ac:dyDescent="0.2">
      <c r="A576" s="101" t="s">
        <v>2170</v>
      </c>
      <c r="B576" s="100">
        <v>0</v>
      </c>
      <c r="C576" s="100">
        <v>0</v>
      </c>
      <c r="D576" s="100">
        <v>0</v>
      </c>
      <c r="E576" s="100">
        <v>0</v>
      </c>
      <c r="F576" s="100">
        <v>0</v>
      </c>
      <c r="G576" s="100">
        <v>0</v>
      </c>
      <c r="H576" s="100">
        <v>0</v>
      </c>
      <c r="I576" s="100">
        <v>0</v>
      </c>
      <c r="J576" s="100">
        <v>0</v>
      </c>
      <c r="K576" s="100">
        <v>0</v>
      </c>
      <c r="L576" s="100">
        <v>0</v>
      </c>
      <c r="M576" s="100">
        <v>0</v>
      </c>
      <c r="N576" s="100">
        <v>0</v>
      </c>
      <c r="O576" s="100">
        <v>0</v>
      </c>
      <c r="P576" s="100">
        <v>0</v>
      </c>
      <c r="Q576" s="100">
        <v>0</v>
      </c>
      <c r="R576" s="100">
        <v>0</v>
      </c>
      <c r="S576" s="100">
        <v>0</v>
      </c>
      <c r="T576" s="100">
        <v>0</v>
      </c>
      <c r="U576" s="100">
        <v>0</v>
      </c>
      <c r="V576" s="100">
        <v>0</v>
      </c>
      <c r="W576" s="100">
        <v>0</v>
      </c>
      <c r="X576" s="100">
        <v>0</v>
      </c>
      <c r="Y576" s="100">
        <v>0</v>
      </c>
      <c r="Z576" s="100">
        <v>0</v>
      </c>
      <c r="AB576" s="100">
        <v>0</v>
      </c>
      <c r="AC576" s="100">
        <v>0</v>
      </c>
      <c r="AD576" s="100">
        <v>0</v>
      </c>
      <c r="AE576" s="100">
        <v>0</v>
      </c>
      <c r="AF576" s="100">
        <v>0</v>
      </c>
      <c r="AG576" s="100">
        <v>0</v>
      </c>
      <c r="AH576" s="100">
        <v>0</v>
      </c>
      <c r="AI576" s="100">
        <v>0</v>
      </c>
      <c r="AJ576" s="100">
        <v>0</v>
      </c>
      <c r="AK576" s="100">
        <v>0</v>
      </c>
      <c r="AL576" s="100">
        <v>0</v>
      </c>
      <c r="AM576" s="100">
        <v>0</v>
      </c>
      <c r="AN576" s="100">
        <v>0</v>
      </c>
      <c r="AO576" s="100">
        <v>0</v>
      </c>
      <c r="AP576" s="100">
        <v>0</v>
      </c>
      <c r="AQ576" s="100">
        <v>0</v>
      </c>
      <c r="AR576" s="100">
        <v>0</v>
      </c>
      <c r="AS576" s="100">
        <v>0</v>
      </c>
      <c r="AT576" s="100">
        <v>0</v>
      </c>
      <c r="AU576" s="100">
        <v>0</v>
      </c>
      <c r="AV576" s="100">
        <v>0</v>
      </c>
      <c r="AW576" s="100">
        <v>0</v>
      </c>
      <c r="AX576" s="100">
        <v>0</v>
      </c>
      <c r="AY576" s="100">
        <v>0</v>
      </c>
      <c r="AZ576" s="100">
        <v>0</v>
      </c>
      <c r="BA576" s="100">
        <v>0</v>
      </c>
      <c r="BB576" s="100">
        <v>0</v>
      </c>
      <c r="BC576" s="100">
        <v>0</v>
      </c>
      <c r="BD576" s="100">
        <v>0</v>
      </c>
      <c r="BE576" s="100">
        <v>0</v>
      </c>
      <c r="BF576" s="100">
        <v>0</v>
      </c>
      <c r="BG576" s="100">
        <v>0</v>
      </c>
      <c r="BH576" s="100">
        <v>0</v>
      </c>
      <c r="BI576" s="100">
        <v>0</v>
      </c>
      <c r="BJ576" s="100">
        <v>0</v>
      </c>
      <c r="BK576" s="100">
        <v>0</v>
      </c>
      <c r="BL576" s="100">
        <v>0</v>
      </c>
      <c r="BM576" s="100">
        <v>0</v>
      </c>
      <c r="BN576" s="100">
        <v>0</v>
      </c>
      <c r="BO576" s="100">
        <v>0</v>
      </c>
      <c r="BP576" s="100">
        <v>0</v>
      </c>
      <c r="BQ576" s="100">
        <v>0</v>
      </c>
      <c r="BR576" s="100">
        <v>0</v>
      </c>
      <c r="BS576" s="100">
        <v>0</v>
      </c>
      <c r="BT576" s="100">
        <v>0</v>
      </c>
      <c r="BU576" s="100">
        <v>0</v>
      </c>
      <c r="BV576" s="100">
        <v>0</v>
      </c>
      <c r="BW576" s="100">
        <v>0</v>
      </c>
      <c r="BX576" s="100">
        <v>0</v>
      </c>
      <c r="BY576" s="100">
        <v>0</v>
      </c>
      <c r="BZ576" s="100">
        <v>0</v>
      </c>
      <c r="CA576" s="100">
        <v>0</v>
      </c>
      <c r="CB576" s="100">
        <v>0</v>
      </c>
      <c r="CC576" s="100">
        <v>0</v>
      </c>
      <c r="CD576" s="100">
        <v>0</v>
      </c>
      <c r="CE576" s="100">
        <v>0</v>
      </c>
      <c r="CF576" s="100">
        <v>0</v>
      </c>
      <c r="CG576" s="100">
        <v>0</v>
      </c>
      <c r="CH576" s="100">
        <v>0</v>
      </c>
      <c r="CI576" s="100">
        <v>0</v>
      </c>
      <c r="CJ576" s="100">
        <v>0</v>
      </c>
      <c r="CK576" s="100">
        <v>0</v>
      </c>
      <c r="CL576" s="100">
        <v>0</v>
      </c>
      <c r="CM576" s="100">
        <v>0</v>
      </c>
      <c r="CN576" s="100">
        <v>0</v>
      </c>
      <c r="CO576" s="100">
        <v>0</v>
      </c>
    </row>
    <row r="577" spans="1:93" x14ac:dyDescent="0.2">
      <c r="A577" s="101" t="s">
        <v>2171</v>
      </c>
      <c r="B577" s="100">
        <v>-4735501.2300000004</v>
      </c>
      <c r="C577" s="100">
        <v>-4073776.69</v>
      </c>
      <c r="D577" s="100">
        <v>-1939393.62</v>
      </c>
      <c r="E577" s="100">
        <v>259087.9</v>
      </c>
      <c r="F577" s="100">
        <v>1076876.5900000001</v>
      </c>
      <c r="G577" s="100">
        <v>-3061808.26</v>
      </c>
      <c r="H577" s="100">
        <v>-7183079.2800000003</v>
      </c>
      <c r="I577" s="100">
        <v>-11257907.470000001</v>
      </c>
      <c r="J577" s="100">
        <v>-10274675.609999999</v>
      </c>
      <c r="K577" s="100">
        <v>-8037399.4299999997</v>
      </c>
      <c r="L577" s="100">
        <v>-5844566.1500000004</v>
      </c>
      <c r="M577" s="100">
        <v>-5182935.2</v>
      </c>
      <c r="N577" s="100">
        <v>-5182935.2</v>
      </c>
      <c r="O577" s="100">
        <v>-4494354.83</v>
      </c>
      <c r="P577" s="100">
        <v>-3822027.36</v>
      </c>
      <c r="Q577" s="100">
        <v>-1677041.36</v>
      </c>
      <c r="R577" s="100">
        <v>532042.93000000005</v>
      </c>
      <c r="S577" s="100">
        <v>1360681.61</v>
      </c>
      <c r="T577" s="100">
        <v>-2767153.25</v>
      </c>
      <c r="U577" s="100">
        <v>-6877574.2800000003</v>
      </c>
      <c r="V577" s="100">
        <v>-10941552.48</v>
      </c>
      <c r="W577" s="100">
        <v>-9947470.6300000008</v>
      </c>
      <c r="X577" s="100">
        <v>-7699344.46</v>
      </c>
      <c r="Y577" s="100">
        <v>-5495661.1900000004</v>
      </c>
      <c r="Z577" s="100">
        <v>-4823180.25</v>
      </c>
      <c r="AB577" s="100">
        <v>-4823180.25</v>
      </c>
      <c r="AC577" s="100">
        <v>-4823180.25</v>
      </c>
      <c r="AD577" s="100">
        <v>-4823180.25</v>
      </c>
      <c r="AE577" s="100">
        <v>-4823180.25</v>
      </c>
      <c r="AF577" s="100">
        <v>-4823180.25</v>
      </c>
      <c r="AG577" s="100">
        <v>-4823180.25</v>
      </c>
      <c r="AH577" s="100">
        <v>-4823180.25</v>
      </c>
      <c r="AI577" s="100">
        <v>-4823180.25</v>
      </c>
      <c r="AJ577" s="100">
        <v>-4823180.25</v>
      </c>
      <c r="AK577" s="100">
        <v>-4823180.25</v>
      </c>
      <c r="AL577" s="100">
        <v>-4823180.25</v>
      </c>
      <c r="AM577" s="100">
        <v>-4823180.25</v>
      </c>
      <c r="AN577" s="100">
        <v>-4823180.25</v>
      </c>
      <c r="AO577" s="100">
        <v>-4823180.25</v>
      </c>
      <c r="AP577" s="100">
        <v>-4823180.25</v>
      </c>
      <c r="AQ577" s="100">
        <v>-4823180.25</v>
      </c>
      <c r="AR577" s="100">
        <v>-4823180.25</v>
      </c>
      <c r="AS577" s="100">
        <v>-4823180.25</v>
      </c>
      <c r="AT577" s="100">
        <v>-4823180.25</v>
      </c>
      <c r="AU577" s="100">
        <v>-4823180.25</v>
      </c>
      <c r="AV577" s="100">
        <v>-4823180.25</v>
      </c>
      <c r="AW577" s="100">
        <v>-4823180.25</v>
      </c>
      <c r="AX577" s="100">
        <v>-4823180.25</v>
      </c>
      <c r="AY577" s="100">
        <v>-4823180.25</v>
      </c>
      <c r="AZ577" s="100">
        <v>-4823180.25</v>
      </c>
      <c r="BA577" s="100">
        <v>-4823180.25</v>
      </c>
      <c r="BB577" s="100">
        <v>-4823180.25</v>
      </c>
      <c r="BC577" s="100">
        <v>-4823180.25</v>
      </c>
      <c r="BD577" s="100">
        <v>-4823180.25</v>
      </c>
      <c r="BE577" s="100">
        <v>-4823180.25</v>
      </c>
      <c r="BF577" s="100">
        <v>-4823180.25</v>
      </c>
      <c r="BG577" s="100">
        <v>-4823180.25</v>
      </c>
      <c r="BH577" s="100">
        <v>-4823180.25</v>
      </c>
      <c r="BI577" s="100">
        <v>-4823180.25</v>
      </c>
      <c r="BJ577" s="100">
        <v>-4823180.25</v>
      </c>
      <c r="BK577" s="100">
        <v>-4823180.25</v>
      </c>
      <c r="BL577" s="100">
        <v>-4823180.25</v>
      </c>
      <c r="BM577" s="100">
        <v>-4823180.25</v>
      </c>
      <c r="BN577" s="100">
        <v>-4823180.25</v>
      </c>
      <c r="BO577" s="100">
        <v>-4823180.25</v>
      </c>
      <c r="BP577" s="100">
        <v>-4823180.25</v>
      </c>
      <c r="BQ577" s="100">
        <v>-4823180.25</v>
      </c>
      <c r="BR577" s="100">
        <v>-4823180.25</v>
      </c>
      <c r="BS577" s="100">
        <v>-4823180.25</v>
      </c>
      <c r="BT577" s="100">
        <v>-4823180.25</v>
      </c>
      <c r="BU577" s="100">
        <v>-4823180.25</v>
      </c>
      <c r="BV577" s="100">
        <v>-4823180.25</v>
      </c>
      <c r="BW577" s="100">
        <v>-4823180.25</v>
      </c>
      <c r="BX577" s="100">
        <v>-4823180.25</v>
      </c>
      <c r="BY577" s="100">
        <v>-4823180.25</v>
      </c>
      <c r="BZ577" s="100">
        <v>-4823180.25</v>
      </c>
      <c r="CA577" s="100">
        <v>-4823180.25</v>
      </c>
      <c r="CB577" s="100">
        <v>-4823180.25</v>
      </c>
      <c r="CC577" s="100">
        <v>-4823180.25</v>
      </c>
      <c r="CD577" s="100">
        <v>-4823180.25</v>
      </c>
      <c r="CE577" s="100">
        <v>-4823180.25</v>
      </c>
      <c r="CF577" s="100">
        <v>-4823180.25</v>
      </c>
      <c r="CG577" s="100">
        <v>-4823180.25</v>
      </c>
      <c r="CH577" s="100">
        <v>-4823180.25</v>
      </c>
      <c r="CI577" s="100">
        <v>-4823180.25</v>
      </c>
      <c r="CJ577" s="100">
        <v>-4823180.25</v>
      </c>
      <c r="CK577" s="100">
        <v>-4823180.25</v>
      </c>
      <c r="CL577" s="100">
        <v>-4823180.25</v>
      </c>
      <c r="CM577" s="100">
        <v>-4823180.25</v>
      </c>
      <c r="CN577" s="100">
        <v>-4823180.25</v>
      </c>
      <c r="CO577" s="100">
        <v>-4823180.25</v>
      </c>
    </row>
    <row r="578" spans="1:93" x14ac:dyDescent="0.2">
      <c r="A578" s="101" t="s">
        <v>2172</v>
      </c>
      <c r="B578" s="100">
        <v>0</v>
      </c>
      <c r="C578" s="100">
        <v>-4794</v>
      </c>
      <c r="D578" s="100">
        <v>0</v>
      </c>
      <c r="E578" s="100">
        <v>0</v>
      </c>
      <c r="F578" s="100">
        <v>0</v>
      </c>
      <c r="G578" s="100">
        <v>0</v>
      </c>
      <c r="H578" s="100">
        <v>0</v>
      </c>
      <c r="I578" s="100">
        <v>0</v>
      </c>
      <c r="J578" s="100">
        <v>0</v>
      </c>
      <c r="K578" s="100">
        <v>0</v>
      </c>
      <c r="L578" s="100">
        <v>0</v>
      </c>
      <c r="M578" s="100">
        <v>0</v>
      </c>
      <c r="N578" s="100">
        <v>0</v>
      </c>
      <c r="O578" s="100">
        <v>0</v>
      </c>
      <c r="P578" s="100">
        <v>0</v>
      </c>
      <c r="Q578" s="100">
        <v>0</v>
      </c>
      <c r="R578" s="100">
        <v>0</v>
      </c>
      <c r="S578" s="100">
        <v>0</v>
      </c>
      <c r="T578" s="100">
        <v>0</v>
      </c>
      <c r="U578" s="100">
        <v>0</v>
      </c>
      <c r="V578" s="100">
        <v>0</v>
      </c>
      <c r="W578" s="100">
        <v>0</v>
      </c>
      <c r="X578" s="100">
        <v>0</v>
      </c>
      <c r="Y578" s="100">
        <v>0</v>
      </c>
      <c r="Z578" s="100">
        <v>0</v>
      </c>
      <c r="AB578" s="100">
        <v>0</v>
      </c>
      <c r="AC578" s="100">
        <v>0</v>
      </c>
      <c r="AD578" s="100">
        <v>0</v>
      </c>
      <c r="AE578" s="100">
        <v>0</v>
      </c>
      <c r="AF578" s="100">
        <v>0</v>
      </c>
      <c r="AG578" s="100">
        <v>0</v>
      </c>
      <c r="AH578" s="100">
        <v>0</v>
      </c>
      <c r="AI578" s="100">
        <v>0</v>
      </c>
      <c r="AJ578" s="100">
        <v>0</v>
      </c>
      <c r="AK578" s="100">
        <v>0</v>
      </c>
      <c r="AL578" s="100">
        <v>0</v>
      </c>
      <c r="AM578" s="100">
        <v>0</v>
      </c>
      <c r="AN578" s="100">
        <v>0</v>
      </c>
      <c r="AO578" s="100">
        <v>0</v>
      </c>
      <c r="AP578" s="100">
        <v>0</v>
      </c>
      <c r="AQ578" s="100">
        <v>0</v>
      </c>
      <c r="AR578" s="100">
        <v>0</v>
      </c>
      <c r="AS578" s="100">
        <v>0</v>
      </c>
      <c r="AT578" s="100">
        <v>0</v>
      </c>
      <c r="AU578" s="100">
        <v>0</v>
      </c>
      <c r="AV578" s="100">
        <v>0</v>
      </c>
      <c r="AW578" s="100">
        <v>0</v>
      </c>
      <c r="AX578" s="100">
        <v>0</v>
      </c>
      <c r="AY578" s="100">
        <v>0</v>
      </c>
      <c r="AZ578" s="100">
        <v>0</v>
      </c>
      <c r="BA578" s="100">
        <v>0</v>
      </c>
      <c r="BB578" s="100">
        <v>0</v>
      </c>
      <c r="BC578" s="100">
        <v>0</v>
      </c>
      <c r="BD578" s="100">
        <v>0</v>
      </c>
      <c r="BE578" s="100">
        <v>0</v>
      </c>
      <c r="BF578" s="100">
        <v>0</v>
      </c>
      <c r="BG578" s="100">
        <v>0</v>
      </c>
      <c r="BH578" s="100">
        <v>0</v>
      </c>
      <c r="BI578" s="100">
        <v>0</v>
      </c>
      <c r="BJ578" s="100">
        <v>0</v>
      </c>
      <c r="BK578" s="100">
        <v>0</v>
      </c>
      <c r="BL578" s="100">
        <v>0</v>
      </c>
      <c r="BM578" s="100">
        <v>0</v>
      </c>
      <c r="BN578" s="100">
        <v>0</v>
      </c>
      <c r="BO578" s="100">
        <v>0</v>
      </c>
      <c r="BP578" s="100">
        <v>0</v>
      </c>
      <c r="BQ578" s="100">
        <v>0</v>
      </c>
      <c r="BR578" s="100">
        <v>0</v>
      </c>
      <c r="BS578" s="100">
        <v>0</v>
      </c>
      <c r="BT578" s="100">
        <v>0</v>
      </c>
      <c r="BU578" s="100">
        <v>0</v>
      </c>
      <c r="BV578" s="100">
        <v>0</v>
      </c>
      <c r="BW578" s="100">
        <v>0</v>
      </c>
      <c r="BX578" s="100">
        <v>0</v>
      </c>
      <c r="BY578" s="100">
        <v>0</v>
      </c>
      <c r="BZ578" s="100">
        <v>0</v>
      </c>
      <c r="CA578" s="100">
        <v>0</v>
      </c>
      <c r="CB578" s="100">
        <v>0</v>
      </c>
      <c r="CC578" s="100">
        <v>0</v>
      </c>
      <c r="CD578" s="100">
        <v>0</v>
      </c>
      <c r="CE578" s="100">
        <v>0</v>
      </c>
      <c r="CF578" s="100">
        <v>0</v>
      </c>
      <c r="CG578" s="100">
        <v>0</v>
      </c>
      <c r="CH578" s="100">
        <v>0</v>
      </c>
      <c r="CI578" s="100">
        <v>0</v>
      </c>
      <c r="CJ578" s="100">
        <v>0</v>
      </c>
      <c r="CK578" s="100">
        <v>0</v>
      </c>
      <c r="CL578" s="100">
        <v>0</v>
      </c>
      <c r="CM578" s="100">
        <v>0</v>
      </c>
      <c r="CN578" s="100">
        <v>0</v>
      </c>
      <c r="CO578" s="100">
        <v>0</v>
      </c>
    </row>
    <row r="579" spans="1:93" x14ac:dyDescent="0.2">
      <c r="A579" s="101" t="s">
        <v>2173</v>
      </c>
      <c r="B579" s="100">
        <v>0</v>
      </c>
      <c r="C579" s="100">
        <v>0</v>
      </c>
      <c r="D579" s="100">
        <v>0</v>
      </c>
      <c r="E579" s="100">
        <v>0</v>
      </c>
      <c r="F579" s="100">
        <v>0</v>
      </c>
      <c r="G579" s="100">
        <v>0</v>
      </c>
      <c r="H579" s="100">
        <v>0</v>
      </c>
      <c r="I579" s="100">
        <v>0</v>
      </c>
      <c r="J579" s="100">
        <v>0</v>
      </c>
      <c r="K579" s="100">
        <v>0</v>
      </c>
      <c r="L579" s="100">
        <v>0</v>
      </c>
      <c r="M579" s="100">
        <v>0</v>
      </c>
      <c r="N579" s="100">
        <v>0</v>
      </c>
      <c r="O579" s="100">
        <v>0</v>
      </c>
      <c r="P579" s="100">
        <v>0</v>
      </c>
      <c r="Q579" s="100">
        <v>0</v>
      </c>
      <c r="R579" s="100">
        <v>0</v>
      </c>
      <c r="S579" s="100">
        <v>0</v>
      </c>
      <c r="T579" s="100">
        <v>0</v>
      </c>
      <c r="U579" s="100">
        <v>0</v>
      </c>
      <c r="V579" s="100">
        <v>0</v>
      </c>
      <c r="W579" s="100">
        <v>0</v>
      </c>
      <c r="X579" s="100">
        <v>0</v>
      </c>
      <c r="Y579" s="100">
        <v>0</v>
      </c>
      <c r="Z579" s="100">
        <v>0</v>
      </c>
      <c r="AB579" s="100">
        <v>0</v>
      </c>
      <c r="AC579" s="100">
        <v>0</v>
      </c>
      <c r="AD579" s="100">
        <v>0</v>
      </c>
      <c r="AE579" s="100">
        <v>0</v>
      </c>
      <c r="AF579" s="100">
        <v>0</v>
      </c>
      <c r="AG579" s="100">
        <v>0</v>
      </c>
      <c r="AH579" s="100">
        <v>0</v>
      </c>
      <c r="AI579" s="100">
        <v>0</v>
      </c>
      <c r="AJ579" s="100">
        <v>0</v>
      </c>
      <c r="AK579" s="100">
        <v>0</v>
      </c>
      <c r="AL579" s="100">
        <v>0</v>
      </c>
      <c r="AM579" s="100">
        <v>0</v>
      </c>
      <c r="AN579" s="100">
        <v>0</v>
      </c>
      <c r="AO579" s="100">
        <v>0</v>
      </c>
      <c r="AP579" s="100">
        <v>0</v>
      </c>
      <c r="AQ579" s="100">
        <v>0</v>
      </c>
      <c r="AR579" s="100">
        <v>0</v>
      </c>
      <c r="AS579" s="100">
        <v>0</v>
      </c>
      <c r="AT579" s="100">
        <v>0</v>
      </c>
      <c r="AU579" s="100">
        <v>0</v>
      </c>
      <c r="AV579" s="100">
        <v>0</v>
      </c>
      <c r="AW579" s="100">
        <v>0</v>
      </c>
      <c r="AX579" s="100">
        <v>0</v>
      </c>
      <c r="AY579" s="100">
        <v>0</v>
      </c>
      <c r="AZ579" s="100">
        <v>0</v>
      </c>
      <c r="BA579" s="100">
        <v>0</v>
      </c>
      <c r="BB579" s="100">
        <v>0</v>
      </c>
      <c r="BC579" s="100">
        <v>0</v>
      </c>
      <c r="BD579" s="100">
        <v>0</v>
      </c>
      <c r="BE579" s="100">
        <v>0</v>
      </c>
      <c r="BF579" s="100">
        <v>0</v>
      </c>
      <c r="BG579" s="100">
        <v>0</v>
      </c>
      <c r="BH579" s="100">
        <v>0</v>
      </c>
      <c r="BI579" s="100">
        <v>0</v>
      </c>
      <c r="BJ579" s="100">
        <v>0</v>
      </c>
      <c r="BK579" s="100">
        <v>0</v>
      </c>
      <c r="BL579" s="100">
        <v>0</v>
      </c>
      <c r="BM579" s="100">
        <v>0</v>
      </c>
      <c r="BN579" s="100">
        <v>0</v>
      </c>
      <c r="BO579" s="100">
        <v>0</v>
      </c>
      <c r="BP579" s="100">
        <v>0</v>
      </c>
      <c r="BQ579" s="100">
        <v>0</v>
      </c>
      <c r="BR579" s="100">
        <v>0</v>
      </c>
      <c r="BS579" s="100">
        <v>0</v>
      </c>
      <c r="BT579" s="100">
        <v>0</v>
      </c>
      <c r="BU579" s="100">
        <v>0</v>
      </c>
      <c r="BV579" s="100">
        <v>0</v>
      </c>
      <c r="BW579" s="100">
        <v>0</v>
      </c>
      <c r="BX579" s="100">
        <v>0</v>
      </c>
      <c r="BY579" s="100">
        <v>0</v>
      </c>
      <c r="BZ579" s="100">
        <v>0</v>
      </c>
      <c r="CA579" s="100">
        <v>0</v>
      </c>
      <c r="CB579" s="100">
        <v>0</v>
      </c>
      <c r="CC579" s="100">
        <v>0</v>
      </c>
      <c r="CD579" s="100">
        <v>0</v>
      </c>
      <c r="CE579" s="100">
        <v>0</v>
      </c>
      <c r="CF579" s="100">
        <v>0</v>
      </c>
      <c r="CG579" s="100">
        <v>0</v>
      </c>
      <c r="CH579" s="100">
        <v>0</v>
      </c>
      <c r="CI579" s="100">
        <v>0</v>
      </c>
      <c r="CJ579" s="100">
        <v>0</v>
      </c>
      <c r="CK579" s="100">
        <v>0</v>
      </c>
      <c r="CL579" s="100">
        <v>0</v>
      </c>
      <c r="CM579" s="100">
        <v>0</v>
      </c>
      <c r="CN579" s="100">
        <v>0</v>
      </c>
      <c r="CO579" s="100">
        <v>0</v>
      </c>
    </row>
    <row r="580" spans="1:93" x14ac:dyDescent="0.2">
      <c r="A580" s="101" t="s">
        <v>2174</v>
      </c>
      <c r="B580" s="100">
        <v>940</v>
      </c>
      <c r="C580" s="100">
        <v>940</v>
      </c>
      <c r="D580" s="100">
        <v>940</v>
      </c>
      <c r="E580" s="100">
        <v>940</v>
      </c>
      <c r="F580" s="100">
        <v>940</v>
      </c>
      <c r="G580" s="100">
        <v>940</v>
      </c>
      <c r="H580" s="100">
        <v>940</v>
      </c>
      <c r="I580" s="100">
        <v>940</v>
      </c>
      <c r="J580" s="100">
        <v>-859996</v>
      </c>
      <c r="K580" s="100">
        <v>940</v>
      </c>
      <c r="L580" s="100">
        <v>0</v>
      </c>
      <c r="M580" s="100">
        <v>0</v>
      </c>
      <c r="N580" s="100">
        <v>0</v>
      </c>
      <c r="O580" s="100">
        <v>0</v>
      </c>
      <c r="P580" s="100">
        <v>0</v>
      </c>
      <c r="Q580" s="100">
        <v>0</v>
      </c>
      <c r="R580" s="100">
        <v>0</v>
      </c>
      <c r="S580" s="100">
        <v>0</v>
      </c>
      <c r="T580" s="100">
        <v>0</v>
      </c>
      <c r="U580" s="100">
        <v>0</v>
      </c>
      <c r="V580" s="100">
        <v>0</v>
      </c>
      <c r="W580" s="100">
        <v>0</v>
      </c>
      <c r="X580" s="100">
        <v>95.11</v>
      </c>
      <c r="Y580" s="100">
        <v>280.92</v>
      </c>
      <c r="Z580" s="100">
        <v>450.27</v>
      </c>
      <c r="AB580" s="100">
        <v>450.27</v>
      </c>
      <c r="AC580" s="100">
        <v>450.27</v>
      </c>
      <c r="AD580" s="100">
        <v>450.27</v>
      </c>
      <c r="AE580" s="100">
        <v>450.27</v>
      </c>
      <c r="AF580" s="100">
        <v>450.27</v>
      </c>
      <c r="AG580" s="100">
        <v>450.27</v>
      </c>
      <c r="AH580" s="100">
        <v>450.27</v>
      </c>
      <c r="AI580" s="100">
        <v>450.27</v>
      </c>
      <c r="AJ580" s="100">
        <v>450.27</v>
      </c>
      <c r="AK580" s="100">
        <v>450.27</v>
      </c>
      <c r="AL580" s="100">
        <v>450.27</v>
      </c>
      <c r="AM580" s="100">
        <v>450.27</v>
      </c>
      <c r="AN580" s="100">
        <v>450.27</v>
      </c>
      <c r="AO580" s="100">
        <v>450.27</v>
      </c>
      <c r="AP580" s="100">
        <v>450.27</v>
      </c>
      <c r="AQ580" s="100">
        <v>450.27</v>
      </c>
      <c r="AR580" s="100">
        <v>450.27</v>
      </c>
      <c r="AS580" s="100">
        <v>450.27</v>
      </c>
      <c r="AT580" s="100">
        <v>450.27</v>
      </c>
      <c r="AU580" s="100">
        <v>450.27</v>
      </c>
      <c r="AV580" s="100">
        <v>450.27</v>
      </c>
      <c r="AW580" s="100">
        <v>450.27</v>
      </c>
      <c r="AX580" s="100">
        <v>450.27</v>
      </c>
      <c r="AY580" s="100">
        <v>450.27</v>
      </c>
      <c r="AZ580" s="100">
        <v>450.27</v>
      </c>
      <c r="BA580" s="100">
        <v>450.27</v>
      </c>
      <c r="BB580" s="100">
        <v>450.27</v>
      </c>
      <c r="BC580" s="100">
        <v>450.27</v>
      </c>
      <c r="BD580" s="100">
        <v>450.27</v>
      </c>
      <c r="BE580" s="100">
        <v>450.27</v>
      </c>
      <c r="BF580" s="100">
        <v>450.27</v>
      </c>
      <c r="BG580" s="100">
        <v>450.27</v>
      </c>
      <c r="BH580" s="100">
        <v>450.27</v>
      </c>
      <c r="BI580" s="100">
        <v>450.27</v>
      </c>
      <c r="BJ580" s="100">
        <v>450.27</v>
      </c>
      <c r="BK580" s="100">
        <v>450.27</v>
      </c>
      <c r="BL580" s="100">
        <v>450.27</v>
      </c>
      <c r="BM580" s="100">
        <v>450.27</v>
      </c>
      <c r="BN580" s="100">
        <v>450.27</v>
      </c>
      <c r="BO580" s="100">
        <v>450.27</v>
      </c>
      <c r="BP580" s="100">
        <v>450.27</v>
      </c>
      <c r="BQ580" s="100">
        <v>450.27</v>
      </c>
      <c r="BR580" s="100">
        <v>450.27</v>
      </c>
      <c r="BS580" s="100">
        <v>450.27</v>
      </c>
      <c r="BT580" s="100">
        <v>450.27</v>
      </c>
      <c r="BU580" s="100">
        <v>450.27</v>
      </c>
      <c r="BV580" s="100">
        <v>450.27</v>
      </c>
      <c r="BW580" s="100">
        <v>450.27</v>
      </c>
      <c r="BX580" s="100">
        <v>450.27</v>
      </c>
      <c r="BY580" s="100">
        <v>450.27</v>
      </c>
      <c r="BZ580" s="100">
        <v>450.27</v>
      </c>
      <c r="CA580" s="100">
        <v>450.27</v>
      </c>
      <c r="CB580" s="100">
        <v>450.27</v>
      </c>
      <c r="CC580" s="100">
        <v>450.27</v>
      </c>
      <c r="CD580" s="100">
        <v>450.27</v>
      </c>
      <c r="CE580" s="100">
        <v>450.27</v>
      </c>
      <c r="CF580" s="100">
        <v>450.27</v>
      </c>
      <c r="CG580" s="100">
        <v>450.27</v>
      </c>
      <c r="CH580" s="100">
        <v>450.27</v>
      </c>
      <c r="CI580" s="100">
        <v>450.27</v>
      </c>
      <c r="CJ580" s="100">
        <v>450.27</v>
      </c>
      <c r="CK580" s="100">
        <v>450.27</v>
      </c>
      <c r="CL580" s="100">
        <v>450.27</v>
      </c>
      <c r="CM580" s="100">
        <v>450.27</v>
      </c>
      <c r="CN580" s="100">
        <v>450.27</v>
      </c>
      <c r="CO580" s="100">
        <v>450.27</v>
      </c>
    </row>
    <row r="581" spans="1:93" x14ac:dyDescent="0.2">
      <c r="A581" s="102" t="s">
        <v>2175</v>
      </c>
      <c r="B581" s="103">
        <v>186358127.38999999</v>
      </c>
      <c r="C581" s="103">
        <v>188754453.44</v>
      </c>
      <c r="D581" s="103">
        <v>192579254.87</v>
      </c>
      <c r="E581" s="103">
        <v>196074412.33000001</v>
      </c>
      <c r="F581" s="103">
        <v>198871479.78</v>
      </c>
      <c r="G581" s="103">
        <v>195609757.59</v>
      </c>
      <c r="H581" s="103">
        <v>192697235.19999999</v>
      </c>
      <c r="I581" s="103">
        <v>189315883.13</v>
      </c>
      <c r="J581" s="103">
        <v>352517910.94</v>
      </c>
      <c r="K581" s="103">
        <v>510799277.44</v>
      </c>
      <c r="L581" s="103">
        <v>572338323.12</v>
      </c>
      <c r="M581" s="103">
        <v>602420110.64999998</v>
      </c>
      <c r="N581" s="103">
        <v>602420110.64999998</v>
      </c>
      <c r="O581" s="103">
        <v>604216333.51999998</v>
      </c>
      <c r="P581" s="103">
        <v>606781959.29999995</v>
      </c>
      <c r="Q581" s="103">
        <v>596795794.92999995</v>
      </c>
      <c r="R581" s="103">
        <v>562503997.25</v>
      </c>
      <c r="S581" s="103">
        <v>528997922.45999902</v>
      </c>
      <c r="T581" s="103">
        <v>483532130.83999997</v>
      </c>
      <c r="U581" s="103">
        <v>431816005.50999999</v>
      </c>
      <c r="V581" s="103">
        <v>419543279.39999998</v>
      </c>
      <c r="W581" s="103">
        <v>347425509.94999999</v>
      </c>
      <c r="X581" s="103">
        <v>317549959.30000001</v>
      </c>
      <c r="Y581" s="103">
        <v>289862925.20999998</v>
      </c>
      <c r="Z581" s="103">
        <v>150966231.31</v>
      </c>
      <c r="AA581" s="103"/>
      <c r="AB581" s="103">
        <v>150966231.31</v>
      </c>
      <c r="AC581" s="103">
        <v>151105348.855001</v>
      </c>
      <c r="AD581" s="103">
        <v>151244466.40000001</v>
      </c>
      <c r="AE581" s="103">
        <v>151383583.945005</v>
      </c>
      <c r="AF581" s="103">
        <v>151522701.490004</v>
      </c>
      <c r="AG581" s="103">
        <v>151661819.035007</v>
      </c>
      <c r="AH581" s="103">
        <v>151800936.58001101</v>
      </c>
      <c r="AI581" s="103">
        <v>151940054.12501201</v>
      </c>
      <c r="AJ581" s="103">
        <v>152079171.670012</v>
      </c>
      <c r="AK581" s="103">
        <v>152218289.21501201</v>
      </c>
      <c r="AL581" s="103">
        <v>152357406.76001599</v>
      </c>
      <c r="AM581" s="103">
        <v>152496524.305015</v>
      </c>
      <c r="AN581" s="103">
        <v>152635641.850016</v>
      </c>
      <c r="AO581" s="103">
        <v>152635641.850016</v>
      </c>
      <c r="AP581" s="103">
        <v>152449306.43683699</v>
      </c>
      <c r="AQ581" s="103">
        <v>152262971.023653</v>
      </c>
      <c r="AR581" s="103">
        <v>152076635.61047399</v>
      </c>
      <c r="AS581" s="103">
        <v>151890300.19728699</v>
      </c>
      <c r="AT581" s="103">
        <v>151703964.78411001</v>
      </c>
      <c r="AU581" s="103">
        <v>151517629.370924</v>
      </c>
      <c r="AV581" s="103">
        <v>151331293.957744</v>
      </c>
      <c r="AW581" s="103">
        <v>151144958.544561</v>
      </c>
      <c r="AX581" s="103">
        <v>151026141.628622</v>
      </c>
      <c r="AY581" s="103">
        <v>151051629.712677</v>
      </c>
      <c r="AZ581" s="103">
        <v>151077117.796738</v>
      </c>
      <c r="BA581" s="103">
        <v>151102605.880797</v>
      </c>
      <c r="BB581" s="103">
        <v>151102605.880797</v>
      </c>
      <c r="BC581" s="103">
        <v>150595537.378883</v>
      </c>
      <c r="BD581" s="103">
        <v>150088468.87696299</v>
      </c>
      <c r="BE581" s="103">
        <v>149581400.37504199</v>
      </c>
      <c r="BF581" s="103">
        <v>149074331.873124</v>
      </c>
      <c r="BG581" s="103">
        <v>148567263.37120599</v>
      </c>
      <c r="BH581" s="103">
        <v>148060194.86928701</v>
      </c>
      <c r="BI581" s="103">
        <v>147553126.367369</v>
      </c>
      <c r="BJ581" s="103">
        <v>147046057.86545101</v>
      </c>
      <c r="BK581" s="103">
        <v>146538989.36353299</v>
      </c>
      <c r="BL581" s="103">
        <v>146031920.861617</v>
      </c>
      <c r="BM581" s="103">
        <v>145524852.35969901</v>
      </c>
      <c r="BN581" s="103">
        <v>145017783.857777</v>
      </c>
      <c r="BO581" s="103">
        <v>145017783.857777</v>
      </c>
      <c r="BP581" s="103">
        <v>144510715.355865</v>
      </c>
      <c r="BQ581" s="103">
        <v>144003646.85394299</v>
      </c>
      <c r="BR581" s="103">
        <v>143496578.352027</v>
      </c>
      <c r="BS581" s="103">
        <v>142989509.85010701</v>
      </c>
      <c r="BT581" s="103">
        <v>142482441.34818801</v>
      </c>
      <c r="BU581" s="103">
        <v>141975372.846268</v>
      </c>
      <c r="BV581" s="103">
        <v>141468304.34435001</v>
      </c>
      <c r="BW581" s="103">
        <v>140961235.842435</v>
      </c>
      <c r="BX581" s="103">
        <v>140454167.34051499</v>
      </c>
      <c r="BY581" s="103">
        <v>139947098.83859801</v>
      </c>
      <c r="BZ581" s="103">
        <v>139440030.33668101</v>
      </c>
      <c r="CA581" s="103">
        <v>138932961.83476299</v>
      </c>
      <c r="CB581" s="103">
        <v>138932961.83476299</v>
      </c>
      <c r="CC581" s="103">
        <v>138425893.33284301</v>
      </c>
      <c r="CD581" s="103">
        <v>137918824.830924</v>
      </c>
      <c r="CE581" s="103">
        <v>137411756.329009</v>
      </c>
      <c r="CF581" s="103">
        <v>136904687.82709</v>
      </c>
      <c r="CG581" s="103">
        <v>136397619.325165</v>
      </c>
      <c r="CH581" s="103">
        <v>135890550.82324401</v>
      </c>
      <c r="CI581" s="103">
        <v>135383482.321325</v>
      </c>
      <c r="CJ581" s="103">
        <v>134876413.81940901</v>
      </c>
      <c r="CK581" s="103">
        <v>134369345.31748599</v>
      </c>
      <c r="CL581" s="103">
        <v>133862276.815568</v>
      </c>
      <c r="CM581" s="103">
        <v>133355208.31364501</v>
      </c>
      <c r="CN581" s="103">
        <v>132848139.811731</v>
      </c>
      <c r="CO581" s="103">
        <v>132848139.811731</v>
      </c>
    </row>
    <row r="582" spans="1:93" x14ac:dyDescent="0.2">
      <c r="A582" s="101" t="s">
        <v>2176</v>
      </c>
    </row>
    <row r="583" spans="1:93" x14ac:dyDescent="0.2">
      <c r="A583" s="99" t="s">
        <v>2177</v>
      </c>
    </row>
    <row r="584" spans="1:93" x14ac:dyDescent="0.2">
      <c r="A584" s="101" t="s">
        <v>2178</v>
      </c>
      <c r="B584" s="100">
        <v>5935257.21</v>
      </c>
      <c r="C584" s="100">
        <v>5935257.21</v>
      </c>
      <c r="D584" s="100">
        <v>5725392.25</v>
      </c>
      <c r="E584" s="100">
        <v>5655437.2599999998</v>
      </c>
      <c r="F584" s="100">
        <v>5585482.2699999996</v>
      </c>
      <c r="G584" s="100">
        <v>5515527.2800000003</v>
      </c>
      <c r="H584" s="100">
        <v>5445572.29</v>
      </c>
      <c r="I584" s="100">
        <v>5375617.2999999998</v>
      </c>
      <c r="J584" s="100">
        <v>5305662.3099999996</v>
      </c>
      <c r="K584" s="100">
        <v>5235707.32</v>
      </c>
      <c r="L584" s="100">
        <v>5165752.33</v>
      </c>
      <c r="M584" s="100">
        <v>5095797.34</v>
      </c>
      <c r="N584" s="100">
        <v>5095797.34</v>
      </c>
      <c r="O584" s="100">
        <v>5025842.3499999996</v>
      </c>
      <c r="P584" s="100">
        <v>4955887.3600000003</v>
      </c>
      <c r="Q584" s="100">
        <v>4885932.37</v>
      </c>
      <c r="R584" s="100">
        <v>4815977.38</v>
      </c>
      <c r="S584" s="100">
        <v>4746022.3899999997</v>
      </c>
      <c r="T584" s="100">
        <v>4738883.09</v>
      </c>
      <c r="U584" s="100">
        <v>4669316.29</v>
      </c>
      <c r="V584" s="100">
        <v>4599749.5199999996</v>
      </c>
      <c r="W584" s="100">
        <v>4530182.7300000004</v>
      </c>
      <c r="X584" s="100">
        <v>4460615.95</v>
      </c>
      <c r="Y584" s="100">
        <v>4391049.17</v>
      </c>
      <c r="Z584" s="100">
        <v>3486681.01</v>
      </c>
      <c r="AA584" s="100">
        <f>AVERAGE(N584:Z584)</f>
        <v>4646302.8423076933</v>
      </c>
      <c r="AB584" s="100">
        <v>3486681.01</v>
      </c>
      <c r="AC584" s="100">
        <v>3407823.7194444402</v>
      </c>
      <c r="AD584" s="100">
        <v>3328966.4288888802</v>
      </c>
      <c r="AE584" s="100">
        <v>3250109.1383333299</v>
      </c>
      <c r="AF584" s="100">
        <v>3171251.8477777699</v>
      </c>
      <c r="AG584" s="100">
        <v>3092394.5572222201</v>
      </c>
      <c r="AH584" s="100">
        <v>3013537.2666666601</v>
      </c>
      <c r="AI584" s="100">
        <v>2934679.9761111098</v>
      </c>
      <c r="AJ584" s="100">
        <v>2855822.6855555498</v>
      </c>
      <c r="AK584" s="100">
        <v>2776965.395</v>
      </c>
      <c r="AL584" s="100">
        <v>2698108.10444444</v>
      </c>
      <c r="AM584" s="100">
        <v>2619250.8138888902</v>
      </c>
      <c r="AN584" s="100">
        <v>2540393.5233333302</v>
      </c>
      <c r="AO584" s="100">
        <v>2540393.5233333302</v>
      </c>
      <c r="AP584" s="100">
        <v>2461536.2327777799</v>
      </c>
      <c r="AQ584" s="100">
        <v>2382678.9422222199</v>
      </c>
      <c r="AR584" s="100">
        <v>2303821.6516666701</v>
      </c>
      <c r="AS584" s="100">
        <v>2224964.3611111101</v>
      </c>
      <c r="AT584" s="100">
        <v>2146107.0705555598</v>
      </c>
      <c r="AU584" s="100">
        <v>2067249.78</v>
      </c>
      <c r="AV584" s="100">
        <v>1988392.48944445</v>
      </c>
      <c r="AW584" s="100">
        <v>1909535.19888889</v>
      </c>
      <c r="AX584" s="100">
        <v>1830677.90833334</v>
      </c>
      <c r="AY584" s="100">
        <v>1751820.6177777799</v>
      </c>
      <c r="AZ584" s="100">
        <v>1672963.3272222299</v>
      </c>
      <c r="BA584" s="100">
        <v>1594106.0366666701</v>
      </c>
      <c r="BB584" s="100">
        <v>1594106.0366666701</v>
      </c>
      <c r="BC584" s="100">
        <v>1517712.9348867999</v>
      </c>
      <c r="BD584" s="100">
        <v>1441319.8331069299</v>
      </c>
      <c r="BE584" s="100">
        <v>1364926.7313270599</v>
      </c>
      <c r="BF584" s="100">
        <v>1288533.6295471899</v>
      </c>
      <c r="BG584" s="100">
        <v>1212140.5277673199</v>
      </c>
      <c r="BH584" s="100">
        <v>1135747.4259874499</v>
      </c>
      <c r="BI584" s="100">
        <v>1059354.3242075799</v>
      </c>
      <c r="BJ584" s="100">
        <v>982961.22242771101</v>
      </c>
      <c r="BK584" s="100">
        <v>906568.12064783997</v>
      </c>
      <c r="BL584" s="100">
        <v>830175.01886796998</v>
      </c>
      <c r="BM584" s="100">
        <v>753781.91708809999</v>
      </c>
      <c r="BN584" s="100">
        <v>677388.81530822895</v>
      </c>
      <c r="BO584" s="100">
        <v>677388.81530822895</v>
      </c>
      <c r="BP584" s="100">
        <v>609898.019083914</v>
      </c>
      <c r="BQ584" s="100">
        <v>542407.22285959998</v>
      </c>
      <c r="BR584" s="100">
        <v>474916.42663528502</v>
      </c>
      <c r="BS584" s="100">
        <v>407425.63041097001</v>
      </c>
      <c r="BT584" s="100">
        <v>339934.834186655</v>
      </c>
      <c r="BU584" s="100">
        <v>272444.03796233999</v>
      </c>
      <c r="BV584" s="100">
        <v>204953.24173802501</v>
      </c>
      <c r="BW584" s="100">
        <v>137462.44551371</v>
      </c>
      <c r="BX584" s="100">
        <v>69971.649289395005</v>
      </c>
      <c r="BY584" s="100">
        <v>2480.8530650800499</v>
      </c>
      <c r="BZ584" s="100">
        <v>-65009.943159234899</v>
      </c>
      <c r="CA584" s="100">
        <v>-132500.73938354899</v>
      </c>
      <c r="CB584" s="100">
        <v>-132500.73938354899</v>
      </c>
      <c r="CC584" s="100">
        <v>-132500.73938354899</v>
      </c>
      <c r="CD584" s="100">
        <v>-132500.73938354899</v>
      </c>
      <c r="CE584" s="100">
        <v>-132500.73938354899</v>
      </c>
      <c r="CF584" s="100">
        <v>-132500.73938354899</v>
      </c>
      <c r="CG584" s="100">
        <v>-132500.73938354899</v>
      </c>
      <c r="CH584" s="100">
        <v>-132500.73938354899</v>
      </c>
      <c r="CI584" s="100">
        <v>-132500.73938354899</v>
      </c>
      <c r="CJ584" s="100">
        <v>-132500.73938354899</v>
      </c>
      <c r="CK584" s="100">
        <v>-132500.73938354899</v>
      </c>
      <c r="CL584" s="100">
        <v>-132500.73938354899</v>
      </c>
      <c r="CM584" s="100">
        <v>-132500.73938354899</v>
      </c>
      <c r="CN584" s="100">
        <v>-132500.73938354899</v>
      </c>
      <c r="CO584" s="100">
        <v>-132500.73938354899</v>
      </c>
    </row>
    <row r="585" spans="1:93" x14ac:dyDescent="0.2">
      <c r="A585" s="101" t="s">
        <v>2179</v>
      </c>
      <c r="B585" s="100">
        <v>0</v>
      </c>
      <c r="C585" s="100">
        <v>0</v>
      </c>
      <c r="D585" s="100">
        <v>0</v>
      </c>
      <c r="E585" s="100">
        <v>0</v>
      </c>
      <c r="F585" s="100">
        <v>0</v>
      </c>
      <c r="G585" s="100">
        <v>0</v>
      </c>
      <c r="H585" s="100">
        <v>0</v>
      </c>
      <c r="I585" s="100">
        <v>0</v>
      </c>
      <c r="J585" s="100">
        <v>0</v>
      </c>
      <c r="K585" s="100">
        <v>0</v>
      </c>
      <c r="L585" s="100">
        <v>0</v>
      </c>
      <c r="M585" s="100">
        <v>0</v>
      </c>
      <c r="N585" s="100">
        <v>0</v>
      </c>
      <c r="O585" s="100">
        <v>0</v>
      </c>
      <c r="P585" s="100">
        <v>0</v>
      </c>
      <c r="Q585" s="100">
        <v>0</v>
      </c>
      <c r="R585" s="100">
        <v>0</v>
      </c>
      <c r="S585" s="100">
        <v>0</v>
      </c>
      <c r="T585" s="100">
        <v>0</v>
      </c>
      <c r="U585" s="100">
        <v>0</v>
      </c>
      <c r="V585" s="100">
        <v>0</v>
      </c>
      <c r="W585" s="100">
        <v>0</v>
      </c>
      <c r="X585" s="100">
        <v>0</v>
      </c>
      <c r="Y585" s="100">
        <v>0</v>
      </c>
      <c r="Z585" s="100">
        <v>834801.38</v>
      </c>
      <c r="AA585" s="100">
        <f>AVERAGE(N585:Z585)</f>
        <v>64215.490769230768</v>
      </c>
      <c r="AB585" s="100">
        <v>834801.38</v>
      </c>
      <c r="AC585" s="100">
        <v>834801.38</v>
      </c>
      <c r="AD585" s="100">
        <v>834801.38</v>
      </c>
      <c r="AE585" s="100">
        <v>834801.38</v>
      </c>
      <c r="AF585" s="100">
        <v>834801.38</v>
      </c>
      <c r="AG585" s="100">
        <v>834801.38</v>
      </c>
      <c r="AH585" s="100">
        <v>834801.38</v>
      </c>
      <c r="AI585" s="100">
        <v>834801.38</v>
      </c>
      <c r="AJ585" s="100">
        <v>834801.38</v>
      </c>
      <c r="AK585" s="100">
        <v>834801.38</v>
      </c>
      <c r="AL585" s="100">
        <v>834801.38</v>
      </c>
      <c r="AM585" s="100">
        <v>834801.38</v>
      </c>
      <c r="AN585" s="100">
        <v>834801.38</v>
      </c>
      <c r="AO585" s="100">
        <v>834801.38</v>
      </c>
      <c r="AP585" s="100">
        <v>834801.38</v>
      </c>
      <c r="AQ585" s="100">
        <v>834801.38</v>
      </c>
      <c r="AR585" s="100">
        <v>834801.38</v>
      </c>
      <c r="AS585" s="100">
        <v>834801.38</v>
      </c>
      <c r="AT585" s="100">
        <v>834801.38</v>
      </c>
      <c r="AU585" s="100">
        <v>834801.38</v>
      </c>
      <c r="AV585" s="100">
        <v>834801.38</v>
      </c>
      <c r="AW585" s="100">
        <v>834801.38</v>
      </c>
      <c r="AX585" s="100">
        <v>834801.38</v>
      </c>
      <c r="AY585" s="100">
        <v>834801.38</v>
      </c>
      <c r="AZ585" s="100">
        <v>834801.38</v>
      </c>
      <c r="BA585" s="100">
        <v>834801.38</v>
      </c>
      <c r="BB585" s="100">
        <v>834801.38</v>
      </c>
      <c r="BC585" s="100">
        <v>834801.38</v>
      </c>
      <c r="BD585" s="100">
        <v>834801.38</v>
      </c>
      <c r="BE585" s="100">
        <v>834801.38</v>
      </c>
      <c r="BF585" s="100">
        <v>834801.38</v>
      </c>
      <c r="BG585" s="100">
        <v>834801.38</v>
      </c>
      <c r="BH585" s="100">
        <v>834801.38</v>
      </c>
      <c r="BI585" s="100">
        <v>834801.38</v>
      </c>
      <c r="BJ585" s="100">
        <v>834801.38</v>
      </c>
      <c r="BK585" s="100">
        <v>834801.38</v>
      </c>
      <c r="BL585" s="100">
        <v>834801.38</v>
      </c>
      <c r="BM585" s="100">
        <v>834801.38</v>
      </c>
      <c r="BN585" s="100">
        <v>834801.38</v>
      </c>
      <c r="BO585" s="100">
        <v>834801.38</v>
      </c>
      <c r="BP585" s="100">
        <v>834801.38</v>
      </c>
      <c r="BQ585" s="100">
        <v>834801.38</v>
      </c>
      <c r="BR585" s="100">
        <v>834801.38</v>
      </c>
      <c r="BS585" s="100">
        <v>834801.38</v>
      </c>
      <c r="BT585" s="100">
        <v>834801.38</v>
      </c>
      <c r="BU585" s="100">
        <v>834801.38</v>
      </c>
      <c r="BV585" s="100">
        <v>834801.38</v>
      </c>
      <c r="BW585" s="100">
        <v>834801.38</v>
      </c>
      <c r="BX585" s="100">
        <v>834801.38</v>
      </c>
      <c r="BY585" s="100">
        <v>834801.38</v>
      </c>
      <c r="BZ585" s="100">
        <v>834801.38</v>
      </c>
      <c r="CA585" s="100">
        <v>834801.38</v>
      </c>
      <c r="CB585" s="100">
        <v>834801.38</v>
      </c>
      <c r="CC585" s="100">
        <v>834801.38</v>
      </c>
      <c r="CD585" s="100">
        <v>834801.38</v>
      </c>
      <c r="CE585" s="100">
        <v>834801.38</v>
      </c>
      <c r="CF585" s="100">
        <v>834801.38</v>
      </c>
      <c r="CG585" s="100">
        <v>834801.38</v>
      </c>
      <c r="CH585" s="100">
        <v>834801.38</v>
      </c>
      <c r="CI585" s="100">
        <v>834801.38</v>
      </c>
      <c r="CJ585" s="100">
        <v>834801.38</v>
      </c>
      <c r="CK585" s="100">
        <v>834801.38</v>
      </c>
      <c r="CL585" s="100">
        <v>834801.38</v>
      </c>
      <c r="CM585" s="100">
        <v>834801.38</v>
      </c>
      <c r="CN585" s="100">
        <v>834801.38</v>
      </c>
      <c r="CO585" s="100">
        <v>834801.38</v>
      </c>
    </row>
    <row r="586" spans="1:93" x14ac:dyDescent="0.2">
      <c r="A586" s="102" t="s">
        <v>2180</v>
      </c>
      <c r="B586" s="103">
        <v>5935257.21</v>
      </c>
      <c r="C586" s="103">
        <v>5935257.21</v>
      </c>
      <c r="D586" s="103">
        <v>5725392.25</v>
      </c>
      <c r="E586" s="103">
        <v>5655437.2599999998</v>
      </c>
      <c r="F586" s="103">
        <v>5585482.2699999996</v>
      </c>
      <c r="G586" s="103">
        <v>5515527.2800000003</v>
      </c>
      <c r="H586" s="103">
        <v>5445572.29</v>
      </c>
      <c r="I586" s="103">
        <v>5375617.2999999998</v>
      </c>
      <c r="J586" s="103">
        <v>5305662.3099999996</v>
      </c>
      <c r="K586" s="103">
        <v>5235707.32</v>
      </c>
      <c r="L586" s="103">
        <v>5165752.33</v>
      </c>
      <c r="M586" s="103">
        <v>5095797.34</v>
      </c>
      <c r="N586" s="103">
        <v>5095797.34</v>
      </c>
      <c r="O586" s="103">
        <v>5025842.3499999996</v>
      </c>
      <c r="P586" s="103">
        <v>4955887.3600000003</v>
      </c>
      <c r="Q586" s="103">
        <v>4885932.37</v>
      </c>
      <c r="R586" s="103">
        <v>4815977.38</v>
      </c>
      <c r="S586" s="103">
        <v>4746022.3899999997</v>
      </c>
      <c r="T586" s="103">
        <v>4738883.09</v>
      </c>
      <c r="U586" s="103">
        <v>4669316.29</v>
      </c>
      <c r="V586" s="103">
        <v>4599749.5199999996</v>
      </c>
      <c r="W586" s="103">
        <v>4530182.7300000004</v>
      </c>
      <c r="X586" s="103">
        <v>4460615.95</v>
      </c>
      <c r="Y586" s="103">
        <v>4391049.17</v>
      </c>
      <c r="Z586" s="103">
        <v>4321482.3899999997</v>
      </c>
      <c r="AA586" s="335">
        <f>SUM(AA584:AA585)</f>
        <v>4710518.3330769241</v>
      </c>
      <c r="AB586" s="103">
        <v>4321482.3899999997</v>
      </c>
      <c r="AC586" s="103">
        <v>4242625.0994444396</v>
      </c>
      <c r="AD586" s="103">
        <v>4163767.8088888898</v>
      </c>
      <c r="AE586" s="103">
        <v>4084910.5183333298</v>
      </c>
      <c r="AF586" s="103">
        <v>4006053.2277777698</v>
      </c>
      <c r="AG586" s="103">
        <v>3927195.93722222</v>
      </c>
      <c r="AH586" s="103">
        <v>3848338.64666666</v>
      </c>
      <c r="AI586" s="103">
        <v>3769481.3561111102</v>
      </c>
      <c r="AJ586" s="103">
        <v>3690624.0655555502</v>
      </c>
      <c r="AK586" s="103">
        <v>3611766.7749999999</v>
      </c>
      <c r="AL586" s="103">
        <v>3532909.4844444399</v>
      </c>
      <c r="AM586" s="103">
        <v>3454052.1938888901</v>
      </c>
      <c r="AN586" s="103">
        <v>3375194.9033333301</v>
      </c>
      <c r="AO586" s="103">
        <v>3375194.9033333301</v>
      </c>
      <c r="AP586" s="103">
        <v>3296337.6127777798</v>
      </c>
      <c r="AQ586" s="103">
        <v>3217480.3222222198</v>
      </c>
      <c r="AR586" s="103">
        <v>3138623.03166667</v>
      </c>
      <c r="AS586" s="103">
        <v>3059765.74111111</v>
      </c>
      <c r="AT586" s="103">
        <v>2980908.4505555602</v>
      </c>
      <c r="AU586" s="103">
        <v>2902051.16</v>
      </c>
      <c r="AV586" s="103">
        <v>2823193.8694444499</v>
      </c>
      <c r="AW586" s="103">
        <v>2744336.5788888899</v>
      </c>
      <c r="AX586" s="103">
        <v>2665479.2883333401</v>
      </c>
      <c r="AY586" s="103">
        <v>2586621.9977777801</v>
      </c>
      <c r="AZ586" s="103">
        <v>2507764.7072222298</v>
      </c>
      <c r="BA586" s="103">
        <v>2428907.4166666698</v>
      </c>
      <c r="BB586" s="103">
        <v>2428907.4166666698</v>
      </c>
      <c r="BC586" s="103">
        <v>2352514.3148868</v>
      </c>
      <c r="BD586" s="103">
        <v>2276121.2131069298</v>
      </c>
      <c r="BE586" s="103">
        <v>2199728.11132706</v>
      </c>
      <c r="BF586" s="103">
        <v>2123335.0095471898</v>
      </c>
      <c r="BG586" s="103">
        <v>2046941.9077673201</v>
      </c>
      <c r="BH586" s="103">
        <v>1970548.8059874501</v>
      </c>
      <c r="BI586" s="103">
        <v>1894155.7042075801</v>
      </c>
      <c r="BJ586" s="103">
        <v>1817762.6024277101</v>
      </c>
      <c r="BK586" s="103">
        <v>1741369.5006478401</v>
      </c>
      <c r="BL586" s="103">
        <v>1664976.3988679701</v>
      </c>
      <c r="BM586" s="103">
        <v>1588583.2970881001</v>
      </c>
      <c r="BN586" s="103">
        <v>1512190.1953082299</v>
      </c>
      <c r="BO586" s="103">
        <v>1512190.1953082299</v>
      </c>
      <c r="BP586" s="103">
        <v>1444699.39908391</v>
      </c>
      <c r="BQ586" s="103">
        <v>1377208.6028596</v>
      </c>
      <c r="BR586" s="103">
        <v>1309717.8066352799</v>
      </c>
      <c r="BS586" s="103">
        <v>1242227.0104109701</v>
      </c>
      <c r="BT586" s="103">
        <v>1174736.21418665</v>
      </c>
      <c r="BU586" s="103">
        <v>1107245.4179623399</v>
      </c>
      <c r="BV586" s="103">
        <v>1039754.62173802</v>
      </c>
      <c r="BW586" s="103">
        <v>972263.82551371004</v>
      </c>
      <c r="BX586" s="103">
        <v>904773.02928939497</v>
      </c>
      <c r="BY586" s="103">
        <v>837282.23306508001</v>
      </c>
      <c r="BZ586" s="103">
        <v>769791.43684076495</v>
      </c>
      <c r="CA586" s="103">
        <v>702300.64061644999</v>
      </c>
      <c r="CB586" s="103">
        <v>702300.64061644999</v>
      </c>
      <c r="CC586" s="103">
        <v>702300.64061644999</v>
      </c>
      <c r="CD586" s="103">
        <v>702300.64061644999</v>
      </c>
      <c r="CE586" s="103">
        <v>702300.64061644999</v>
      </c>
      <c r="CF586" s="103">
        <v>702300.64061644999</v>
      </c>
      <c r="CG586" s="103">
        <v>702300.64061644999</v>
      </c>
      <c r="CH586" s="103">
        <v>702300.64061644999</v>
      </c>
      <c r="CI586" s="103">
        <v>702300.64061644999</v>
      </c>
      <c r="CJ586" s="103">
        <v>702300.64061644999</v>
      </c>
      <c r="CK586" s="103">
        <v>702300.64061644999</v>
      </c>
      <c r="CL586" s="103">
        <v>702300.64061644999</v>
      </c>
      <c r="CM586" s="103">
        <v>702300.64061644999</v>
      </c>
      <c r="CN586" s="103">
        <v>702300.64061644999</v>
      </c>
      <c r="CO586" s="103">
        <v>702300.64061644999</v>
      </c>
    </row>
    <row r="587" spans="1:93" x14ac:dyDescent="0.2">
      <c r="A587" s="101" t="s">
        <v>2181</v>
      </c>
    </row>
    <row r="588" spans="1:93" x14ac:dyDescent="0.2">
      <c r="A588" s="101" t="s">
        <v>2182</v>
      </c>
    </row>
    <row r="589" spans="1:93" x14ac:dyDescent="0.2">
      <c r="A589" s="99" t="s">
        <v>2183</v>
      </c>
    </row>
    <row r="590" spans="1:93" x14ac:dyDescent="0.2">
      <c r="A590" s="101" t="s">
        <v>2184</v>
      </c>
      <c r="B590" s="100">
        <v>722971869</v>
      </c>
      <c r="C590" s="100">
        <v>722971869</v>
      </c>
      <c r="D590" s="100">
        <v>708667075.48000002</v>
      </c>
      <c r="E590" s="100">
        <v>708667075.48000002</v>
      </c>
      <c r="F590" s="100">
        <v>708667075.48000002</v>
      </c>
      <c r="G590" s="100">
        <v>764689411.41999996</v>
      </c>
      <c r="H590" s="100">
        <v>764689411.41999996</v>
      </c>
      <c r="I590" s="100">
        <v>764689411.41999996</v>
      </c>
      <c r="J590" s="100">
        <v>718462990.40999997</v>
      </c>
      <c r="K590" s="100">
        <v>718462990.40999997</v>
      </c>
      <c r="L590" s="100">
        <v>720793333.88999999</v>
      </c>
      <c r="M590" s="100">
        <v>709668716.83000004</v>
      </c>
      <c r="N590" s="100">
        <v>709668716.83000004</v>
      </c>
      <c r="O590" s="100">
        <v>709668716.83000004</v>
      </c>
      <c r="P590" s="100">
        <v>709668716.83000004</v>
      </c>
      <c r="Q590" s="100">
        <v>691347434.42999995</v>
      </c>
      <c r="R590" s="100">
        <v>691347434.42999995</v>
      </c>
      <c r="S590" s="100">
        <v>691347434.42999995</v>
      </c>
      <c r="T590" s="100">
        <v>703945118.06999898</v>
      </c>
      <c r="U590" s="100">
        <v>703945118.06999898</v>
      </c>
      <c r="V590" s="100">
        <v>703945118.06999898</v>
      </c>
      <c r="W590" s="100">
        <v>706459029.08999896</v>
      </c>
      <c r="X590" s="100">
        <v>706459029.08999896</v>
      </c>
      <c r="Y590" s="100">
        <v>742040041.27999997</v>
      </c>
      <c r="Z590" s="100">
        <v>735283869.37</v>
      </c>
      <c r="AB590" s="100">
        <v>735283869.37</v>
      </c>
      <c r="AC590" s="100">
        <v>735283869.37</v>
      </c>
      <c r="AD590" s="100">
        <v>735283869.37</v>
      </c>
      <c r="AE590" s="100">
        <v>735283869.37</v>
      </c>
      <c r="AF590" s="100">
        <v>735283869.37</v>
      </c>
      <c r="AG590" s="100">
        <v>735283869.37</v>
      </c>
      <c r="AH590" s="100">
        <v>735283869.37</v>
      </c>
      <c r="AI590" s="100">
        <v>735283869.37</v>
      </c>
      <c r="AJ590" s="100">
        <v>735283869.37</v>
      </c>
      <c r="AK590" s="100">
        <v>735283869.37</v>
      </c>
      <c r="AL590" s="100">
        <v>735283869.37</v>
      </c>
      <c r="AM590" s="100">
        <v>735283869.37</v>
      </c>
      <c r="AN590" s="100">
        <v>735283869.37</v>
      </c>
      <c r="AO590" s="100">
        <v>735283869.37</v>
      </c>
      <c r="AP590" s="100">
        <v>735283869.37</v>
      </c>
      <c r="AQ590" s="100">
        <v>735283869.37</v>
      </c>
      <c r="AR590" s="100">
        <v>735283869.37</v>
      </c>
      <c r="AS590" s="100">
        <v>735283869.37</v>
      </c>
      <c r="AT590" s="100">
        <v>735283869.37</v>
      </c>
      <c r="AU590" s="100">
        <v>735283869.37</v>
      </c>
      <c r="AV590" s="100">
        <v>735283869.37</v>
      </c>
      <c r="AW590" s="100">
        <v>735283869.37</v>
      </c>
      <c r="AX590" s="100">
        <v>735283869.37</v>
      </c>
      <c r="AY590" s="100">
        <v>735283869.37</v>
      </c>
      <c r="AZ590" s="100">
        <v>735283869.37</v>
      </c>
      <c r="BA590" s="100">
        <v>735283869.37</v>
      </c>
      <c r="BB590" s="100">
        <v>735283869.37</v>
      </c>
      <c r="BC590" s="100">
        <v>735283869.37</v>
      </c>
      <c r="BD590" s="100">
        <v>735283869.37</v>
      </c>
      <c r="BE590" s="100">
        <v>735283869.37</v>
      </c>
      <c r="BF590" s="100">
        <v>735283869.37</v>
      </c>
      <c r="BG590" s="100">
        <v>735283869.37</v>
      </c>
      <c r="BH590" s="100">
        <v>735283869.37</v>
      </c>
      <c r="BI590" s="100">
        <v>735283869.37</v>
      </c>
      <c r="BJ590" s="100">
        <v>735283869.37</v>
      </c>
      <c r="BK590" s="100">
        <v>735283869.37</v>
      </c>
      <c r="BL590" s="100">
        <v>735283869.37</v>
      </c>
      <c r="BM590" s="100">
        <v>735283869.37</v>
      </c>
      <c r="BN590" s="100">
        <v>735283869.37</v>
      </c>
      <c r="BO590" s="100">
        <v>735283869.37</v>
      </c>
      <c r="BP590" s="100">
        <v>735283869.37</v>
      </c>
      <c r="BQ590" s="100">
        <v>735283869.37</v>
      </c>
      <c r="BR590" s="100">
        <v>735283869.37</v>
      </c>
      <c r="BS590" s="100">
        <v>735283869.37</v>
      </c>
      <c r="BT590" s="100">
        <v>735283869.37</v>
      </c>
      <c r="BU590" s="100">
        <v>735283869.37</v>
      </c>
      <c r="BV590" s="100">
        <v>735283869.37</v>
      </c>
      <c r="BW590" s="100">
        <v>735283869.37</v>
      </c>
      <c r="BX590" s="100">
        <v>735283869.37</v>
      </c>
      <c r="BY590" s="100">
        <v>735283869.37</v>
      </c>
      <c r="BZ590" s="100">
        <v>735283869.37</v>
      </c>
      <c r="CA590" s="100">
        <v>735283869.37</v>
      </c>
      <c r="CB590" s="100">
        <v>735283869.37</v>
      </c>
      <c r="CC590" s="100">
        <v>735283869.37</v>
      </c>
      <c r="CD590" s="100">
        <v>735283869.37</v>
      </c>
      <c r="CE590" s="100">
        <v>735283869.37</v>
      </c>
      <c r="CF590" s="100">
        <v>735283869.37</v>
      </c>
      <c r="CG590" s="100">
        <v>735283869.37</v>
      </c>
      <c r="CH590" s="100">
        <v>735283869.37</v>
      </c>
      <c r="CI590" s="100">
        <v>735283869.37</v>
      </c>
      <c r="CJ590" s="100">
        <v>735283869.37</v>
      </c>
      <c r="CK590" s="100">
        <v>735283869.37</v>
      </c>
      <c r="CL590" s="100">
        <v>735283869.37</v>
      </c>
      <c r="CM590" s="100">
        <v>735283869.37</v>
      </c>
      <c r="CN590" s="100">
        <v>735283869.37</v>
      </c>
      <c r="CO590" s="100">
        <v>735283869.37</v>
      </c>
    </row>
    <row r="591" spans="1:93" x14ac:dyDescent="0.2">
      <c r="A591" s="101" t="s">
        <v>2185</v>
      </c>
      <c r="B591" s="100">
        <v>130335033.70999999</v>
      </c>
      <c r="C591" s="100">
        <v>130335033.70999999</v>
      </c>
      <c r="D591" s="100">
        <v>126304881.48999999</v>
      </c>
      <c r="E591" s="100">
        <v>126304881.48999999</v>
      </c>
      <c r="F591" s="100">
        <v>126304881.48999999</v>
      </c>
      <c r="G591" s="100">
        <v>134948717.78999999</v>
      </c>
      <c r="H591" s="100">
        <v>134948717.78999999</v>
      </c>
      <c r="I591" s="100">
        <v>134948717.78999999</v>
      </c>
      <c r="J591" s="100">
        <v>126486694.75</v>
      </c>
      <c r="K591" s="100">
        <v>126486694.75</v>
      </c>
      <c r="L591" s="100">
        <v>126465862.54000001</v>
      </c>
      <c r="M591" s="100">
        <v>123847441.809999</v>
      </c>
      <c r="N591" s="100">
        <v>123847441.809999</v>
      </c>
      <c r="O591" s="100">
        <v>123847441.809999</v>
      </c>
      <c r="P591" s="100">
        <v>123847441.809999</v>
      </c>
      <c r="Q591" s="100">
        <v>117744803.92</v>
      </c>
      <c r="R591" s="100">
        <v>117744803.92</v>
      </c>
      <c r="S591" s="100">
        <v>117744803.92</v>
      </c>
      <c r="T591" s="100">
        <v>118927528.03</v>
      </c>
      <c r="U591" s="100">
        <v>118927528.03</v>
      </c>
      <c r="V591" s="100">
        <v>118927528.03</v>
      </c>
      <c r="W591" s="100">
        <v>116778324.17999899</v>
      </c>
      <c r="X591" s="100">
        <v>116778324.17999899</v>
      </c>
      <c r="Y591" s="100">
        <v>113718813.45999999</v>
      </c>
      <c r="Z591" s="100">
        <v>112753285.41</v>
      </c>
      <c r="AB591" s="100">
        <v>112753285.41</v>
      </c>
      <c r="AC591" s="100">
        <v>112753285.41</v>
      </c>
      <c r="AD591" s="100">
        <v>112753285.41</v>
      </c>
      <c r="AE591" s="100">
        <v>112753285.41</v>
      </c>
      <c r="AF591" s="100">
        <v>112753285.41</v>
      </c>
      <c r="AG591" s="100">
        <v>112753285.41</v>
      </c>
      <c r="AH591" s="100">
        <v>112753285.41</v>
      </c>
      <c r="AI591" s="100">
        <v>112753285.41</v>
      </c>
      <c r="AJ591" s="100">
        <v>112753285.41</v>
      </c>
      <c r="AK591" s="100">
        <v>112753285.41</v>
      </c>
      <c r="AL591" s="100">
        <v>112753285.41</v>
      </c>
      <c r="AM591" s="100">
        <v>112753285.41</v>
      </c>
      <c r="AN591" s="100">
        <v>112753285.41</v>
      </c>
      <c r="AO591" s="100">
        <v>112753285.41</v>
      </c>
      <c r="AP591" s="100">
        <v>112753285.41</v>
      </c>
      <c r="AQ591" s="100">
        <v>112753285.41</v>
      </c>
      <c r="AR591" s="100">
        <v>112753285.41</v>
      </c>
      <c r="AS591" s="100">
        <v>112753285.41</v>
      </c>
      <c r="AT591" s="100">
        <v>112753285.41</v>
      </c>
      <c r="AU591" s="100">
        <v>112753285.41</v>
      </c>
      <c r="AV591" s="100">
        <v>112753285.41</v>
      </c>
      <c r="AW591" s="100">
        <v>112753285.41</v>
      </c>
      <c r="AX591" s="100">
        <v>112753285.41</v>
      </c>
      <c r="AY591" s="100">
        <v>112753285.41</v>
      </c>
      <c r="AZ591" s="100">
        <v>112753285.41</v>
      </c>
      <c r="BA591" s="100">
        <v>112753285.41</v>
      </c>
      <c r="BB591" s="100">
        <v>112753285.41</v>
      </c>
      <c r="BC591" s="100">
        <v>112753285.41</v>
      </c>
      <c r="BD591" s="100">
        <v>112753285.41</v>
      </c>
      <c r="BE591" s="100">
        <v>112753285.41</v>
      </c>
      <c r="BF591" s="100">
        <v>112753285.41</v>
      </c>
      <c r="BG591" s="100">
        <v>112753285.41</v>
      </c>
      <c r="BH591" s="100">
        <v>112753285.41</v>
      </c>
      <c r="BI591" s="100">
        <v>112753285.41</v>
      </c>
      <c r="BJ591" s="100">
        <v>112753285.41</v>
      </c>
      <c r="BK591" s="100">
        <v>112753285.41</v>
      </c>
      <c r="BL591" s="100">
        <v>112753285.41</v>
      </c>
      <c r="BM591" s="100">
        <v>112753285.41</v>
      </c>
      <c r="BN591" s="100">
        <v>112753285.41</v>
      </c>
      <c r="BO591" s="100">
        <v>112753285.41</v>
      </c>
      <c r="BP591" s="100">
        <v>112753285.41</v>
      </c>
      <c r="BQ591" s="100">
        <v>112753285.41</v>
      </c>
      <c r="BR591" s="100">
        <v>112753285.41</v>
      </c>
      <c r="BS591" s="100">
        <v>112753285.41</v>
      </c>
      <c r="BT591" s="100">
        <v>112753285.41</v>
      </c>
      <c r="BU591" s="100">
        <v>112753285.41</v>
      </c>
      <c r="BV591" s="100">
        <v>112753285.41</v>
      </c>
      <c r="BW591" s="100">
        <v>112753285.41</v>
      </c>
      <c r="BX591" s="100">
        <v>112753285.41</v>
      </c>
      <c r="BY591" s="100">
        <v>112753285.41</v>
      </c>
      <c r="BZ591" s="100">
        <v>112753285.41</v>
      </c>
      <c r="CA591" s="100">
        <v>112753285.41</v>
      </c>
      <c r="CB591" s="100">
        <v>112753285.41</v>
      </c>
      <c r="CC591" s="100">
        <v>112753285.41</v>
      </c>
      <c r="CD591" s="100">
        <v>112753285.41</v>
      </c>
      <c r="CE591" s="100">
        <v>112753285.41</v>
      </c>
      <c r="CF591" s="100">
        <v>112753285.41</v>
      </c>
      <c r="CG591" s="100">
        <v>112753285.41</v>
      </c>
      <c r="CH591" s="100">
        <v>112753285.41</v>
      </c>
      <c r="CI591" s="100">
        <v>112753285.41</v>
      </c>
      <c r="CJ591" s="100">
        <v>112753285.41</v>
      </c>
      <c r="CK591" s="100">
        <v>112753285.41</v>
      </c>
      <c r="CL591" s="100">
        <v>112753285.41</v>
      </c>
      <c r="CM591" s="100">
        <v>112753285.41</v>
      </c>
      <c r="CN591" s="100">
        <v>112753285.41</v>
      </c>
      <c r="CO591" s="100">
        <v>112753285.41</v>
      </c>
    </row>
    <row r="592" spans="1:93" x14ac:dyDescent="0.2">
      <c r="A592" s="101" t="s">
        <v>2186</v>
      </c>
      <c r="B592" s="100">
        <v>0</v>
      </c>
      <c r="C592" s="100">
        <v>0</v>
      </c>
      <c r="D592" s="100">
        <v>0</v>
      </c>
      <c r="E592" s="100">
        <v>0</v>
      </c>
      <c r="F592" s="100">
        <v>0</v>
      </c>
      <c r="G592" s="100">
        <v>0</v>
      </c>
      <c r="H592" s="100">
        <v>0</v>
      </c>
      <c r="I592" s="100">
        <v>0</v>
      </c>
      <c r="J592" s="100">
        <v>0</v>
      </c>
      <c r="K592" s="100">
        <v>0</v>
      </c>
      <c r="L592" s="100">
        <v>0</v>
      </c>
      <c r="M592" s="100">
        <v>0</v>
      </c>
      <c r="N592" s="100">
        <v>0</v>
      </c>
      <c r="O592" s="100">
        <v>0</v>
      </c>
      <c r="P592" s="100">
        <v>0</v>
      </c>
      <c r="Q592" s="100">
        <v>0</v>
      </c>
      <c r="R592" s="100">
        <v>0</v>
      </c>
      <c r="S592" s="100">
        <v>0</v>
      </c>
      <c r="T592" s="100">
        <v>0</v>
      </c>
      <c r="U592" s="100">
        <v>0</v>
      </c>
      <c r="V592" s="100">
        <v>0</v>
      </c>
      <c r="W592" s="100">
        <v>0</v>
      </c>
      <c r="X592" s="100">
        <v>0</v>
      </c>
      <c r="Y592" s="100">
        <v>0</v>
      </c>
      <c r="Z592" s="100">
        <v>0</v>
      </c>
      <c r="AB592" s="100">
        <v>0</v>
      </c>
      <c r="AC592" s="100">
        <v>0</v>
      </c>
      <c r="AD592" s="100">
        <v>0</v>
      </c>
      <c r="AE592" s="100">
        <v>0</v>
      </c>
      <c r="AF592" s="100">
        <v>0</v>
      </c>
      <c r="AG592" s="100">
        <v>0</v>
      </c>
      <c r="AH592" s="100">
        <v>0</v>
      </c>
      <c r="AI592" s="100">
        <v>0</v>
      </c>
      <c r="AJ592" s="100">
        <v>0</v>
      </c>
      <c r="AK592" s="100">
        <v>0</v>
      </c>
      <c r="AL592" s="100">
        <v>0</v>
      </c>
      <c r="AM592" s="100">
        <v>0</v>
      </c>
      <c r="AN592" s="100">
        <v>0</v>
      </c>
      <c r="AO592" s="100">
        <v>0</v>
      </c>
      <c r="AP592" s="100">
        <v>0</v>
      </c>
      <c r="AQ592" s="100">
        <v>0</v>
      </c>
      <c r="AR592" s="100">
        <v>0</v>
      </c>
      <c r="AS592" s="100">
        <v>0</v>
      </c>
      <c r="AT592" s="100">
        <v>0</v>
      </c>
      <c r="AU592" s="100">
        <v>0</v>
      </c>
      <c r="AV592" s="100">
        <v>0</v>
      </c>
      <c r="AW592" s="100">
        <v>0</v>
      </c>
      <c r="AX592" s="100">
        <v>0</v>
      </c>
      <c r="AY592" s="100">
        <v>0</v>
      </c>
      <c r="AZ592" s="100">
        <v>0</v>
      </c>
      <c r="BA592" s="100">
        <v>0</v>
      </c>
      <c r="BB592" s="100">
        <v>0</v>
      </c>
      <c r="BC592" s="100">
        <v>0</v>
      </c>
      <c r="BD592" s="100">
        <v>0</v>
      </c>
      <c r="BE592" s="100">
        <v>0</v>
      </c>
      <c r="BF592" s="100">
        <v>0</v>
      </c>
      <c r="BG592" s="100">
        <v>0</v>
      </c>
      <c r="BH592" s="100">
        <v>0</v>
      </c>
      <c r="BI592" s="100">
        <v>0</v>
      </c>
      <c r="BJ592" s="100">
        <v>0</v>
      </c>
      <c r="BK592" s="100">
        <v>0</v>
      </c>
      <c r="BL592" s="100">
        <v>0</v>
      </c>
      <c r="BM592" s="100">
        <v>0</v>
      </c>
      <c r="BN592" s="100">
        <v>0</v>
      </c>
      <c r="BO592" s="100">
        <v>0</v>
      </c>
      <c r="BP592" s="100">
        <v>0</v>
      </c>
      <c r="BQ592" s="100">
        <v>0</v>
      </c>
      <c r="BR592" s="100">
        <v>0</v>
      </c>
      <c r="BS592" s="100">
        <v>0</v>
      </c>
      <c r="BT592" s="100">
        <v>0</v>
      </c>
      <c r="BU592" s="100">
        <v>0</v>
      </c>
      <c r="BV592" s="100">
        <v>0</v>
      </c>
      <c r="BW592" s="100">
        <v>0</v>
      </c>
      <c r="BX592" s="100">
        <v>0</v>
      </c>
      <c r="BY592" s="100">
        <v>0</v>
      </c>
      <c r="BZ592" s="100">
        <v>0</v>
      </c>
      <c r="CA592" s="100">
        <v>0</v>
      </c>
      <c r="CB592" s="100">
        <v>0</v>
      </c>
      <c r="CC592" s="100">
        <v>0</v>
      </c>
      <c r="CD592" s="100">
        <v>0</v>
      </c>
      <c r="CE592" s="100">
        <v>0</v>
      </c>
      <c r="CF592" s="100">
        <v>0</v>
      </c>
      <c r="CG592" s="100">
        <v>0</v>
      </c>
      <c r="CH592" s="100">
        <v>0</v>
      </c>
      <c r="CI592" s="100">
        <v>0</v>
      </c>
      <c r="CJ592" s="100">
        <v>0</v>
      </c>
      <c r="CK592" s="100">
        <v>0</v>
      </c>
      <c r="CL592" s="100">
        <v>0</v>
      </c>
      <c r="CM592" s="100">
        <v>0</v>
      </c>
      <c r="CN592" s="100">
        <v>0</v>
      </c>
      <c r="CO592" s="100">
        <v>0</v>
      </c>
    </row>
    <row r="593" spans="1:93" x14ac:dyDescent="0.2">
      <c r="A593" s="101" t="s">
        <v>2187</v>
      </c>
      <c r="B593" s="100">
        <v>0</v>
      </c>
      <c r="C593" s="100">
        <v>0</v>
      </c>
      <c r="D593" s="100">
        <v>0</v>
      </c>
      <c r="E593" s="100">
        <v>0</v>
      </c>
      <c r="F593" s="100">
        <v>0</v>
      </c>
      <c r="G593" s="100">
        <v>0</v>
      </c>
      <c r="H593" s="100">
        <v>0</v>
      </c>
      <c r="I593" s="100">
        <v>0</v>
      </c>
      <c r="J593" s="100">
        <v>0</v>
      </c>
      <c r="K593" s="100">
        <v>0</v>
      </c>
      <c r="L593" s="100">
        <v>0</v>
      </c>
      <c r="M593" s="100">
        <v>0</v>
      </c>
      <c r="N593" s="100">
        <v>0</v>
      </c>
      <c r="O593" s="100">
        <v>0</v>
      </c>
      <c r="P593" s="100">
        <v>0</v>
      </c>
      <c r="Q593" s="100">
        <v>0</v>
      </c>
      <c r="R593" s="100">
        <v>0</v>
      </c>
      <c r="S593" s="100">
        <v>0</v>
      </c>
      <c r="T593" s="100">
        <v>0</v>
      </c>
      <c r="U593" s="100">
        <v>0</v>
      </c>
      <c r="V593" s="100">
        <v>0</v>
      </c>
      <c r="W593" s="100">
        <v>0</v>
      </c>
      <c r="X593" s="100">
        <v>0</v>
      </c>
      <c r="Y593" s="100">
        <v>0</v>
      </c>
      <c r="Z593" s="100">
        <v>0</v>
      </c>
      <c r="AB593" s="100">
        <v>0</v>
      </c>
      <c r="AC593" s="100">
        <v>0</v>
      </c>
      <c r="AD593" s="100">
        <v>0</v>
      </c>
      <c r="AE593" s="100">
        <v>0</v>
      </c>
      <c r="AF593" s="100">
        <v>0</v>
      </c>
      <c r="AG593" s="100">
        <v>0</v>
      </c>
      <c r="AH593" s="100">
        <v>0</v>
      </c>
      <c r="AI593" s="100">
        <v>0</v>
      </c>
      <c r="AJ593" s="100">
        <v>0</v>
      </c>
      <c r="AK593" s="100">
        <v>0</v>
      </c>
      <c r="AL593" s="100">
        <v>0</v>
      </c>
      <c r="AM593" s="100">
        <v>0</v>
      </c>
      <c r="AN593" s="100">
        <v>0</v>
      </c>
      <c r="AO593" s="100">
        <v>0</v>
      </c>
      <c r="AP593" s="100">
        <v>0</v>
      </c>
      <c r="AQ593" s="100">
        <v>0</v>
      </c>
      <c r="AR593" s="100">
        <v>0</v>
      </c>
      <c r="AS593" s="100">
        <v>0</v>
      </c>
      <c r="AT593" s="100">
        <v>0</v>
      </c>
      <c r="AU593" s="100">
        <v>0</v>
      </c>
      <c r="AV593" s="100">
        <v>0</v>
      </c>
      <c r="AW593" s="100">
        <v>0</v>
      </c>
      <c r="AX593" s="100">
        <v>0</v>
      </c>
      <c r="AY593" s="100">
        <v>0</v>
      </c>
      <c r="AZ593" s="100">
        <v>0</v>
      </c>
      <c r="BA593" s="100">
        <v>0</v>
      </c>
      <c r="BB593" s="100">
        <v>0</v>
      </c>
      <c r="BC593" s="100">
        <v>0</v>
      </c>
      <c r="BD593" s="100">
        <v>0</v>
      </c>
      <c r="BE593" s="100">
        <v>0</v>
      </c>
      <c r="BF593" s="100">
        <v>0</v>
      </c>
      <c r="BG593" s="100">
        <v>0</v>
      </c>
      <c r="BH593" s="100">
        <v>0</v>
      </c>
      <c r="BI593" s="100">
        <v>0</v>
      </c>
      <c r="BJ593" s="100">
        <v>0</v>
      </c>
      <c r="BK593" s="100">
        <v>0</v>
      </c>
      <c r="BL593" s="100">
        <v>0</v>
      </c>
      <c r="BM593" s="100">
        <v>0</v>
      </c>
      <c r="BN593" s="100">
        <v>0</v>
      </c>
      <c r="BO593" s="100">
        <v>0</v>
      </c>
      <c r="BP593" s="100">
        <v>0</v>
      </c>
      <c r="BQ593" s="100">
        <v>0</v>
      </c>
      <c r="BR593" s="100">
        <v>0</v>
      </c>
      <c r="BS593" s="100">
        <v>0</v>
      </c>
      <c r="BT593" s="100">
        <v>0</v>
      </c>
      <c r="BU593" s="100">
        <v>0</v>
      </c>
      <c r="BV593" s="100">
        <v>0</v>
      </c>
      <c r="BW593" s="100">
        <v>0</v>
      </c>
      <c r="BX593" s="100">
        <v>0</v>
      </c>
      <c r="BY593" s="100">
        <v>0</v>
      </c>
      <c r="BZ593" s="100">
        <v>0</v>
      </c>
      <c r="CA593" s="100">
        <v>0</v>
      </c>
      <c r="CB593" s="100">
        <v>0</v>
      </c>
      <c r="CC593" s="100">
        <v>0</v>
      </c>
      <c r="CD593" s="100">
        <v>0</v>
      </c>
      <c r="CE593" s="100">
        <v>0</v>
      </c>
      <c r="CF593" s="100">
        <v>0</v>
      </c>
      <c r="CG593" s="100">
        <v>0</v>
      </c>
      <c r="CH593" s="100">
        <v>0</v>
      </c>
      <c r="CI593" s="100">
        <v>0</v>
      </c>
      <c r="CJ593" s="100">
        <v>0</v>
      </c>
      <c r="CK593" s="100">
        <v>0</v>
      </c>
      <c r="CL593" s="100">
        <v>0</v>
      </c>
      <c r="CM593" s="100">
        <v>0</v>
      </c>
      <c r="CN593" s="100">
        <v>0</v>
      </c>
      <c r="CO593" s="100">
        <v>0</v>
      </c>
    </row>
    <row r="594" spans="1:93" x14ac:dyDescent="0.2">
      <c r="A594" s="101" t="s">
        <v>2188</v>
      </c>
      <c r="B594" s="100">
        <v>0</v>
      </c>
      <c r="C594" s="100">
        <v>0</v>
      </c>
      <c r="D594" s="100">
        <v>0</v>
      </c>
      <c r="E594" s="100">
        <v>0</v>
      </c>
      <c r="F594" s="100">
        <v>0</v>
      </c>
      <c r="G594" s="100">
        <v>0</v>
      </c>
      <c r="H594" s="100">
        <v>0</v>
      </c>
      <c r="I594" s="100">
        <v>0</v>
      </c>
      <c r="J594" s="100">
        <v>0</v>
      </c>
      <c r="K594" s="100">
        <v>0</v>
      </c>
      <c r="L594" s="100">
        <v>0</v>
      </c>
      <c r="M594" s="100">
        <v>0</v>
      </c>
      <c r="N594" s="100">
        <v>0</v>
      </c>
      <c r="O594" s="100">
        <v>0</v>
      </c>
      <c r="P594" s="100">
        <v>0</v>
      </c>
      <c r="Q594" s="100">
        <v>0</v>
      </c>
      <c r="R594" s="100">
        <v>0</v>
      </c>
      <c r="S594" s="100">
        <v>0</v>
      </c>
      <c r="T594" s="100">
        <v>0</v>
      </c>
      <c r="U594" s="100">
        <v>0</v>
      </c>
      <c r="V594" s="100">
        <v>0</v>
      </c>
      <c r="W594" s="100">
        <v>0</v>
      </c>
      <c r="X594" s="100">
        <v>0</v>
      </c>
      <c r="Y594" s="100">
        <v>0</v>
      </c>
      <c r="Z594" s="100">
        <v>0</v>
      </c>
      <c r="AB594" s="100">
        <v>0</v>
      </c>
      <c r="AC594" s="100">
        <v>0</v>
      </c>
      <c r="AD594" s="100">
        <v>0</v>
      </c>
      <c r="AE594" s="100">
        <v>0</v>
      </c>
      <c r="AF594" s="100">
        <v>0</v>
      </c>
      <c r="AG594" s="100">
        <v>0</v>
      </c>
      <c r="AH594" s="100">
        <v>0</v>
      </c>
      <c r="AI594" s="100">
        <v>0</v>
      </c>
      <c r="AJ594" s="100">
        <v>0</v>
      </c>
      <c r="AK594" s="100">
        <v>0</v>
      </c>
      <c r="AL594" s="100">
        <v>0</v>
      </c>
      <c r="AM594" s="100">
        <v>0</v>
      </c>
      <c r="AN594" s="100">
        <v>0</v>
      </c>
      <c r="AO594" s="100">
        <v>0</v>
      </c>
      <c r="AP594" s="100">
        <v>0</v>
      </c>
      <c r="AQ594" s="100">
        <v>0</v>
      </c>
      <c r="AR594" s="100">
        <v>0</v>
      </c>
      <c r="AS594" s="100">
        <v>0</v>
      </c>
      <c r="AT594" s="100">
        <v>0</v>
      </c>
      <c r="AU594" s="100">
        <v>0</v>
      </c>
      <c r="AV594" s="100">
        <v>0</v>
      </c>
      <c r="AW594" s="100">
        <v>0</v>
      </c>
      <c r="AX594" s="100">
        <v>0</v>
      </c>
      <c r="AY594" s="100">
        <v>0</v>
      </c>
      <c r="AZ594" s="100">
        <v>0</v>
      </c>
      <c r="BA594" s="100">
        <v>0</v>
      </c>
      <c r="BB594" s="100">
        <v>0</v>
      </c>
      <c r="BC594" s="100">
        <v>0</v>
      </c>
      <c r="BD594" s="100">
        <v>0</v>
      </c>
      <c r="BE594" s="100">
        <v>0</v>
      </c>
      <c r="BF594" s="100">
        <v>0</v>
      </c>
      <c r="BG594" s="100">
        <v>0</v>
      </c>
      <c r="BH594" s="100">
        <v>0</v>
      </c>
      <c r="BI594" s="100">
        <v>0</v>
      </c>
      <c r="BJ594" s="100">
        <v>0</v>
      </c>
      <c r="BK594" s="100">
        <v>0</v>
      </c>
      <c r="BL594" s="100">
        <v>0</v>
      </c>
      <c r="BM594" s="100">
        <v>0</v>
      </c>
      <c r="BN594" s="100">
        <v>0</v>
      </c>
      <c r="BO594" s="100">
        <v>0</v>
      </c>
      <c r="BP594" s="100">
        <v>0</v>
      </c>
      <c r="BQ594" s="100">
        <v>0</v>
      </c>
      <c r="BR594" s="100">
        <v>0</v>
      </c>
      <c r="BS594" s="100">
        <v>0</v>
      </c>
      <c r="BT594" s="100">
        <v>0</v>
      </c>
      <c r="BU594" s="100">
        <v>0</v>
      </c>
      <c r="BV594" s="100">
        <v>0</v>
      </c>
      <c r="BW594" s="100">
        <v>0</v>
      </c>
      <c r="BX594" s="100">
        <v>0</v>
      </c>
      <c r="BY594" s="100">
        <v>0</v>
      </c>
      <c r="BZ594" s="100">
        <v>0</v>
      </c>
      <c r="CA594" s="100">
        <v>0</v>
      </c>
      <c r="CB594" s="100">
        <v>0</v>
      </c>
      <c r="CC594" s="100">
        <v>0</v>
      </c>
      <c r="CD594" s="100">
        <v>0</v>
      </c>
      <c r="CE594" s="100">
        <v>0</v>
      </c>
      <c r="CF594" s="100">
        <v>0</v>
      </c>
      <c r="CG594" s="100">
        <v>0</v>
      </c>
      <c r="CH594" s="100">
        <v>0</v>
      </c>
      <c r="CI594" s="100">
        <v>0</v>
      </c>
      <c r="CJ594" s="100">
        <v>0</v>
      </c>
      <c r="CK594" s="100">
        <v>0</v>
      </c>
      <c r="CL594" s="100">
        <v>0</v>
      </c>
      <c r="CM594" s="100">
        <v>0</v>
      </c>
      <c r="CN594" s="100">
        <v>0</v>
      </c>
      <c r="CO594" s="100">
        <v>0</v>
      </c>
    </row>
    <row r="595" spans="1:93" x14ac:dyDescent="0.2">
      <c r="A595" s="101" t="s">
        <v>2189</v>
      </c>
      <c r="B595" s="100">
        <v>-3844313.55</v>
      </c>
      <c r="C595" s="100">
        <v>-3844313.55</v>
      </c>
      <c r="D595" s="100">
        <v>-3844313.55</v>
      </c>
      <c r="E595" s="100">
        <v>-3844313.55</v>
      </c>
      <c r="F595" s="100">
        <v>-3844313.55</v>
      </c>
      <c r="G595" s="100">
        <v>-3844313.55</v>
      </c>
      <c r="H595" s="100">
        <v>-3844313.55</v>
      </c>
      <c r="I595" s="100">
        <v>-3844313.55</v>
      </c>
      <c r="J595" s="100">
        <v>-5348295.32</v>
      </c>
      <c r="K595" s="100">
        <v>-5348295.32</v>
      </c>
      <c r="L595" s="100">
        <v>-5348295.32</v>
      </c>
      <c r="M595" s="100">
        <v>-5348295.32</v>
      </c>
      <c r="N595" s="100">
        <v>-5348295.32</v>
      </c>
      <c r="O595" s="100">
        <v>-5348295.32</v>
      </c>
      <c r="P595" s="100">
        <v>-5348295.32</v>
      </c>
      <c r="Q595" s="100">
        <v>-5348295.32</v>
      </c>
      <c r="R595" s="100">
        <v>-5348295.32</v>
      </c>
      <c r="S595" s="100">
        <v>-5348295.32</v>
      </c>
      <c r="T595" s="100">
        <v>-5348295.32</v>
      </c>
      <c r="U595" s="100">
        <v>-5348295.32</v>
      </c>
      <c r="V595" s="100">
        <v>-5348295.32</v>
      </c>
      <c r="W595" s="100">
        <v>-6393019.1900000004</v>
      </c>
      <c r="X595" s="100">
        <v>-6393019.1900000004</v>
      </c>
      <c r="Y595" s="100">
        <v>-6393019.1900000004</v>
      </c>
      <c r="Z595" s="100">
        <v>-6393019.1900000004</v>
      </c>
      <c r="AB595" s="100">
        <v>-6393019.1900000004</v>
      </c>
      <c r="AC595" s="100">
        <v>-6393019.1900000004</v>
      </c>
      <c r="AD595" s="100">
        <v>-6393019.1900000004</v>
      </c>
      <c r="AE595" s="100">
        <v>-6393019.1900000004</v>
      </c>
      <c r="AF595" s="100">
        <v>-6393019.1900000004</v>
      </c>
      <c r="AG595" s="100">
        <v>-6393019.1900000004</v>
      </c>
      <c r="AH595" s="100">
        <v>-6393019.1900000004</v>
      </c>
      <c r="AI595" s="100">
        <v>-6393019.1900000004</v>
      </c>
      <c r="AJ595" s="100">
        <v>-6393019.1900000004</v>
      </c>
      <c r="AK595" s="100">
        <v>-6393019.1900000004</v>
      </c>
      <c r="AL595" s="100">
        <v>-6393019.1900000004</v>
      </c>
      <c r="AM595" s="100">
        <v>-6393019.1900000004</v>
      </c>
      <c r="AN595" s="100">
        <v>-6393019.1900000004</v>
      </c>
      <c r="AO595" s="100">
        <v>-6393019.1900000004</v>
      </c>
      <c r="AP595" s="100">
        <v>-6393019.1900000004</v>
      </c>
      <c r="AQ595" s="100">
        <v>-6393019.1900000004</v>
      </c>
      <c r="AR595" s="100">
        <v>-6393019.1900000004</v>
      </c>
      <c r="AS595" s="100">
        <v>-6393019.1900000004</v>
      </c>
      <c r="AT595" s="100">
        <v>-6393019.1900000004</v>
      </c>
      <c r="AU595" s="100">
        <v>-6393019.1900000004</v>
      </c>
      <c r="AV595" s="100">
        <v>-6393019.1900000004</v>
      </c>
      <c r="AW595" s="100">
        <v>-6393019.1900000004</v>
      </c>
      <c r="AX595" s="100">
        <v>-6393019.1900000004</v>
      </c>
      <c r="AY595" s="100">
        <v>-6393019.1900000004</v>
      </c>
      <c r="AZ595" s="100">
        <v>-6393019.1900000004</v>
      </c>
      <c r="BA595" s="100">
        <v>-6393019.1900000004</v>
      </c>
      <c r="BB595" s="100">
        <v>-6393019.1900000004</v>
      </c>
      <c r="BC595" s="100">
        <v>-6393019.1900000004</v>
      </c>
      <c r="BD595" s="100">
        <v>-6393019.1900000004</v>
      </c>
      <c r="BE595" s="100">
        <v>-6393019.1900000004</v>
      </c>
      <c r="BF595" s="100">
        <v>-6393019.1900000004</v>
      </c>
      <c r="BG595" s="100">
        <v>-6393019.1900000004</v>
      </c>
      <c r="BH595" s="100">
        <v>-6393019.1900000004</v>
      </c>
      <c r="BI595" s="100">
        <v>-6393019.1900000004</v>
      </c>
      <c r="BJ595" s="100">
        <v>-6393019.1900000004</v>
      </c>
      <c r="BK595" s="100">
        <v>-6393019.1900000004</v>
      </c>
      <c r="BL595" s="100">
        <v>-6393019.1900000004</v>
      </c>
      <c r="BM595" s="100">
        <v>-6393019.1900000004</v>
      </c>
      <c r="BN595" s="100">
        <v>-6393019.1900000004</v>
      </c>
      <c r="BO595" s="100">
        <v>-6393019.1900000004</v>
      </c>
      <c r="BP595" s="100">
        <v>-6393019.1900000004</v>
      </c>
      <c r="BQ595" s="100">
        <v>-6393019.1900000004</v>
      </c>
      <c r="BR595" s="100">
        <v>-6393019.1900000004</v>
      </c>
      <c r="BS595" s="100">
        <v>-6393019.1900000004</v>
      </c>
      <c r="BT595" s="100">
        <v>-6393019.1900000004</v>
      </c>
      <c r="BU595" s="100">
        <v>-6393019.1900000004</v>
      </c>
      <c r="BV595" s="100">
        <v>-6393019.1900000004</v>
      </c>
      <c r="BW595" s="100">
        <v>-6393019.1900000004</v>
      </c>
      <c r="BX595" s="100">
        <v>-6393019.1900000004</v>
      </c>
      <c r="BY595" s="100">
        <v>-6393019.1900000004</v>
      </c>
      <c r="BZ595" s="100">
        <v>-6393019.1900000004</v>
      </c>
      <c r="CA595" s="100">
        <v>-6393019.1900000004</v>
      </c>
      <c r="CB595" s="100">
        <v>-6393019.1900000004</v>
      </c>
      <c r="CC595" s="100">
        <v>-6393019.1900000004</v>
      </c>
      <c r="CD595" s="100">
        <v>-6393019.1900000004</v>
      </c>
      <c r="CE595" s="100">
        <v>-6393019.1900000004</v>
      </c>
      <c r="CF595" s="100">
        <v>-6393019.1900000004</v>
      </c>
      <c r="CG595" s="100">
        <v>-6393019.1900000004</v>
      </c>
      <c r="CH595" s="100">
        <v>-6393019.1900000004</v>
      </c>
      <c r="CI595" s="100">
        <v>-6393019.1900000004</v>
      </c>
      <c r="CJ595" s="100">
        <v>-6393019.1900000004</v>
      </c>
      <c r="CK595" s="100">
        <v>-6393019.1900000004</v>
      </c>
      <c r="CL595" s="100">
        <v>-6393019.1900000004</v>
      </c>
      <c r="CM595" s="100">
        <v>-6393019.1900000004</v>
      </c>
      <c r="CN595" s="100">
        <v>-6393019.1900000004</v>
      </c>
      <c r="CO595" s="100">
        <v>-6393019.1900000004</v>
      </c>
    </row>
    <row r="596" spans="1:93" x14ac:dyDescent="0.2">
      <c r="A596" s="101" t="s">
        <v>2190</v>
      </c>
      <c r="B596" s="100">
        <v>-947083.56</v>
      </c>
      <c r="C596" s="100">
        <v>-947083.56</v>
      </c>
      <c r="D596" s="100">
        <v>-545998.65</v>
      </c>
      <c r="E596" s="100">
        <v>-545998.65</v>
      </c>
      <c r="F596" s="100">
        <v>-545998.65</v>
      </c>
      <c r="G596" s="100">
        <v>-255408.71</v>
      </c>
      <c r="H596" s="100">
        <v>-255408.71</v>
      </c>
      <c r="I596" s="100">
        <v>-255408.71</v>
      </c>
      <c r="J596" s="100">
        <v>-16761.900000000001</v>
      </c>
      <c r="K596" s="100">
        <v>-16761.900000000001</v>
      </c>
      <c r="L596" s="100">
        <v>-2086.0300000000002</v>
      </c>
      <c r="M596" s="100">
        <v>-1844745.18</v>
      </c>
      <c r="N596" s="100">
        <v>-1844745.18</v>
      </c>
      <c r="O596" s="100">
        <v>-1844745.18</v>
      </c>
      <c r="P596" s="100">
        <v>-1844745.18</v>
      </c>
      <c r="Q596" s="100">
        <v>-105444.84</v>
      </c>
      <c r="R596" s="100">
        <v>-105444.84</v>
      </c>
      <c r="S596" s="100">
        <v>-105444.84</v>
      </c>
      <c r="T596" s="100">
        <v>-95565.21</v>
      </c>
      <c r="U596" s="100">
        <v>-95565.21</v>
      </c>
      <c r="V596" s="100">
        <v>-95565.21</v>
      </c>
      <c r="W596" s="100">
        <v>-65600.45</v>
      </c>
      <c r="X596" s="100">
        <v>-65600.45</v>
      </c>
      <c r="Y596" s="100">
        <v>-72008.990000000005</v>
      </c>
      <c r="Z596" s="100">
        <v>-245159.6</v>
      </c>
      <c r="AB596" s="100">
        <v>-245159.6</v>
      </c>
      <c r="AC596" s="100">
        <v>-245159.6</v>
      </c>
      <c r="AD596" s="100">
        <v>-245159.6</v>
      </c>
      <c r="AE596" s="100">
        <v>-245159.6</v>
      </c>
      <c r="AF596" s="100">
        <v>-245159.6</v>
      </c>
      <c r="AG596" s="100">
        <v>-245159.6</v>
      </c>
      <c r="AH596" s="100">
        <v>-245159.6</v>
      </c>
      <c r="AI596" s="100">
        <v>-245159.6</v>
      </c>
      <c r="AJ596" s="100">
        <v>-245159.6</v>
      </c>
      <c r="AK596" s="100">
        <v>-245159.6</v>
      </c>
      <c r="AL596" s="100">
        <v>-245159.6</v>
      </c>
      <c r="AM596" s="100">
        <v>-245159.6</v>
      </c>
      <c r="AN596" s="100">
        <v>-245159.6</v>
      </c>
      <c r="AO596" s="100">
        <v>-245159.6</v>
      </c>
      <c r="AP596" s="100">
        <v>-245159.6</v>
      </c>
      <c r="AQ596" s="100">
        <v>-245159.6</v>
      </c>
      <c r="AR596" s="100">
        <v>-245159.6</v>
      </c>
      <c r="AS596" s="100">
        <v>-245159.6</v>
      </c>
      <c r="AT596" s="100">
        <v>-245159.6</v>
      </c>
      <c r="AU596" s="100">
        <v>-245159.6</v>
      </c>
      <c r="AV596" s="100">
        <v>-245159.6</v>
      </c>
      <c r="AW596" s="100">
        <v>-245159.6</v>
      </c>
      <c r="AX596" s="100">
        <v>-245159.6</v>
      </c>
      <c r="AY596" s="100">
        <v>-245159.6</v>
      </c>
      <c r="AZ596" s="100">
        <v>-245159.6</v>
      </c>
      <c r="BA596" s="100">
        <v>-245159.6</v>
      </c>
      <c r="BB596" s="100">
        <v>-245159.6</v>
      </c>
      <c r="BC596" s="100">
        <v>-245159.6</v>
      </c>
      <c r="BD596" s="100">
        <v>-245159.6</v>
      </c>
      <c r="BE596" s="100">
        <v>-245159.6</v>
      </c>
      <c r="BF596" s="100">
        <v>-245159.6</v>
      </c>
      <c r="BG596" s="100">
        <v>-245159.6</v>
      </c>
      <c r="BH596" s="100">
        <v>-245159.6</v>
      </c>
      <c r="BI596" s="100">
        <v>-245159.6</v>
      </c>
      <c r="BJ596" s="100">
        <v>-245159.6</v>
      </c>
      <c r="BK596" s="100">
        <v>-245159.6</v>
      </c>
      <c r="BL596" s="100">
        <v>-245159.6</v>
      </c>
      <c r="BM596" s="100">
        <v>-245159.6</v>
      </c>
      <c r="BN596" s="100">
        <v>-245159.6</v>
      </c>
      <c r="BO596" s="100">
        <v>-245159.6</v>
      </c>
      <c r="BP596" s="100">
        <v>-245159.6</v>
      </c>
      <c r="BQ596" s="100">
        <v>-245159.6</v>
      </c>
      <c r="BR596" s="100">
        <v>-245159.6</v>
      </c>
      <c r="BS596" s="100">
        <v>-245159.6</v>
      </c>
      <c r="BT596" s="100">
        <v>-245159.6</v>
      </c>
      <c r="BU596" s="100">
        <v>-245159.6</v>
      </c>
      <c r="BV596" s="100">
        <v>-245159.6</v>
      </c>
      <c r="BW596" s="100">
        <v>-245159.6</v>
      </c>
      <c r="BX596" s="100">
        <v>-245159.6</v>
      </c>
      <c r="BY596" s="100">
        <v>-245159.6</v>
      </c>
      <c r="BZ596" s="100">
        <v>-245159.6</v>
      </c>
      <c r="CA596" s="100">
        <v>-245159.6</v>
      </c>
      <c r="CB596" s="100">
        <v>-245159.6</v>
      </c>
      <c r="CC596" s="100">
        <v>-245159.6</v>
      </c>
      <c r="CD596" s="100">
        <v>-245159.6</v>
      </c>
      <c r="CE596" s="100">
        <v>-245159.6</v>
      </c>
      <c r="CF596" s="100">
        <v>-245159.6</v>
      </c>
      <c r="CG596" s="100">
        <v>-245159.6</v>
      </c>
      <c r="CH596" s="100">
        <v>-245159.6</v>
      </c>
      <c r="CI596" s="100">
        <v>-245159.6</v>
      </c>
      <c r="CJ596" s="100">
        <v>-245159.6</v>
      </c>
      <c r="CK596" s="100">
        <v>-245159.6</v>
      </c>
      <c r="CL596" s="100">
        <v>-245159.6</v>
      </c>
      <c r="CM596" s="100">
        <v>-245159.6</v>
      </c>
      <c r="CN596" s="100">
        <v>-245159.6</v>
      </c>
      <c r="CO596" s="100">
        <v>-245159.6</v>
      </c>
    </row>
    <row r="597" spans="1:93" x14ac:dyDescent="0.2">
      <c r="A597" s="101" t="s">
        <v>2191</v>
      </c>
      <c r="B597" s="100">
        <v>-262482.21000000002</v>
      </c>
      <c r="C597" s="100">
        <v>-262482.21000000002</v>
      </c>
      <c r="D597" s="100">
        <v>-151322.37</v>
      </c>
      <c r="E597" s="100">
        <v>-151322.37</v>
      </c>
      <c r="F597" s="100">
        <v>-151322.37</v>
      </c>
      <c r="G597" s="100">
        <v>-70785.98</v>
      </c>
      <c r="H597" s="100">
        <v>-70785.98</v>
      </c>
      <c r="I597" s="100">
        <v>-70785.98</v>
      </c>
      <c r="J597" s="100">
        <v>-4645.5200000000004</v>
      </c>
      <c r="K597" s="100">
        <v>-4645.5200000000004</v>
      </c>
      <c r="L597" s="100">
        <v>-578.13</v>
      </c>
      <c r="M597" s="100">
        <v>-511267.24</v>
      </c>
      <c r="N597" s="100">
        <v>-511267.24</v>
      </c>
      <c r="O597" s="100">
        <v>-511267.24</v>
      </c>
      <c r="P597" s="100">
        <v>-511267.24</v>
      </c>
      <c r="Q597" s="100">
        <v>-29223.81</v>
      </c>
      <c r="R597" s="100">
        <v>-29223.81</v>
      </c>
      <c r="S597" s="100">
        <v>-29223.81</v>
      </c>
      <c r="T597" s="100">
        <v>-26485.69</v>
      </c>
      <c r="U597" s="100">
        <v>-26485.69</v>
      </c>
      <c r="V597" s="100">
        <v>-26485.69</v>
      </c>
      <c r="W597" s="100">
        <v>-18181.02</v>
      </c>
      <c r="X597" s="100">
        <v>-18181.02</v>
      </c>
      <c r="Y597" s="100">
        <v>-19957.14</v>
      </c>
      <c r="Z597" s="100">
        <v>-67945.460000000006</v>
      </c>
      <c r="AB597" s="100">
        <v>-67945.460000000006</v>
      </c>
      <c r="AC597" s="100">
        <v>-67945.460000000006</v>
      </c>
      <c r="AD597" s="100">
        <v>-67945.460000000006</v>
      </c>
      <c r="AE597" s="100">
        <v>-67945.460000000006</v>
      </c>
      <c r="AF597" s="100">
        <v>-67945.460000000006</v>
      </c>
      <c r="AG597" s="100">
        <v>-67945.460000000006</v>
      </c>
      <c r="AH597" s="100">
        <v>-67945.460000000006</v>
      </c>
      <c r="AI597" s="100">
        <v>-67945.460000000006</v>
      </c>
      <c r="AJ597" s="100">
        <v>-67945.460000000006</v>
      </c>
      <c r="AK597" s="100">
        <v>-67945.460000000006</v>
      </c>
      <c r="AL597" s="100">
        <v>-67945.460000000006</v>
      </c>
      <c r="AM597" s="100">
        <v>-67945.460000000006</v>
      </c>
      <c r="AN597" s="100">
        <v>-67945.460000000006</v>
      </c>
      <c r="AO597" s="100">
        <v>-67945.460000000006</v>
      </c>
      <c r="AP597" s="100">
        <v>-67945.460000000006</v>
      </c>
      <c r="AQ597" s="100">
        <v>-67945.460000000006</v>
      </c>
      <c r="AR597" s="100">
        <v>-67945.460000000006</v>
      </c>
      <c r="AS597" s="100">
        <v>-67945.460000000006</v>
      </c>
      <c r="AT597" s="100">
        <v>-67945.460000000006</v>
      </c>
      <c r="AU597" s="100">
        <v>-67945.460000000006</v>
      </c>
      <c r="AV597" s="100">
        <v>-67945.460000000006</v>
      </c>
      <c r="AW597" s="100">
        <v>-67945.460000000006</v>
      </c>
      <c r="AX597" s="100">
        <v>-67945.460000000006</v>
      </c>
      <c r="AY597" s="100">
        <v>-67945.460000000006</v>
      </c>
      <c r="AZ597" s="100">
        <v>-67945.460000000006</v>
      </c>
      <c r="BA597" s="100">
        <v>-67945.460000000006</v>
      </c>
      <c r="BB597" s="100">
        <v>-67945.460000000006</v>
      </c>
      <c r="BC597" s="100">
        <v>-67945.460000000006</v>
      </c>
      <c r="BD597" s="100">
        <v>-67945.460000000006</v>
      </c>
      <c r="BE597" s="100">
        <v>-67945.460000000006</v>
      </c>
      <c r="BF597" s="100">
        <v>-67945.460000000006</v>
      </c>
      <c r="BG597" s="100">
        <v>-67945.460000000006</v>
      </c>
      <c r="BH597" s="100">
        <v>-67945.460000000006</v>
      </c>
      <c r="BI597" s="100">
        <v>-67945.460000000006</v>
      </c>
      <c r="BJ597" s="100">
        <v>-67945.460000000006</v>
      </c>
      <c r="BK597" s="100">
        <v>-67945.460000000006</v>
      </c>
      <c r="BL597" s="100">
        <v>-67945.460000000006</v>
      </c>
      <c r="BM597" s="100">
        <v>-67945.460000000006</v>
      </c>
      <c r="BN597" s="100">
        <v>-67945.460000000006</v>
      </c>
      <c r="BO597" s="100">
        <v>-67945.460000000006</v>
      </c>
      <c r="BP597" s="100">
        <v>-67945.460000000006</v>
      </c>
      <c r="BQ597" s="100">
        <v>-67945.460000000006</v>
      </c>
      <c r="BR597" s="100">
        <v>-67945.460000000006</v>
      </c>
      <c r="BS597" s="100">
        <v>-67945.460000000006</v>
      </c>
      <c r="BT597" s="100">
        <v>-67945.460000000006</v>
      </c>
      <c r="BU597" s="100">
        <v>-67945.460000000006</v>
      </c>
      <c r="BV597" s="100">
        <v>-67945.460000000006</v>
      </c>
      <c r="BW597" s="100">
        <v>-67945.460000000006</v>
      </c>
      <c r="BX597" s="100">
        <v>-67945.460000000006</v>
      </c>
      <c r="BY597" s="100">
        <v>-67945.460000000006</v>
      </c>
      <c r="BZ597" s="100">
        <v>-67945.460000000006</v>
      </c>
      <c r="CA597" s="100">
        <v>-67945.460000000006</v>
      </c>
      <c r="CB597" s="100">
        <v>-67945.460000000006</v>
      </c>
      <c r="CC597" s="100">
        <v>-67945.460000000006</v>
      </c>
      <c r="CD597" s="100">
        <v>-67945.460000000006</v>
      </c>
      <c r="CE597" s="100">
        <v>-67945.460000000006</v>
      </c>
      <c r="CF597" s="100">
        <v>-67945.460000000006</v>
      </c>
      <c r="CG597" s="100">
        <v>-67945.460000000006</v>
      </c>
      <c r="CH597" s="100">
        <v>-67945.460000000006</v>
      </c>
      <c r="CI597" s="100">
        <v>-67945.460000000006</v>
      </c>
      <c r="CJ597" s="100">
        <v>-67945.460000000006</v>
      </c>
      <c r="CK597" s="100">
        <v>-67945.460000000006</v>
      </c>
      <c r="CL597" s="100">
        <v>-67945.460000000006</v>
      </c>
      <c r="CM597" s="100">
        <v>-67945.460000000006</v>
      </c>
      <c r="CN597" s="100">
        <v>-67945.460000000006</v>
      </c>
      <c r="CO597" s="100">
        <v>-67945.460000000006</v>
      </c>
    </row>
    <row r="598" spans="1:93" x14ac:dyDescent="0.2">
      <c r="A598" s="101" t="s">
        <v>2192</v>
      </c>
      <c r="B598" s="100">
        <v>-0.99</v>
      </c>
      <c r="C598" s="100">
        <v>-0.99</v>
      </c>
      <c r="D598" s="100">
        <v>-0.99</v>
      </c>
      <c r="E598" s="100">
        <v>-0.99</v>
      </c>
      <c r="F598" s="100">
        <v>-0.99</v>
      </c>
      <c r="G598" s="100">
        <v>-0.99</v>
      </c>
      <c r="H598" s="100">
        <v>-0.99</v>
      </c>
      <c r="I598" s="100">
        <v>-0.99</v>
      </c>
      <c r="J598" s="100">
        <v>-0.99</v>
      </c>
      <c r="K598" s="100">
        <v>-0.99</v>
      </c>
      <c r="L598" s="100">
        <v>-0.99</v>
      </c>
      <c r="M598" s="100">
        <v>73994043.010000005</v>
      </c>
      <c r="N598" s="100">
        <v>73994043.010000005</v>
      </c>
      <c r="O598" s="100">
        <v>73994043.010000005</v>
      </c>
      <c r="P598" s="100">
        <v>73994043.010000005</v>
      </c>
      <c r="Q598" s="100">
        <v>73994043.010000005</v>
      </c>
      <c r="R598" s="100">
        <v>73994043.010000005</v>
      </c>
      <c r="S598" s="100">
        <v>73994043.010000005</v>
      </c>
      <c r="T598" s="100">
        <v>51355394.009999998</v>
      </c>
      <c r="U598" s="100">
        <v>51355394.009999998</v>
      </c>
      <c r="V598" s="100">
        <v>51355394.009999998</v>
      </c>
      <c r="W598" s="100">
        <v>23442884.010000002</v>
      </c>
      <c r="X598" s="100">
        <v>23442884.010000002</v>
      </c>
      <c r="Y598" s="100">
        <v>23442884.010000002</v>
      </c>
      <c r="Z598" s="100">
        <v>22611141.010000002</v>
      </c>
      <c r="AB598" s="100">
        <v>22611141.010000002</v>
      </c>
      <c r="AC598" s="100">
        <v>22611141.010000002</v>
      </c>
      <c r="AD598" s="100">
        <v>22611141.010000002</v>
      </c>
      <c r="AE598" s="100">
        <v>22611141.010000002</v>
      </c>
      <c r="AF598" s="100">
        <v>22611141.010000002</v>
      </c>
      <c r="AG598" s="100">
        <v>22611141.010000002</v>
      </c>
      <c r="AH598" s="100">
        <v>22611141.010000002</v>
      </c>
      <c r="AI598" s="100">
        <v>22611141.010000002</v>
      </c>
      <c r="AJ598" s="100">
        <v>22611141.010000002</v>
      </c>
      <c r="AK598" s="100">
        <v>22611141.010000002</v>
      </c>
      <c r="AL598" s="100">
        <v>22611141.010000002</v>
      </c>
      <c r="AM598" s="100">
        <v>22611141.010000002</v>
      </c>
      <c r="AN598" s="100">
        <v>22611141.010000002</v>
      </c>
      <c r="AO598" s="100">
        <v>22611141.010000002</v>
      </c>
      <c r="AP598" s="100">
        <v>22611141.010000002</v>
      </c>
      <c r="AQ598" s="100">
        <v>22611141.010000002</v>
      </c>
      <c r="AR598" s="100">
        <v>22611141.010000002</v>
      </c>
      <c r="AS598" s="100">
        <v>22611141.010000002</v>
      </c>
      <c r="AT598" s="100">
        <v>22611141.010000002</v>
      </c>
      <c r="AU598" s="100">
        <v>22611141.010000002</v>
      </c>
      <c r="AV598" s="100">
        <v>22611141.010000002</v>
      </c>
      <c r="AW598" s="100">
        <v>22611141.010000002</v>
      </c>
      <c r="AX598" s="100">
        <v>22611141.010000002</v>
      </c>
      <c r="AY598" s="100">
        <v>22611141.010000002</v>
      </c>
      <c r="AZ598" s="100">
        <v>22611141.010000002</v>
      </c>
      <c r="BA598" s="100">
        <v>22611141.010000002</v>
      </c>
      <c r="BB598" s="100">
        <v>22611141.010000002</v>
      </c>
      <c r="BC598" s="100">
        <v>22611141.010000002</v>
      </c>
      <c r="BD598" s="100">
        <v>22611141.010000002</v>
      </c>
      <c r="BE598" s="100">
        <v>22611141.010000002</v>
      </c>
      <c r="BF598" s="100">
        <v>22611141.010000002</v>
      </c>
      <c r="BG598" s="100">
        <v>22611141.010000002</v>
      </c>
      <c r="BH598" s="100">
        <v>22611141.010000002</v>
      </c>
      <c r="BI598" s="100">
        <v>22611141.010000002</v>
      </c>
      <c r="BJ598" s="100">
        <v>22611141.010000002</v>
      </c>
      <c r="BK598" s="100">
        <v>22611141.010000002</v>
      </c>
      <c r="BL598" s="100">
        <v>22611141.010000002</v>
      </c>
      <c r="BM598" s="100">
        <v>22611141.010000002</v>
      </c>
      <c r="BN598" s="100">
        <v>22611141.010000002</v>
      </c>
      <c r="BO598" s="100">
        <v>22611141.010000002</v>
      </c>
      <c r="BP598" s="100">
        <v>22611141.010000002</v>
      </c>
      <c r="BQ598" s="100">
        <v>22611141.010000002</v>
      </c>
      <c r="BR598" s="100">
        <v>22611141.010000002</v>
      </c>
      <c r="BS598" s="100">
        <v>22611141.010000002</v>
      </c>
      <c r="BT598" s="100">
        <v>22611141.010000002</v>
      </c>
      <c r="BU598" s="100">
        <v>22611141.010000002</v>
      </c>
      <c r="BV598" s="100">
        <v>22611141.010000002</v>
      </c>
      <c r="BW598" s="100">
        <v>22611141.010000002</v>
      </c>
      <c r="BX598" s="100">
        <v>22611141.010000002</v>
      </c>
      <c r="BY598" s="100">
        <v>22611141.010000002</v>
      </c>
      <c r="BZ598" s="100">
        <v>22611141.010000002</v>
      </c>
      <c r="CA598" s="100">
        <v>22611141.010000002</v>
      </c>
      <c r="CB598" s="100">
        <v>22611141.010000002</v>
      </c>
      <c r="CC598" s="100">
        <v>22611141.010000002</v>
      </c>
      <c r="CD598" s="100">
        <v>22611141.010000002</v>
      </c>
      <c r="CE598" s="100">
        <v>22611141.010000002</v>
      </c>
      <c r="CF598" s="100">
        <v>22611141.010000002</v>
      </c>
      <c r="CG598" s="100">
        <v>22611141.010000002</v>
      </c>
      <c r="CH598" s="100">
        <v>22611141.010000002</v>
      </c>
      <c r="CI598" s="100">
        <v>22611141.010000002</v>
      </c>
      <c r="CJ598" s="100">
        <v>22611141.010000002</v>
      </c>
      <c r="CK598" s="100">
        <v>22611141.010000002</v>
      </c>
      <c r="CL598" s="100">
        <v>22611141.010000002</v>
      </c>
      <c r="CM598" s="100">
        <v>22611141.010000002</v>
      </c>
      <c r="CN598" s="100">
        <v>22611141.010000002</v>
      </c>
      <c r="CO598" s="100">
        <v>22611141.010000002</v>
      </c>
    </row>
    <row r="599" spans="1:93" x14ac:dyDescent="0.2">
      <c r="A599" s="101" t="s">
        <v>2193</v>
      </c>
      <c r="B599" s="100">
        <v>54017701.219999999</v>
      </c>
      <c r="C599" s="100">
        <v>54017701.219999999</v>
      </c>
      <c r="D599" s="100">
        <v>54017701.219999999</v>
      </c>
      <c r="E599" s="100">
        <v>54017701.219999999</v>
      </c>
      <c r="F599" s="100">
        <v>54017701.219999999</v>
      </c>
      <c r="G599" s="100">
        <v>54017701.219999999</v>
      </c>
      <c r="H599" s="100">
        <v>54017701.219999999</v>
      </c>
      <c r="I599" s="100">
        <v>54017701.219999999</v>
      </c>
      <c r="J599" s="100">
        <v>56529067.280000001</v>
      </c>
      <c r="K599" s="100">
        <v>56529067.280000001</v>
      </c>
      <c r="L599" s="100">
        <v>61128616.329999998</v>
      </c>
      <c r="M599" s="100">
        <v>77140922.719999999</v>
      </c>
      <c r="N599" s="100">
        <v>77140922.719999999</v>
      </c>
      <c r="O599" s="100">
        <v>77140922.719999999</v>
      </c>
      <c r="P599" s="100">
        <v>77140922.719999999</v>
      </c>
      <c r="Q599" s="100">
        <v>77140922.719999999</v>
      </c>
      <c r="R599" s="100">
        <v>77140922.719999999</v>
      </c>
      <c r="S599" s="100">
        <v>77140922.719999999</v>
      </c>
      <c r="T599" s="100">
        <v>75995025.560000002</v>
      </c>
      <c r="U599" s="100">
        <v>75995025.560000002</v>
      </c>
      <c r="V599" s="100">
        <v>75995025.560000002</v>
      </c>
      <c r="W599" s="100">
        <v>77140922.719999999</v>
      </c>
      <c r="X599" s="100">
        <v>77140922.719999999</v>
      </c>
      <c r="Y599" s="100">
        <v>84655165.5</v>
      </c>
      <c r="Z599" s="100">
        <v>75969031.489999995</v>
      </c>
      <c r="AB599" s="100">
        <v>75969031.489999995</v>
      </c>
      <c r="AC599" s="100">
        <v>75969031.489999995</v>
      </c>
      <c r="AD599" s="100">
        <v>75969031.489999995</v>
      </c>
      <c r="AE599" s="100">
        <v>75969031.489999995</v>
      </c>
      <c r="AF599" s="100">
        <v>75969031.489999995</v>
      </c>
      <c r="AG599" s="100">
        <v>75969031.489999995</v>
      </c>
      <c r="AH599" s="100">
        <v>75969031.489999995</v>
      </c>
      <c r="AI599" s="100">
        <v>75969031.489999995</v>
      </c>
      <c r="AJ599" s="100">
        <v>75969031.489999995</v>
      </c>
      <c r="AK599" s="100">
        <v>75969031.489999995</v>
      </c>
      <c r="AL599" s="100">
        <v>75969031.489999995</v>
      </c>
      <c r="AM599" s="100">
        <v>75969031.489999995</v>
      </c>
      <c r="AN599" s="100">
        <v>75969031.489999995</v>
      </c>
      <c r="AO599" s="100">
        <v>75969031.489999995</v>
      </c>
      <c r="AP599" s="100">
        <v>75969031.489999995</v>
      </c>
      <c r="AQ599" s="100">
        <v>75969031.489999995</v>
      </c>
      <c r="AR599" s="100">
        <v>75969031.489999995</v>
      </c>
      <c r="AS599" s="100">
        <v>75969031.489999995</v>
      </c>
      <c r="AT599" s="100">
        <v>75969031.489999995</v>
      </c>
      <c r="AU599" s="100">
        <v>75969031.489999995</v>
      </c>
      <c r="AV599" s="100">
        <v>75969031.489999995</v>
      </c>
      <c r="AW599" s="100">
        <v>75969031.489999995</v>
      </c>
      <c r="AX599" s="100">
        <v>75969031.489999995</v>
      </c>
      <c r="AY599" s="100">
        <v>75969031.489999995</v>
      </c>
      <c r="AZ599" s="100">
        <v>75969031.489999995</v>
      </c>
      <c r="BA599" s="100">
        <v>75969031.489999995</v>
      </c>
      <c r="BB599" s="100">
        <v>75969031.489999995</v>
      </c>
      <c r="BC599" s="100">
        <v>75969031.489999995</v>
      </c>
      <c r="BD599" s="100">
        <v>75969031.489999995</v>
      </c>
      <c r="BE599" s="100">
        <v>75969031.489999995</v>
      </c>
      <c r="BF599" s="100">
        <v>75969031.489999995</v>
      </c>
      <c r="BG599" s="100">
        <v>75969031.489999995</v>
      </c>
      <c r="BH599" s="100">
        <v>75969031.489999995</v>
      </c>
      <c r="BI599" s="100">
        <v>75969031.489999995</v>
      </c>
      <c r="BJ599" s="100">
        <v>75969031.489999995</v>
      </c>
      <c r="BK599" s="100">
        <v>75969031.489999995</v>
      </c>
      <c r="BL599" s="100">
        <v>75969031.489999995</v>
      </c>
      <c r="BM599" s="100">
        <v>75969031.489999995</v>
      </c>
      <c r="BN599" s="100">
        <v>75969031.489999995</v>
      </c>
      <c r="BO599" s="100">
        <v>75969031.489999995</v>
      </c>
      <c r="BP599" s="100">
        <v>75969031.489999995</v>
      </c>
      <c r="BQ599" s="100">
        <v>75969031.489999995</v>
      </c>
      <c r="BR599" s="100">
        <v>75969031.489999995</v>
      </c>
      <c r="BS599" s="100">
        <v>75969031.489999995</v>
      </c>
      <c r="BT599" s="100">
        <v>75969031.489999995</v>
      </c>
      <c r="BU599" s="100">
        <v>75969031.489999995</v>
      </c>
      <c r="BV599" s="100">
        <v>75969031.489999995</v>
      </c>
      <c r="BW599" s="100">
        <v>75969031.489999995</v>
      </c>
      <c r="BX599" s="100">
        <v>75969031.489999995</v>
      </c>
      <c r="BY599" s="100">
        <v>75969031.489999995</v>
      </c>
      <c r="BZ599" s="100">
        <v>75969031.489999995</v>
      </c>
      <c r="CA599" s="100">
        <v>75969031.489999995</v>
      </c>
      <c r="CB599" s="100">
        <v>75969031.489999995</v>
      </c>
      <c r="CC599" s="100">
        <v>75969031.489999995</v>
      </c>
      <c r="CD599" s="100">
        <v>75969031.489999995</v>
      </c>
      <c r="CE599" s="100">
        <v>75969031.489999995</v>
      </c>
      <c r="CF599" s="100">
        <v>75969031.489999995</v>
      </c>
      <c r="CG599" s="100">
        <v>75969031.489999995</v>
      </c>
      <c r="CH599" s="100">
        <v>75969031.489999995</v>
      </c>
      <c r="CI599" s="100">
        <v>75969031.489999995</v>
      </c>
      <c r="CJ599" s="100">
        <v>75969031.489999995</v>
      </c>
      <c r="CK599" s="100">
        <v>75969031.489999995</v>
      </c>
      <c r="CL599" s="100">
        <v>75969031.489999995</v>
      </c>
      <c r="CM599" s="100">
        <v>75969031.489999995</v>
      </c>
      <c r="CN599" s="100">
        <v>75969031.489999995</v>
      </c>
      <c r="CO599" s="100">
        <v>75969031.489999995</v>
      </c>
    </row>
    <row r="600" spans="1:93" x14ac:dyDescent="0.2">
      <c r="A600" s="101" t="s">
        <v>2194</v>
      </c>
      <c r="B600" s="100">
        <v>0</v>
      </c>
      <c r="C600" s="100">
        <v>0</v>
      </c>
      <c r="D600" s="100">
        <v>0</v>
      </c>
      <c r="E600" s="100">
        <v>0</v>
      </c>
      <c r="F600" s="100">
        <v>0</v>
      </c>
      <c r="G600" s="100">
        <v>0</v>
      </c>
      <c r="H600" s="100">
        <v>0</v>
      </c>
      <c r="I600" s="100">
        <v>0</v>
      </c>
      <c r="J600" s="100">
        <v>0</v>
      </c>
      <c r="K600" s="100">
        <v>0</v>
      </c>
      <c r="L600" s="100">
        <v>0</v>
      </c>
      <c r="M600" s="100">
        <v>0</v>
      </c>
      <c r="N600" s="100">
        <v>0</v>
      </c>
      <c r="O600" s="100">
        <v>0</v>
      </c>
      <c r="P600" s="100">
        <v>0</v>
      </c>
      <c r="Q600" s="100">
        <v>0</v>
      </c>
      <c r="R600" s="100">
        <v>0</v>
      </c>
      <c r="S600" s="100">
        <v>0</v>
      </c>
      <c r="T600" s="100">
        <v>0</v>
      </c>
      <c r="U600" s="100">
        <v>0</v>
      </c>
      <c r="V600" s="100">
        <v>0</v>
      </c>
      <c r="W600" s="100">
        <v>0</v>
      </c>
      <c r="X600" s="100">
        <v>0</v>
      </c>
      <c r="Y600" s="100">
        <v>0</v>
      </c>
      <c r="Z600" s="100">
        <v>0</v>
      </c>
      <c r="AB600" s="100">
        <v>0</v>
      </c>
      <c r="AC600" s="100">
        <v>0</v>
      </c>
      <c r="AD600" s="100">
        <v>0</v>
      </c>
      <c r="AE600" s="100">
        <v>0</v>
      </c>
      <c r="AF600" s="100">
        <v>0</v>
      </c>
      <c r="AG600" s="100">
        <v>0</v>
      </c>
      <c r="AH600" s="100">
        <v>0</v>
      </c>
      <c r="AI600" s="100">
        <v>0</v>
      </c>
      <c r="AJ600" s="100">
        <v>0</v>
      </c>
      <c r="AK600" s="100">
        <v>0</v>
      </c>
      <c r="AL600" s="100">
        <v>0</v>
      </c>
      <c r="AM600" s="100">
        <v>0</v>
      </c>
      <c r="AN600" s="100">
        <v>0</v>
      </c>
      <c r="AO600" s="100">
        <v>0</v>
      </c>
      <c r="AP600" s="100">
        <v>0</v>
      </c>
      <c r="AQ600" s="100">
        <v>0</v>
      </c>
      <c r="AR600" s="100">
        <v>0</v>
      </c>
      <c r="AS600" s="100">
        <v>0</v>
      </c>
      <c r="AT600" s="100">
        <v>0</v>
      </c>
      <c r="AU600" s="100">
        <v>0</v>
      </c>
      <c r="AV600" s="100">
        <v>0</v>
      </c>
      <c r="AW600" s="100">
        <v>0</v>
      </c>
      <c r="AX600" s="100">
        <v>0</v>
      </c>
      <c r="AY600" s="100">
        <v>0</v>
      </c>
      <c r="AZ600" s="100">
        <v>0</v>
      </c>
      <c r="BA600" s="100">
        <v>0</v>
      </c>
      <c r="BB600" s="100">
        <v>0</v>
      </c>
      <c r="BC600" s="100">
        <v>0</v>
      </c>
      <c r="BD600" s="100">
        <v>0</v>
      </c>
      <c r="BE600" s="100">
        <v>0</v>
      </c>
      <c r="BF600" s="100">
        <v>0</v>
      </c>
      <c r="BG600" s="100">
        <v>0</v>
      </c>
      <c r="BH600" s="100">
        <v>0</v>
      </c>
      <c r="BI600" s="100">
        <v>0</v>
      </c>
      <c r="BJ600" s="100">
        <v>0</v>
      </c>
      <c r="BK600" s="100">
        <v>0</v>
      </c>
      <c r="BL600" s="100">
        <v>0</v>
      </c>
      <c r="BM600" s="100">
        <v>0</v>
      </c>
      <c r="BN600" s="100">
        <v>0</v>
      </c>
      <c r="BO600" s="100">
        <v>0</v>
      </c>
      <c r="BP600" s="100">
        <v>0</v>
      </c>
      <c r="BQ600" s="100">
        <v>0</v>
      </c>
      <c r="BR600" s="100">
        <v>0</v>
      </c>
      <c r="BS600" s="100">
        <v>0</v>
      </c>
      <c r="BT600" s="100">
        <v>0</v>
      </c>
      <c r="BU600" s="100">
        <v>0</v>
      </c>
      <c r="BV600" s="100">
        <v>0</v>
      </c>
      <c r="BW600" s="100">
        <v>0</v>
      </c>
      <c r="BX600" s="100">
        <v>0</v>
      </c>
      <c r="BY600" s="100">
        <v>0</v>
      </c>
      <c r="BZ600" s="100">
        <v>0</v>
      </c>
      <c r="CA600" s="100">
        <v>0</v>
      </c>
      <c r="CB600" s="100">
        <v>0</v>
      </c>
      <c r="CC600" s="100">
        <v>0</v>
      </c>
      <c r="CD600" s="100">
        <v>0</v>
      </c>
      <c r="CE600" s="100">
        <v>0</v>
      </c>
      <c r="CF600" s="100">
        <v>0</v>
      </c>
      <c r="CG600" s="100">
        <v>0</v>
      </c>
      <c r="CH600" s="100">
        <v>0</v>
      </c>
      <c r="CI600" s="100">
        <v>0</v>
      </c>
      <c r="CJ600" s="100">
        <v>0</v>
      </c>
      <c r="CK600" s="100">
        <v>0</v>
      </c>
      <c r="CL600" s="100">
        <v>0</v>
      </c>
      <c r="CM600" s="100">
        <v>0</v>
      </c>
      <c r="CN600" s="100">
        <v>0</v>
      </c>
      <c r="CO600" s="100">
        <v>0</v>
      </c>
    </row>
    <row r="601" spans="1:93" x14ac:dyDescent="0.2">
      <c r="A601" s="101" t="s">
        <v>2195</v>
      </c>
      <c r="B601" s="100">
        <v>0</v>
      </c>
      <c r="C601" s="100">
        <v>0</v>
      </c>
      <c r="D601" s="100">
        <v>0</v>
      </c>
      <c r="E601" s="100">
        <v>0</v>
      </c>
      <c r="F601" s="100">
        <v>0</v>
      </c>
      <c r="G601" s="100">
        <v>0</v>
      </c>
      <c r="H601" s="100">
        <v>0</v>
      </c>
      <c r="I601" s="100">
        <v>0</v>
      </c>
      <c r="J601" s="100">
        <v>0</v>
      </c>
      <c r="K601" s="100">
        <v>0</v>
      </c>
      <c r="L601" s="100">
        <v>0</v>
      </c>
      <c r="M601" s="100">
        <v>0</v>
      </c>
      <c r="N601" s="100">
        <v>0</v>
      </c>
      <c r="O601" s="100">
        <v>0</v>
      </c>
      <c r="P601" s="100">
        <v>0</v>
      </c>
      <c r="Q601" s="100">
        <v>0</v>
      </c>
      <c r="R601" s="100">
        <v>0</v>
      </c>
      <c r="S601" s="100">
        <v>0</v>
      </c>
      <c r="T601" s="100">
        <v>0</v>
      </c>
      <c r="U601" s="100">
        <v>0</v>
      </c>
      <c r="V601" s="100">
        <v>0</v>
      </c>
      <c r="W601" s="100">
        <v>0</v>
      </c>
      <c r="X601" s="100">
        <v>0</v>
      </c>
      <c r="Y601" s="100">
        <v>0</v>
      </c>
      <c r="Z601" s="100">
        <v>0</v>
      </c>
      <c r="AB601" s="100">
        <v>0</v>
      </c>
      <c r="AC601" s="100">
        <v>0</v>
      </c>
      <c r="AD601" s="100">
        <v>0</v>
      </c>
      <c r="AE601" s="100">
        <v>0</v>
      </c>
      <c r="AF601" s="100">
        <v>0</v>
      </c>
      <c r="AG601" s="100">
        <v>0</v>
      </c>
      <c r="AH601" s="100">
        <v>0</v>
      </c>
      <c r="AI601" s="100">
        <v>0</v>
      </c>
      <c r="AJ601" s="100">
        <v>0</v>
      </c>
      <c r="AK601" s="100">
        <v>0</v>
      </c>
      <c r="AL601" s="100">
        <v>0</v>
      </c>
      <c r="AM601" s="100">
        <v>0</v>
      </c>
      <c r="AN601" s="100">
        <v>0</v>
      </c>
      <c r="AO601" s="100">
        <v>0</v>
      </c>
      <c r="AP601" s="100">
        <v>0</v>
      </c>
      <c r="AQ601" s="100">
        <v>0</v>
      </c>
      <c r="AR601" s="100">
        <v>0</v>
      </c>
      <c r="AS601" s="100">
        <v>0</v>
      </c>
      <c r="AT601" s="100">
        <v>0</v>
      </c>
      <c r="AU601" s="100">
        <v>0</v>
      </c>
      <c r="AV601" s="100">
        <v>0</v>
      </c>
      <c r="AW601" s="100">
        <v>0</v>
      </c>
      <c r="AX601" s="100">
        <v>0</v>
      </c>
      <c r="AY601" s="100">
        <v>0</v>
      </c>
      <c r="AZ601" s="100">
        <v>0</v>
      </c>
      <c r="BA601" s="100">
        <v>0</v>
      </c>
      <c r="BB601" s="100">
        <v>0</v>
      </c>
      <c r="BC601" s="100">
        <v>0</v>
      </c>
      <c r="BD601" s="100">
        <v>0</v>
      </c>
      <c r="BE601" s="100">
        <v>0</v>
      </c>
      <c r="BF601" s="100">
        <v>0</v>
      </c>
      <c r="BG601" s="100">
        <v>0</v>
      </c>
      <c r="BH601" s="100">
        <v>0</v>
      </c>
      <c r="BI601" s="100">
        <v>0</v>
      </c>
      <c r="BJ601" s="100">
        <v>0</v>
      </c>
      <c r="BK601" s="100">
        <v>0</v>
      </c>
      <c r="BL601" s="100">
        <v>0</v>
      </c>
      <c r="BM601" s="100">
        <v>0</v>
      </c>
      <c r="BN601" s="100">
        <v>0</v>
      </c>
      <c r="BO601" s="100">
        <v>0</v>
      </c>
      <c r="BP601" s="100">
        <v>0</v>
      </c>
      <c r="BQ601" s="100">
        <v>0</v>
      </c>
      <c r="BR601" s="100">
        <v>0</v>
      </c>
      <c r="BS601" s="100">
        <v>0</v>
      </c>
      <c r="BT601" s="100">
        <v>0</v>
      </c>
      <c r="BU601" s="100">
        <v>0</v>
      </c>
      <c r="BV601" s="100">
        <v>0</v>
      </c>
      <c r="BW601" s="100">
        <v>0</v>
      </c>
      <c r="BX601" s="100">
        <v>0</v>
      </c>
      <c r="BY601" s="100">
        <v>0</v>
      </c>
      <c r="BZ601" s="100">
        <v>0</v>
      </c>
      <c r="CA601" s="100">
        <v>0</v>
      </c>
      <c r="CB601" s="100">
        <v>0</v>
      </c>
      <c r="CC601" s="100">
        <v>0</v>
      </c>
      <c r="CD601" s="100">
        <v>0</v>
      </c>
      <c r="CE601" s="100">
        <v>0</v>
      </c>
      <c r="CF601" s="100">
        <v>0</v>
      </c>
      <c r="CG601" s="100">
        <v>0</v>
      </c>
      <c r="CH601" s="100">
        <v>0</v>
      </c>
      <c r="CI601" s="100">
        <v>0</v>
      </c>
      <c r="CJ601" s="100">
        <v>0</v>
      </c>
      <c r="CK601" s="100">
        <v>0</v>
      </c>
      <c r="CL601" s="100">
        <v>0</v>
      </c>
      <c r="CM601" s="100">
        <v>0</v>
      </c>
      <c r="CN601" s="100">
        <v>0</v>
      </c>
      <c r="CO601" s="100">
        <v>0</v>
      </c>
    </row>
    <row r="602" spans="1:93" x14ac:dyDescent="0.2">
      <c r="A602" s="102" t="s">
        <v>2196</v>
      </c>
      <c r="B602" s="103">
        <v>902270723.62</v>
      </c>
      <c r="C602" s="103">
        <v>902270723.62</v>
      </c>
      <c r="D602" s="103">
        <v>884448022.63</v>
      </c>
      <c r="E602" s="103">
        <v>884448022.63</v>
      </c>
      <c r="F602" s="103">
        <v>884448022.63</v>
      </c>
      <c r="G602" s="103">
        <v>949485321.20000005</v>
      </c>
      <c r="H602" s="103">
        <v>949485321.20000005</v>
      </c>
      <c r="I602" s="103">
        <v>949485321.20000005</v>
      </c>
      <c r="J602" s="103">
        <v>896109048.71000004</v>
      </c>
      <c r="K602" s="103">
        <v>896109048.71000004</v>
      </c>
      <c r="L602" s="103">
        <v>903036852.28999996</v>
      </c>
      <c r="M602" s="103">
        <v>976946816.63</v>
      </c>
      <c r="N602" s="103">
        <v>976946816.63</v>
      </c>
      <c r="O602" s="103">
        <v>976946816.63</v>
      </c>
      <c r="P602" s="103">
        <v>976946816.63</v>
      </c>
      <c r="Q602" s="103">
        <v>954744240.11000001</v>
      </c>
      <c r="R602" s="103">
        <v>954744240.11000001</v>
      </c>
      <c r="S602" s="103">
        <v>954744240.11000001</v>
      </c>
      <c r="T602" s="103">
        <v>944752719.44999897</v>
      </c>
      <c r="U602" s="103">
        <v>944752719.44999897</v>
      </c>
      <c r="V602" s="103">
        <v>944752719.44999897</v>
      </c>
      <c r="W602" s="103">
        <v>917344359.33999896</v>
      </c>
      <c r="X602" s="103">
        <v>917344359.33999896</v>
      </c>
      <c r="Y602" s="103">
        <v>957371918.92999995</v>
      </c>
      <c r="Z602" s="103">
        <v>939911203.02999997</v>
      </c>
      <c r="AA602" s="103"/>
      <c r="AB602" s="103">
        <v>939911203.02999997</v>
      </c>
      <c r="AC602" s="103">
        <v>939911203.02999997</v>
      </c>
      <c r="AD602" s="103">
        <v>939911203.02999997</v>
      </c>
      <c r="AE602" s="103">
        <v>939911203.02999997</v>
      </c>
      <c r="AF602" s="103">
        <v>939911203.02999997</v>
      </c>
      <c r="AG602" s="103">
        <v>939911203.02999997</v>
      </c>
      <c r="AH602" s="103">
        <v>939911203.02999997</v>
      </c>
      <c r="AI602" s="103">
        <v>939911203.02999997</v>
      </c>
      <c r="AJ602" s="103">
        <v>939911203.02999997</v>
      </c>
      <c r="AK602" s="103">
        <v>939911203.02999997</v>
      </c>
      <c r="AL602" s="103">
        <v>939911203.02999997</v>
      </c>
      <c r="AM602" s="103">
        <v>939911203.02999997</v>
      </c>
      <c r="AN602" s="103">
        <v>939911203.02999997</v>
      </c>
      <c r="AO602" s="103">
        <v>939911203.02999997</v>
      </c>
      <c r="AP602" s="103">
        <v>939911203.02999997</v>
      </c>
      <c r="AQ602" s="103">
        <v>939911203.02999997</v>
      </c>
      <c r="AR602" s="103">
        <v>939911203.02999997</v>
      </c>
      <c r="AS602" s="103">
        <v>939911203.02999997</v>
      </c>
      <c r="AT602" s="103">
        <v>939911203.02999997</v>
      </c>
      <c r="AU602" s="103">
        <v>939911203.02999997</v>
      </c>
      <c r="AV602" s="103">
        <v>939911203.02999997</v>
      </c>
      <c r="AW602" s="103">
        <v>939911203.02999997</v>
      </c>
      <c r="AX602" s="103">
        <v>939911203.02999997</v>
      </c>
      <c r="AY602" s="103">
        <v>939911203.02999997</v>
      </c>
      <c r="AZ602" s="103">
        <v>939911203.02999997</v>
      </c>
      <c r="BA602" s="103">
        <v>939911203.02999997</v>
      </c>
      <c r="BB602" s="103">
        <v>939911203.02999997</v>
      </c>
      <c r="BC602" s="103">
        <v>939911203.02999997</v>
      </c>
      <c r="BD602" s="103">
        <v>939911203.02999997</v>
      </c>
      <c r="BE602" s="103">
        <v>939911203.02999997</v>
      </c>
      <c r="BF602" s="103">
        <v>939911203.02999997</v>
      </c>
      <c r="BG602" s="103">
        <v>939911203.02999997</v>
      </c>
      <c r="BH602" s="103">
        <v>939911203.02999997</v>
      </c>
      <c r="BI602" s="103">
        <v>939911203.02999997</v>
      </c>
      <c r="BJ602" s="103">
        <v>939911203.02999997</v>
      </c>
      <c r="BK602" s="103">
        <v>939911203.02999997</v>
      </c>
      <c r="BL602" s="103">
        <v>939911203.02999997</v>
      </c>
      <c r="BM602" s="103">
        <v>939911203.02999997</v>
      </c>
      <c r="BN602" s="103">
        <v>939911203.02999997</v>
      </c>
      <c r="BO602" s="103">
        <v>939911203.02999997</v>
      </c>
      <c r="BP602" s="103">
        <v>939911203.02999997</v>
      </c>
      <c r="BQ602" s="103">
        <v>939911203.02999997</v>
      </c>
      <c r="BR602" s="103">
        <v>939911203.02999997</v>
      </c>
      <c r="BS602" s="103">
        <v>939911203.02999997</v>
      </c>
      <c r="BT602" s="103">
        <v>939911203.02999997</v>
      </c>
      <c r="BU602" s="103">
        <v>939911203.02999997</v>
      </c>
      <c r="BV602" s="103">
        <v>939911203.02999997</v>
      </c>
      <c r="BW602" s="103">
        <v>939911203.02999997</v>
      </c>
      <c r="BX602" s="103">
        <v>939911203.02999997</v>
      </c>
      <c r="BY602" s="103">
        <v>939911203.02999997</v>
      </c>
      <c r="BZ602" s="103">
        <v>939911203.02999997</v>
      </c>
      <c r="CA602" s="103">
        <v>939911203.02999997</v>
      </c>
      <c r="CB602" s="103">
        <v>939911203.02999997</v>
      </c>
      <c r="CC602" s="103">
        <v>939911203.02999997</v>
      </c>
      <c r="CD602" s="103">
        <v>939911203.02999997</v>
      </c>
      <c r="CE602" s="103">
        <v>939911203.02999997</v>
      </c>
      <c r="CF602" s="103">
        <v>939911203.02999997</v>
      </c>
      <c r="CG602" s="103">
        <v>939911203.02999997</v>
      </c>
      <c r="CH602" s="103">
        <v>939911203.02999997</v>
      </c>
      <c r="CI602" s="103">
        <v>939911203.02999997</v>
      </c>
      <c r="CJ602" s="103">
        <v>939911203.02999997</v>
      </c>
      <c r="CK602" s="103">
        <v>939911203.02999997</v>
      </c>
      <c r="CL602" s="103">
        <v>939911203.02999997</v>
      </c>
      <c r="CM602" s="103">
        <v>939911203.02999997</v>
      </c>
      <c r="CN602" s="103">
        <v>939911203.02999997</v>
      </c>
      <c r="CO602" s="103">
        <v>939911203.02999997</v>
      </c>
    </row>
    <row r="603" spans="1:93" x14ac:dyDescent="0.2">
      <c r="A603" s="101" t="s">
        <v>2197</v>
      </c>
    </row>
    <row r="604" spans="1:93" x14ac:dyDescent="0.2">
      <c r="A604" s="104" t="s">
        <v>2198</v>
      </c>
      <c r="B604" s="331">
        <v>23335927749.589901</v>
      </c>
      <c r="C604" s="331">
        <v>23422639744.759998</v>
      </c>
      <c r="D604" s="331">
        <v>23472097391.720001</v>
      </c>
      <c r="E604" s="331">
        <v>23803764546.859901</v>
      </c>
      <c r="F604" s="331">
        <v>24071330402.829899</v>
      </c>
      <c r="G604" s="331">
        <v>24298762665.110001</v>
      </c>
      <c r="H604" s="331">
        <v>24548586480.6399</v>
      </c>
      <c r="I604" s="331">
        <v>24877784208.799999</v>
      </c>
      <c r="J604" s="331">
        <v>25242875999.009899</v>
      </c>
      <c r="K604" s="331">
        <v>25528384381.830002</v>
      </c>
      <c r="L604" s="331">
        <v>25837821587.630001</v>
      </c>
      <c r="M604" s="331">
        <v>26165936762</v>
      </c>
      <c r="N604" s="331">
        <v>26165936762</v>
      </c>
      <c r="O604" s="331">
        <v>26351719553.589901</v>
      </c>
      <c r="P604" s="331">
        <v>26319944844.179901</v>
      </c>
      <c r="Q604" s="331">
        <v>26312048035.349998</v>
      </c>
      <c r="R604" s="331">
        <v>26442365029.5</v>
      </c>
      <c r="S604" s="331">
        <v>26512506732.099998</v>
      </c>
      <c r="T604" s="331">
        <v>26599628018.059898</v>
      </c>
      <c r="U604" s="331">
        <v>26658317689.59</v>
      </c>
      <c r="V604" s="331">
        <v>26715877391.739899</v>
      </c>
      <c r="W604" s="331">
        <v>26919285392.069901</v>
      </c>
      <c r="X604" s="331">
        <v>26845260372.919899</v>
      </c>
      <c r="Y604" s="331">
        <v>27365832126.419899</v>
      </c>
      <c r="Z604" s="331">
        <v>27163962778.810001</v>
      </c>
      <c r="AA604" s="331"/>
      <c r="AB604" s="331">
        <v>27163962778.810001</v>
      </c>
      <c r="AC604" s="331">
        <v>27226286367.521198</v>
      </c>
      <c r="AD604" s="331">
        <v>27319484984.280201</v>
      </c>
      <c r="AE604" s="331">
        <v>27385561506.525501</v>
      </c>
      <c r="AF604" s="331">
        <v>27446771728.470299</v>
      </c>
      <c r="AG604" s="331">
        <v>27537582647.606899</v>
      </c>
      <c r="AH604" s="331">
        <v>27607201529.166401</v>
      </c>
      <c r="AI604" s="331">
        <v>27736903790.678501</v>
      </c>
      <c r="AJ604" s="331">
        <v>27801657543.498001</v>
      </c>
      <c r="AK604" s="331">
        <v>27824613463.993099</v>
      </c>
      <c r="AL604" s="331">
        <v>27944328748.734001</v>
      </c>
      <c r="AM604" s="331">
        <v>27918638703.0504</v>
      </c>
      <c r="AN604" s="331">
        <v>27920924516.775902</v>
      </c>
      <c r="AO604" s="331">
        <v>27920924516.775902</v>
      </c>
      <c r="AP604" s="331">
        <v>27982420132.1665</v>
      </c>
      <c r="AQ604" s="331">
        <v>28153055795.120499</v>
      </c>
      <c r="AR604" s="331">
        <v>28294875047.920799</v>
      </c>
      <c r="AS604" s="331">
        <v>28448255986.5667</v>
      </c>
      <c r="AT604" s="331">
        <v>28603880721.951199</v>
      </c>
      <c r="AU604" s="331">
        <v>28696135961.298901</v>
      </c>
      <c r="AV604" s="331">
        <v>28803409117.3606</v>
      </c>
      <c r="AW604" s="331">
        <v>28932187614.651798</v>
      </c>
      <c r="AX604" s="331">
        <v>29045397903.415901</v>
      </c>
      <c r="AY604" s="331">
        <v>29131677392.868198</v>
      </c>
      <c r="AZ604" s="331">
        <v>29363805000.9781</v>
      </c>
      <c r="BA604" s="331">
        <v>29344516871.512798</v>
      </c>
      <c r="BB604" s="331">
        <v>29344516871.512798</v>
      </c>
      <c r="BC604" s="331">
        <v>29489028430.541901</v>
      </c>
      <c r="BD604" s="331">
        <v>29616043916.945499</v>
      </c>
      <c r="BE604" s="331">
        <v>29689471779.170101</v>
      </c>
      <c r="BF604" s="331">
        <v>29810224565.536301</v>
      </c>
      <c r="BG604" s="331">
        <v>29949758438.0327</v>
      </c>
      <c r="BH604" s="331">
        <v>30053027262.313702</v>
      </c>
      <c r="BI604" s="331">
        <v>30249251083.269299</v>
      </c>
      <c r="BJ604" s="331">
        <v>30490405117.880501</v>
      </c>
      <c r="BK604" s="331">
        <v>30603889539.049</v>
      </c>
      <c r="BL604" s="331">
        <v>30759603690.450901</v>
      </c>
      <c r="BM604" s="331">
        <v>30638564249.131199</v>
      </c>
      <c r="BN604" s="331">
        <v>30647660627.788101</v>
      </c>
      <c r="BO604" s="331">
        <v>30647660627.788101</v>
      </c>
      <c r="BP604" s="331">
        <v>30761597799.644798</v>
      </c>
      <c r="BQ604" s="331">
        <v>30864167820.4743</v>
      </c>
      <c r="BR604" s="331">
        <v>30968430579.946301</v>
      </c>
      <c r="BS604" s="331">
        <v>31052661358.442799</v>
      </c>
      <c r="BT604" s="331">
        <v>31169822582.047001</v>
      </c>
      <c r="BU604" s="331">
        <v>31256120951.399399</v>
      </c>
      <c r="BV604" s="331">
        <v>31443096875.386902</v>
      </c>
      <c r="BW604" s="331">
        <v>31693464788.320099</v>
      </c>
      <c r="BX604" s="331">
        <v>31816551354.519699</v>
      </c>
      <c r="BY604" s="331">
        <v>31980099941.1031</v>
      </c>
      <c r="BZ604" s="331">
        <v>31855517890.730301</v>
      </c>
      <c r="CA604" s="331">
        <v>31889656320.062199</v>
      </c>
      <c r="CB604" s="331">
        <v>31889656320.062199</v>
      </c>
      <c r="CC604" s="331">
        <v>32039771700.724701</v>
      </c>
      <c r="CD604" s="331">
        <v>32126690184.710098</v>
      </c>
      <c r="CE604" s="331">
        <v>32238256573.5881</v>
      </c>
      <c r="CF604" s="331">
        <v>32336619028.6077</v>
      </c>
      <c r="CG604" s="331">
        <v>32471694702.460201</v>
      </c>
      <c r="CH604" s="331">
        <v>32874089459.7439</v>
      </c>
      <c r="CI604" s="331">
        <v>32666902744.752998</v>
      </c>
      <c r="CJ604" s="331">
        <v>32761511324.716702</v>
      </c>
      <c r="CK604" s="331">
        <v>32878250050.429401</v>
      </c>
      <c r="CL604" s="331">
        <v>33051631252.4883</v>
      </c>
      <c r="CM604" s="331">
        <v>33043969083.0858</v>
      </c>
      <c r="CN604" s="331">
        <v>33184918533.621101</v>
      </c>
      <c r="CO604" s="331">
        <v>33184918533.621101</v>
      </c>
    </row>
    <row r="605" spans="1:93" x14ac:dyDescent="0.2">
      <c r="A605" s="101" t="s">
        <v>2199</v>
      </c>
    </row>
    <row r="606" spans="1:93" x14ac:dyDescent="0.2">
      <c r="A606" s="101" t="s">
        <v>2200</v>
      </c>
    </row>
    <row r="607" spans="1:93" x14ac:dyDescent="0.2">
      <c r="A607" s="99" t="s">
        <v>2201</v>
      </c>
    </row>
    <row r="608" spans="1:93" x14ac:dyDescent="0.2">
      <c r="A608" s="101" t="s">
        <v>2202</v>
      </c>
    </row>
    <row r="609" spans="1:93" x14ac:dyDescent="0.2">
      <c r="A609" s="99" t="s">
        <v>2203</v>
      </c>
    </row>
    <row r="610" spans="1:93" x14ac:dyDescent="0.2">
      <c r="A610" s="101" t="s">
        <v>2204</v>
      </c>
      <c r="B610" s="100">
        <v>0</v>
      </c>
      <c r="C610" s="100">
        <v>0</v>
      </c>
      <c r="D610" s="100">
        <v>0</v>
      </c>
      <c r="E610" s="100">
        <v>0</v>
      </c>
      <c r="F610" s="100">
        <v>0</v>
      </c>
      <c r="G610" s="100">
        <v>0</v>
      </c>
      <c r="H610" s="100">
        <v>0</v>
      </c>
      <c r="I610" s="100">
        <v>0</v>
      </c>
      <c r="J610" s="100">
        <v>0</v>
      </c>
      <c r="K610" s="100">
        <v>0</v>
      </c>
      <c r="L610" s="100">
        <v>0</v>
      </c>
      <c r="M610" s="100">
        <v>0</v>
      </c>
      <c r="N610" s="100">
        <v>0</v>
      </c>
      <c r="O610" s="100">
        <v>0</v>
      </c>
      <c r="P610" s="100">
        <v>0</v>
      </c>
      <c r="Q610" s="100">
        <v>0</v>
      </c>
      <c r="R610" s="100">
        <v>0</v>
      </c>
      <c r="S610" s="100">
        <v>0</v>
      </c>
      <c r="T610" s="100">
        <v>0</v>
      </c>
      <c r="U610" s="100">
        <v>0</v>
      </c>
      <c r="V610" s="100">
        <v>0</v>
      </c>
      <c r="W610" s="100">
        <v>0</v>
      </c>
      <c r="X610" s="100">
        <v>0</v>
      </c>
      <c r="Y610" s="100">
        <v>0</v>
      </c>
      <c r="Z610" s="100">
        <v>0</v>
      </c>
      <c r="AB610" s="100">
        <v>0</v>
      </c>
      <c r="AC610" s="100">
        <v>0</v>
      </c>
      <c r="AD610" s="100">
        <v>0</v>
      </c>
      <c r="AE610" s="100">
        <v>0</v>
      </c>
      <c r="AF610" s="100">
        <v>0</v>
      </c>
      <c r="AG610" s="100">
        <v>0</v>
      </c>
      <c r="AH610" s="100">
        <v>0</v>
      </c>
      <c r="AI610" s="100">
        <v>0</v>
      </c>
      <c r="AJ610" s="100">
        <v>0</v>
      </c>
      <c r="AK610" s="100">
        <v>0</v>
      </c>
      <c r="AL610" s="100">
        <v>0</v>
      </c>
      <c r="AM610" s="100">
        <v>0</v>
      </c>
      <c r="AN610" s="100">
        <v>0</v>
      </c>
      <c r="AO610" s="100">
        <v>0</v>
      </c>
      <c r="AP610" s="100">
        <v>0</v>
      </c>
      <c r="AQ610" s="100">
        <v>0</v>
      </c>
      <c r="AR610" s="100">
        <v>0</v>
      </c>
      <c r="AS610" s="100">
        <v>0</v>
      </c>
      <c r="AT610" s="100">
        <v>0</v>
      </c>
      <c r="AU610" s="100">
        <v>0</v>
      </c>
      <c r="AV610" s="100">
        <v>0</v>
      </c>
      <c r="AW610" s="100">
        <v>0</v>
      </c>
      <c r="AX610" s="100">
        <v>0</v>
      </c>
      <c r="AY610" s="100">
        <v>0</v>
      </c>
      <c r="AZ610" s="100">
        <v>0</v>
      </c>
      <c r="BA610" s="100">
        <v>0</v>
      </c>
      <c r="BB610" s="100">
        <v>0</v>
      </c>
      <c r="BC610" s="100">
        <v>0</v>
      </c>
      <c r="BD610" s="100">
        <v>0</v>
      </c>
      <c r="BE610" s="100">
        <v>0</v>
      </c>
      <c r="BF610" s="100">
        <v>0</v>
      </c>
      <c r="BG610" s="100">
        <v>0</v>
      </c>
      <c r="BH610" s="100">
        <v>0</v>
      </c>
      <c r="BI610" s="100">
        <v>0</v>
      </c>
      <c r="BJ610" s="100">
        <v>0</v>
      </c>
      <c r="BK610" s="100">
        <v>0</v>
      </c>
      <c r="BL610" s="100">
        <v>0</v>
      </c>
      <c r="BM610" s="100">
        <v>0</v>
      </c>
      <c r="BN610" s="100">
        <v>0</v>
      </c>
      <c r="BO610" s="100">
        <v>0</v>
      </c>
      <c r="BP610" s="100">
        <v>0</v>
      </c>
      <c r="BQ610" s="100">
        <v>0</v>
      </c>
      <c r="BR610" s="100">
        <v>0</v>
      </c>
      <c r="BS610" s="100">
        <v>0</v>
      </c>
      <c r="BT610" s="100">
        <v>0</v>
      </c>
      <c r="BU610" s="100">
        <v>0</v>
      </c>
      <c r="BV610" s="100">
        <v>0</v>
      </c>
      <c r="BW610" s="100">
        <v>0</v>
      </c>
      <c r="BX610" s="100">
        <v>0</v>
      </c>
      <c r="BY610" s="100">
        <v>0</v>
      </c>
      <c r="BZ610" s="100">
        <v>0</v>
      </c>
      <c r="CA610" s="100">
        <v>0</v>
      </c>
      <c r="CB610" s="100">
        <v>0</v>
      </c>
      <c r="CC610" s="100">
        <v>0</v>
      </c>
      <c r="CD610" s="100">
        <v>0</v>
      </c>
      <c r="CE610" s="100">
        <v>0</v>
      </c>
      <c r="CF610" s="100">
        <v>0</v>
      </c>
      <c r="CG610" s="100">
        <v>0</v>
      </c>
      <c r="CH610" s="100">
        <v>0</v>
      </c>
      <c r="CI610" s="100">
        <v>0</v>
      </c>
      <c r="CJ610" s="100">
        <v>0</v>
      </c>
      <c r="CK610" s="100">
        <v>0</v>
      </c>
      <c r="CL610" s="100">
        <v>0</v>
      </c>
      <c r="CM610" s="100">
        <v>0</v>
      </c>
      <c r="CN610" s="100">
        <v>0</v>
      </c>
      <c r="CO610" s="100">
        <v>0</v>
      </c>
    </row>
    <row r="611" spans="1:93" x14ac:dyDescent="0.2">
      <c r="A611" s="102" t="s">
        <v>2205</v>
      </c>
      <c r="B611" s="103">
        <v>0</v>
      </c>
      <c r="C611" s="103">
        <v>0</v>
      </c>
      <c r="D611" s="103">
        <v>0</v>
      </c>
      <c r="E611" s="103">
        <v>0</v>
      </c>
      <c r="F611" s="103">
        <v>0</v>
      </c>
      <c r="G611" s="103">
        <v>0</v>
      </c>
      <c r="H611" s="103">
        <v>0</v>
      </c>
      <c r="I611" s="103">
        <v>0</v>
      </c>
      <c r="J611" s="103">
        <v>0</v>
      </c>
      <c r="K611" s="103">
        <v>0</v>
      </c>
      <c r="L611" s="103">
        <v>0</v>
      </c>
      <c r="M611" s="103">
        <v>0</v>
      </c>
      <c r="N611" s="103">
        <v>0</v>
      </c>
      <c r="O611" s="103">
        <v>0</v>
      </c>
      <c r="P611" s="103">
        <v>0</v>
      </c>
      <c r="Q611" s="103">
        <v>0</v>
      </c>
      <c r="R611" s="103">
        <v>0</v>
      </c>
      <c r="S611" s="103">
        <v>0</v>
      </c>
      <c r="T611" s="103">
        <v>0</v>
      </c>
      <c r="U611" s="103">
        <v>0</v>
      </c>
      <c r="V611" s="103">
        <v>0</v>
      </c>
      <c r="W611" s="103">
        <v>0</v>
      </c>
      <c r="X611" s="103">
        <v>0</v>
      </c>
      <c r="Y611" s="103">
        <v>0</v>
      </c>
      <c r="Z611" s="103">
        <v>0</v>
      </c>
      <c r="AA611" s="103"/>
      <c r="AB611" s="103">
        <v>0</v>
      </c>
      <c r="AC611" s="103">
        <v>0</v>
      </c>
      <c r="AD611" s="103">
        <v>0</v>
      </c>
      <c r="AE611" s="103">
        <v>0</v>
      </c>
      <c r="AF611" s="103">
        <v>0</v>
      </c>
      <c r="AG611" s="103">
        <v>0</v>
      </c>
      <c r="AH611" s="103">
        <v>0</v>
      </c>
      <c r="AI611" s="103">
        <v>0</v>
      </c>
      <c r="AJ611" s="103">
        <v>0</v>
      </c>
      <c r="AK611" s="103">
        <v>0</v>
      </c>
      <c r="AL611" s="103">
        <v>0</v>
      </c>
      <c r="AM611" s="103">
        <v>0</v>
      </c>
      <c r="AN611" s="103">
        <v>0</v>
      </c>
      <c r="AO611" s="103">
        <v>0</v>
      </c>
      <c r="AP611" s="103">
        <v>0</v>
      </c>
      <c r="AQ611" s="103">
        <v>0</v>
      </c>
      <c r="AR611" s="103">
        <v>0</v>
      </c>
      <c r="AS611" s="103">
        <v>0</v>
      </c>
      <c r="AT611" s="103">
        <v>0</v>
      </c>
      <c r="AU611" s="103">
        <v>0</v>
      </c>
      <c r="AV611" s="103">
        <v>0</v>
      </c>
      <c r="AW611" s="103">
        <v>0</v>
      </c>
      <c r="AX611" s="103">
        <v>0</v>
      </c>
      <c r="AY611" s="103">
        <v>0</v>
      </c>
      <c r="AZ611" s="103">
        <v>0</v>
      </c>
      <c r="BA611" s="103">
        <v>0</v>
      </c>
      <c r="BB611" s="103">
        <v>0</v>
      </c>
      <c r="BC611" s="103">
        <v>0</v>
      </c>
      <c r="BD611" s="103">
        <v>0</v>
      </c>
      <c r="BE611" s="103">
        <v>0</v>
      </c>
      <c r="BF611" s="103">
        <v>0</v>
      </c>
      <c r="BG611" s="103">
        <v>0</v>
      </c>
      <c r="BH611" s="103">
        <v>0</v>
      </c>
      <c r="BI611" s="103">
        <v>0</v>
      </c>
      <c r="BJ611" s="103">
        <v>0</v>
      </c>
      <c r="BK611" s="103">
        <v>0</v>
      </c>
      <c r="BL611" s="103">
        <v>0</v>
      </c>
      <c r="BM611" s="103">
        <v>0</v>
      </c>
      <c r="BN611" s="103">
        <v>0</v>
      </c>
      <c r="BO611" s="103">
        <v>0</v>
      </c>
      <c r="BP611" s="103">
        <v>0</v>
      </c>
      <c r="BQ611" s="103">
        <v>0</v>
      </c>
      <c r="BR611" s="103">
        <v>0</v>
      </c>
      <c r="BS611" s="103">
        <v>0</v>
      </c>
      <c r="BT611" s="103">
        <v>0</v>
      </c>
      <c r="BU611" s="103">
        <v>0</v>
      </c>
      <c r="BV611" s="103">
        <v>0</v>
      </c>
      <c r="BW611" s="103">
        <v>0</v>
      </c>
      <c r="BX611" s="103">
        <v>0</v>
      </c>
      <c r="BY611" s="103">
        <v>0</v>
      </c>
      <c r="BZ611" s="103">
        <v>0</v>
      </c>
      <c r="CA611" s="103">
        <v>0</v>
      </c>
      <c r="CB611" s="103">
        <v>0</v>
      </c>
      <c r="CC611" s="103">
        <v>0</v>
      </c>
      <c r="CD611" s="103">
        <v>0</v>
      </c>
      <c r="CE611" s="103">
        <v>0</v>
      </c>
      <c r="CF611" s="103">
        <v>0</v>
      </c>
      <c r="CG611" s="103">
        <v>0</v>
      </c>
      <c r="CH611" s="103">
        <v>0</v>
      </c>
      <c r="CI611" s="103">
        <v>0</v>
      </c>
      <c r="CJ611" s="103">
        <v>0</v>
      </c>
      <c r="CK611" s="103">
        <v>0</v>
      </c>
      <c r="CL611" s="103">
        <v>0</v>
      </c>
      <c r="CM611" s="103">
        <v>0</v>
      </c>
      <c r="CN611" s="103">
        <v>0</v>
      </c>
      <c r="CO611" s="103">
        <v>0</v>
      </c>
    </row>
    <row r="612" spans="1:93" x14ac:dyDescent="0.2">
      <c r="A612" s="101" t="s">
        <v>2206</v>
      </c>
    </row>
    <row r="613" spans="1:93" x14ac:dyDescent="0.2">
      <c r="A613" s="99" t="s">
        <v>2207</v>
      </c>
    </row>
    <row r="614" spans="1:93" x14ac:dyDescent="0.2">
      <c r="A614" s="101" t="s">
        <v>2208</v>
      </c>
      <c r="B614" s="100">
        <v>0</v>
      </c>
      <c r="C614" s="100">
        <v>0</v>
      </c>
      <c r="D614" s="100">
        <v>0</v>
      </c>
      <c r="E614" s="100">
        <v>0</v>
      </c>
      <c r="F614" s="100">
        <v>0</v>
      </c>
      <c r="G614" s="100">
        <v>0</v>
      </c>
      <c r="H614" s="100">
        <v>0</v>
      </c>
      <c r="I614" s="100">
        <v>0</v>
      </c>
      <c r="J614" s="100">
        <v>0</v>
      </c>
      <c r="K614" s="100">
        <v>0</v>
      </c>
      <c r="L614" s="100">
        <v>0</v>
      </c>
      <c r="M614" s="100">
        <v>0</v>
      </c>
      <c r="N614" s="100">
        <v>0</v>
      </c>
      <c r="O614" s="100">
        <v>0</v>
      </c>
      <c r="P614" s="100">
        <v>0</v>
      </c>
      <c r="Q614" s="100">
        <v>0</v>
      </c>
      <c r="R614" s="100">
        <v>0</v>
      </c>
      <c r="S614" s="100">
        <v>0</v>
      </c>
      <c r="T614" s="100">
        <v>0</v>
      </c>
      <c r="U614" s="100">
        <v>0</v>
      </c>
      <c r="V614" s="100">
        <v>0</v>
      </c>
      <c r="W614" s="100">
        <v>0</v>
      </c>
      <c r="X614" s="100">
        <v>0</v>
      </c>
      <c r="Y614" s="100">
        <v>0</v>
      </c>
      <c r="Z614" s="100">
        <v>0</v>
      </c>
      <c r="AB614" s="100">
        <v>0</v>
      </c>
      <c r="AC614" s="100">
        <v>0</v>
      </c>
      <c r="AD614" s="100">
        <v>0</v>
      </c>
      <c r="AE614" s="100">
        <v>0</v>
      </c>
      <c r="AF614" s="100">
        <v>0</v>
      </c>
      <c r="AG614" s="100">
        <v>0</v>
      </c>
      <c r="AH614" s="100">
        <v>0</v>
      </c>
      <c r="AI614" s="100">
        <v>0</v>
      </c>
      <c r="AJ614" s="100">
        <v>0</v>
      </c>
      <c r="AK614" s="100">
        <v>0</v>
      </c>
      <c r="AL614" s="100">
        <v>0</v>
      </c>
      <c r="AM614" s="100">
        <v>0</v>
      </c>
      <c r="AN614" s="100">
        <v>0</v>
      </c>
      <c r="AO614" s="100">
        <v>0</v>
      </c>
      <c r="AP614" s="100">
        <v>0</v>
      </c>
      <c r="AQ614" s="100">
        <v>0</v>
      </c>
      <c r="AR614" s="100">
        <v>0</v>
      </c>
      <c r="AS614" s="100">
        <v>0</v>
      </c>
      <c r="AT614" s="100">
        <v>0</v>
      </c>
      <c r="AU614" s="100">
        <v>0</v>
      </c>
      <c r="AV614" s="100">
        <v>0</v>
      </c>
      <c r="AW614" s="100">
        <v>0</v>
      </c>
      <c r="AX614" s="100">
        <v>0</v>
      </c>
      <c r="AY614" s="100">
        <v>0</v>
      </c>
      <c r="AZ614" s="100">
        <v>0</v>
      </c>
      <c r="BA614" s="100">
        <v>0</v>
      </c>
      <c r="BB614" s="100">
        <v>0</v>
      </c>
      <c r="BC614" s="100">
        <v>0</v>
      </c>
      <c r="BD614" s="100">
        <v>0</v>
      </c>
      <c r="BE614" s="100">
        <v>0</v>
      </c>
      <c r="BF614" s="100">
        <v>0</v>
      </c>
      <c r="BG614" s="100">
        <v>0</v>
      </c>
      <c r="BH614" s="100">
        <v>0</v>
      </c>
      <c r="BI614" s="100">
        <v>0</v>
      </c>
      <c r="BJ614" s="100">
        <v>0</v>
      </c>
      <c r="BK614" s="100">
        <v>0</v>
      </c>
      <c r="BL614" s="100">
        <v>0</v>
      </c>
      <c r="BM614" s="100">
        <v>0</v>
      </c>
      <c r="BN614" s="100">
        <v>0</v>
      </c>
      <c r="BO614" s="100">
        <v>0</v>
      </c>
      <c r="BP614" s="100">
        <v>0</v>
      </c>
      <c r="BQ614" s="100">
        <v>0</v>
      </c>
      <c r="BR614" s="100">
        <v>0</v>
      </c>
      <c r="BS614" s="100">
        <v>0</v>
      </c>
      <c r="BT614" s="100">
        <v>0</v>
      </c>
      <c r="BU614" s="100">
        <v>0</v>
      </c>
      <c r="BV614" s="100">
        <v>0</v>
      </c>
      <c r="BW614" s="100">
        <v>0</v>
      </c>
      <c r="BX614" s="100">
        <v>0</v>
      </c>
      <c r="BY614" s="100">
        <v>0</v>
      </c>
      <c r="BZ614" s="100">
        <v>0</v>
      </c>
      <c r="CA614" s="100">
        <v>0</v>
      </c>
      <c r="CB614" s="100">
        <v>0</v>
      </c>
      <c r="CC614" s="100">
        <v>0</v>
      </c>
      <c r="CD614" s="100">
        <v>0</v>
      </c>
      <c r="CE614" s="100">
        <v>0</v>
      </c>
      <c r="CF614" s="100">
        <v>0</v>
      </c>
      <c r="CG614" s="100">
        <v>0</v>
      </c>
      <c r="CH614" s="100">
        <v>0</v>
      </c>
      <c r="CI614" s="100">
        <v>0</v>
      </c>
      <c r="CJ614" s="100">
        <v>0</v>
      </c>
      <c r="CK614" s="100">
        <v>0</v>
      </c>
      <c r="CL614" s="100">
        <v>0</v>
      </c>
      <c r="CM614" s="100">
        <v>0</v>
      </c>
      <c r="CN614" s="100">
        <v>0</v>
      </c>
      <c r="CO614" s="100">
        <v>0</v>
      </c>
    </row>
    <row r="615" spans="1:93" x14ac:dyDescent="0.2">
      <c r="A615" s="102" t="s">
        <v>2209</v>
      </c>
      <c r="B615" s="103">
        <v>0</v>
      </c>
      <c r="C615" s="103">
        <v>0</v>
      </c>
      <c r="D615" s="103">
        <v>0</v>
      </c>
      <c r="E615" s="103">
        <v>0</v>
      </c>
      <c r="F615" s="103">
        <v>0</v>
      </c>
      <c r="G615" s="103">
        <v>0</v>
      </c>
      <c r="H615" s="103">
        <v>0</v>
      </c>
      <c r="I615" s="103">
        <v>0</v>
      </c>
      <c r="J615" s="103">
        <v>0</v>
      </c>
      <c r="K615" s="103">
        <v>0</v>
      </c>
      <c r="L615" s="103">
        <v>0</v>
      </c>
      <c r="M615" s="103">
        <v>0</v>
      </c>
      <c r="N615" s="103">
        <v>0</v>
      </c>
      <c r="O615" s="103">
        <v>0</v>
      </c>
      <c r="P615" s="103">
        <v>0</v>
      </c>
      <c r="Q615" s="103">
        <v>0</v>
      </c>
      <c r="R615" s="103">
        <v>0</v>
      </c>
      <c r="S615" s="103">
        <v>0</v>
      </c>
      <c r="T615" s="103">
        <v>0</v>
      </c>
      <c r="U615" s="103">
        <v>0</v>
      </c>
      <c r="V615" s="103">
        <v>0</v>
      </c>
      <c r="W615" s="103">
        <v>0</v>
      </c>
      <c r="X615" s="103">
        <v>0</v>
      </c>
      <c r="Y615" s="103">
        <v>0</v>
      </c>
      <c r="Z615" s="103">
        <v>0</v>
      </c>
      <c r="AA615" s="103"/>
      <c r="AB615" s="103">
        <v>0</v>
      </c>
      <c r="AC615" s="103">
        <v>0</v>
      </c>
      <c r="AD615" s="103">
        <v>0</v>
      </c>
      <c r="AE615" s="103">
        <v>0</v>
      </c>
      <c r="AF615" s="103">
        <v>0</v>
      </c>
      <c r="AG615" s="103">
        <v>0</v>
      </c>
      <c r="AH615" s="103">
        <v>0</v>
      </c>
      <c r="AI615" s="103">
        <v>0</v>
      </c>
      <c r="AJ615" s="103">
        <v>0</v>
      </c>
      <c r="AK615" s="103">
        <v>0</v>
      </c>
      <c r="AL615" s="103">
        <v>0</v>
      </c>
      <c r="AM615" s="103">
        <v>0</v>
      </c>
      <c r="AN615" s="103">
        <v>0</v>
      </c>
      <c r="AO615" s="103">
        <v>0</v>
      </c>
      <c r="AP615" s="103">
        <v>0</v>
      </c>
      <c r="AQ615" s="103">
        <v>0</v>
      </c>
      <c r="AR615" s="103">
        <v>0</v>
      </c>
      <c r="AS615" s="103">
        <v>0</v>
      </c>
      <c r="AT615" s="103">
        <v>0</v>
      </c>
      <c r="AU615" s="103">
        <v>0</v>
      </c>
      <c r="AV615" s="103">
        <v>0</v>
      </c>
      <c r="AW615" s="103">
        <v>0</v>
      </c>
      <c r="AX615" s="103">
        <v>0</v>
      </c>
      <c r="AY615" s="103">
        <v>0</v>
      </c>
      <c r="AZ615" s="103">
        <v>0</v>
      </c>
      <c r="BA615" s="103">
        <v>0</v>
      </c>
      <c r="BB615" s="103">
        <v>0</v>
      </c>
      <c r="BC615" s="103">
        <v>0</v>
      </c>
      <c r="BD615" s="103">
        <v>0</v>
      </c>
      <c r="BE615" s="103">
        <v>0</v>
      </c>
      <c r="BF615" s="103">
        <v>0</v>
      </c>
      <c r="BG615" s="103">
        <v>0</v>
      </c>
      <c r="BH615" s="103">
        <v>0</v>
      </c>
      <c r="BI615" s="103">
        <v>0</v>
      </c>
      <c r="BJ615" s="103">
        <v>0</v>
      </c>
      <c r="BK615" s="103">
        <v>0</v>
      </c>
      <c r="BL615" s="103">
        <v>0</v>
      </c>
      <c r="BM615" s="103">
        <v>0</v>
      </c>
      <c r="BN615" s="103">
        <v>0</v>
      </c>
      <c r="BO615" s="103">
        <v>0</v>
      </c>
      <c r="BP615" s="103">
        <v>0</v>
      </c>
      <c r="BQ615" s="103">
        <v>0</v>
      </c>
      <c r="BR615" s="103">
        <v>0</v>
      </c>
      <c r="BS615" s="103">
        <v>0</v>
      </c>
      <c r="BT615" s="103">
        <v>0</v>
      </c>
      <c r="BU615" s="103">
        <v>0</v>
      </c>
      <c r="BV615" s="103">
        <v>0</v>
      </c>
      <c r="BW615" s="103">
        <v>0</v>
      </c>
      <c r="BX615" s="103">
        <v>0</v>
      </c>
      <c r="BY615" s="103">
        <v>0</v>
      </c>
      <c r="BZ615" s="103">
        <v>0</v>
      </c>
      <c r="CA615" s="103">
        <v>0</v>
      </c>
      <c r="CB615" s="103">
        <v>0</v>
      </c>
      <c r="CC615" s="103">
        <v>0</v>
      </c>
      <c r="CD615" s="103">
        <v>0</v>
      </c>
      <c r="CE615" s="103">
        <v>0</v>
      </c>
      <c r="CF615" s="103">
        <v>0</v>
      </c>
      <c r="CG615" s="103">
        <v>0</v>
      </c>
      <c r="CH615" s="103">
        <v>0</v>
      </c>
      <c r="CI615" s="103">
        <v>0</v>
      </c>
      <c r="CJ615" s="103">
        <v>0</v>
      </c>
      <c r="CK615" s="103">
        <v>0</v>
      </c>
      <c r="CL615" s="103">
        <v>0</v>
      </c>
      <c r="CM615" s="103">
        <v>0</v>
      </c>
      <c r="CN615" s="103">
        <v>0</v>
      </c>
      <c r="CO615" s="103">
        <v>0</v>
      </c>
    </row>
    <row r="616" spans="1:93" x14ac:dyDescent="0.2">
      <c r="A616" s="99" t="s">
        <v>2210</v>
      </c>
    </row>
    <row r="617" spans="1:93" x14ac:dyDescent="0.2">
      <c r="A617" s="99" t="s">
        <v>2211</v>
      </c>
    </row>
    <row r="618" spans="1:93" x14ac:dyDescent="0.2">
      <c r="A618" s="101" t="s">
        <v>2212</v>
      </c>
      <c r="B618" s="100">
        <v>0</v>
      </c>
      <c r="C618" s="100">
        <v>0</v>
      </c>
      <c r="D618" s="100">
        <v>0</v>
      </c>
      <c r="E618" s="100">
        <v>0</v>
      </c>
      <c r="F618" s="100">
        <v>0</v>
      </c>
      <c r="G618" s="100">
        <v>0</v>
      </c>
      <c r="H618" s="100">
        <v>0</v>
      </c>
      <c r="I618" s="100">
        <v>0</v>
      </c>
      <c r="J618" s="100">
        <v>0</v>
      </c>
      <c r="K618" s="100">
        <v>0</v>
      </c>
      <c r="L618" s="100">
        <v>0</v>
      </c>
      <c r="M618" s="100">
        <v>0</v>
      </c>
      <c r="N618" s="100">
        <v>0</v>
      </c>
      <c r="O618" s="100">
        <v>0</v>
      </c>
      <c r="P618" s="100">
        <v>0</v>
      </c>
      <c r="Q618" s="100">
        <v>0</v>
      </c>
      <c r="R618" s="100">
        <v>0</v>
      </c>
      <c r="S618" s="100">
        <v>0</v>
      </c>
      <c r="T618" s="100">
        <v>0</v>
      </c>
      <c r="U618" s="100">
        <v>0</v>
      </c>
      <c r="V618" s="100">
        <v>0</v>
      </c>
      <c r="W618" s="100">
        <v>0</v>
      </c>
      <c r="X618" s="100">
        <v>0</v>
      </c>
      <c r="Y618" s="100">
        <v>0</v>
      </c>
      <c r="Z618" s="100">
        <v>0</v>
      </c>
      <c r="AB618" s="100">
        <v>0</v>
      </c>
      <c r="AC618" s="100">
        <v>0</v>
      </c>
      <c r="AD618" s="100">
        <v>0</v>
      </c>
      <c r="AE618" s="100">
        <v>0</v>
      </c>
      <c r="AF618" s="100">
        <v>0</v>
      </c>
      <c r="AG618" s="100">
        <v>0</v>
      </c>
      <c r="AH618" s="100">
        <v>0</v>
      </c>
      <c r="AI618" s="100">
        <v>0</v>
      </c>
      <c r="AJ618" s="100">
        <v>0</v>
      </c>
      <c r="AK618" s="100">
        <v>0</v>
      </c>
      <c r="AL618" s="100">
        <v>0</v>
      </c>
      <c r="AM618" s="100">
        <v>0</v>
      </c>
      <c r="AN618" s="100">
        <v>0</v>
      </c>
      <c r="AO618" s="100">
        <v>0</v>
      </c>
      <c r="AP618" s="100">
        <v>0</v>
      </c>
      <c r="AQ618" s="100">
        <v>0</v>
      </c>
      <c r="AR618" s="100">
        <v>0</v>
      </c>
      <c r="AS618" s="100">
        <v>0</v>
      </c>
      <c r="AT618" s="100">
        <v>0</v>
      </c>
      <c r="AU618" s="100">
        <v>0</v>
      </c>
      <c r="AV618" s="100">
        <v>0</v>
      </c>
      <c r="AW618" s="100">
        <v>0</v>
      </c>
      <c r="AX618" s="100">
        <v>0</v>
      </c>
      <c r="AY618" s="100">
        <v>0</v>
      </c>
      <c r="AZ618" s="100">
        <v>0</v>
      </c>
      <c r="BA618" s="100">
        <v>0</v>
      </c>
      <c r="BB618" s="100">
        <v>0</v>
      </c>
      <c r="BC618" s="100">
        <v>0</v>
      </c>
      <c r="BD618" s="100">
        <v>0</v>
      </c>
      <c r="BE618" s="100">
        <v>0</v>
      </c>
      <c r="BF618" s="100">
        <v>0</v>
      </c>
      <c r="BG618" s="100">
        <v>0</v>
      </c>
      <c r="BH618" s="100">
        <v>0</v>
      </c>
      <c r="BI618" s="100">
        <v>0</v>
      </c>
      <c r="BJ618" s="100">
        <v>0</v>
      </c>
      <c r="BK618" s="100">
        <v>0</v>
      </c>
      <c r="BL618" s="100">
        <v>0</v>
      </c>
      <c r="BM618" s="100">
        <v>0</v>
      </c>
      <c r="BN618" s="100">
        <v>0</v>
      </c>
      <c r="BO618" s="100">
        <v>0</v>
      </c>
      <c r="BP618" s="100">
        <v>0</v>
      </c>
      <c r="BQ618" s="100">
        <v>0</v>
      </c>
      <c r="BR618" s="100">
        <v>0</v>
      </c>
      <c r="BS618" s="100">
        <v>0</v>
      </c>
      <c r="BT618" s="100">
        <v>0</v>
      </c>
      <c r="BU618" s="100">
        <v>0</v>
      </c>
      <c r="BV618" s="100">
        <v>0</v>
      </c>
      <c r="BW618" s="100">
        <v>0</v>
      </c>
      <c r="BX618" s="100">
        <v>0</v>
      </c>
      <c r="BY618" s="100">
        <v>0</v>
      </c>
      <c r="BZ618" s="100">
        <v>0</v>
      </c>
      <c r="CA618" s="100">
        <v>0</v>
      </c>
      <c r="CB618" s="100">
        <v>0</v>
      </c>
      <c r="CC618" s="100">
        <v>0</v>
      </c>
      <c r="CD618" s="100">
        <v>0</v>
      </c>
      <c r="CE618" s="100">
        <v>0</v>
      </c>
      <c r="CF618" s="100">
        <v>0</v>
      </c>
      <c r="CG618" s="100">
        <v>0</v>
      </c>
      <c r="CH618" s="100">
        <v>0</v>
      </c>
      <c r="CI618" s="100">
        <v>0</v>
      </c>
      <c r="CJ618" s="100">
        <v>0</v>
      </c>
      <c r="CK618" s="100">
        <v>0</v>
      </c>
      <c r="CL618" s="100">
        <v>0</v>
      </c>
      <c r="CM618" s="100">
        <v>0</v>
      </c>
      <c r="CN618" s="100">
        <v>0</v>
      </c>
      <c r="CO618" s="100">
        <v>0</v>
      </c>
    </row>
    <row r="619" spans="1:93" x14ac:dyDescent="0.2">
      <c r="A619" s="101" t="s">
        <v>2213</v>
      </c>
      <c r="B619" s="100">
        <v>0</v>
      </c>
      <c r="C619" s="100">
        <v>0</v>
      </c>
      <c r="D619" s="100">
        <v>0</v>
      </c>
      <c r="E619" s="100">
        <v>0</v>
      </c>
      <c r="F619" s="100">
        <v>0</v>
      </c>
      <c r="G619" s="100">
        <v>0</v>
      </c>
      <c r="H619" s="100">
        <v>0</v>
      </c>
      <c r="I619" s="100">
        <v>0</v>
      </c>
      <c r="J619" s="100">
        <v>0</v>
      </c>
      <c r="K619" s="100">
        <v>0</v>
      </c>
      <c r="L619" s="100">
        <v>0</v>
      </c>
      <c r="M619" s="100">
        <v>0</v>
      </c>
      <c r="N619" s="100">
        <v>0</v>
      </c>
      <c r="O619" s="100">
        <v>0</v>
      </c>
      <c r="P619" s="100">
        <v>0</v>
      </c>
      <c r="Q619" s="100">
        <v>0</v>
      </c>
      <c r="R619" s="100">
        <v>0</v>
      </c>
      <c r="S619" s="100">
        <v>0</v>
      </c>
      <c r="T619" s="100">
        <v>0</v>
      </c>
      <c r="U619" s="100">
        <v>0</v>
      </c>
      <c r="V619" s="100">
        <v>0</v>
      </c>
      <c r="W619" s="100">
        <v>0</v>
      </c>
      <c r="X619" s="100">
        <v>0</v>
      </c>
      <c r="Y619" s="100">
        <v>0</v>
      </c>
      <c r="Z619" s="100">
        <v>0</v>
      </c>
      <c r="AB619" s="100">
        <v>0</v>
      </c>
      <c r="AC619" s="100">
        <v>0</v>
      </c>
      <c r="AD619" s="100">
        <v>0</v>
      </c>
      <c r="AE619" s="100">
        <v>0</v>
      </c>
      <c r="AF619" s="100">
        <v>0</v>
      </c>
      <c r="AG619" s="100">
        <v>0</v>
      </c>
      <c r="AH619" s="100">
        <v>0</v>
      </c>
      <c r="AI619" s="100">
        <v>0</v>
      </c>
      <c r="AJ619" s="100">
        <v>0</v>
      </c>
      <c r="AK619" s="100">
        <v>0</v>
      </c>
      <c r="AL619" s="100">
        <v>0</v>
      </c>
      <c r="AM619" s="100">
        <v>0</v>
      </c>
      <c r="AN619" s="100">
        <v>0</v>
      </c>
      <c r="AO619" s="100">
        <v>0</v>
      </c>
      <c r="AP619" s="100">
        <v>0</v>
      </c>
      <c r="AQ619" s="100">
        <v>0</v>
      </c>
      <c r="AR619" s="100">
        <v>0</v>
      </c>
      <c r="AS619" s="100">
        <v>0</v>
      </c>
      <c r="AT619" s="100">
        <v>0</v>
      </c>
      <c r="AU619" s="100">
        <v>0</v>
      </c>
      <c r="AV619" s="100">
        <v>0</v>
      </c>
      <c r="AW619" s="100">
        <v>0</v>
      </c>
      <c r="AX619" s="100">
        <v>0</v>
      </c>
      <c r="AY619" s="100">
        <v>0</v>
      </c>
      <c r="AZ619" s="100">
        <v>0</v>
      </c>
      <c r="BA619" s="100">
        <v>0</v>
      </c>
      <c r="BB619" s="100">
        <v>0</v>
      </c>
      <c r="BC619" s="100">
        <v>0</v>
      </c>
      <c r="BD619" s="100">
        <v>0</v>
      </c>
      <c r="BE619" s="100">
        <v>0</v>
      </c>
      <c r="BF619" s="100">
        <v>0</v>
      </c>
      <c r="BG619" s="100">
        <v>0</v>
      </c>
      <c r="BH619" s="100">
        <v>0</v>
      </c>
      <c r="BI619" s="100">
        <v>0</v>
      </c>
      <c r="BJ619" s="100">
        <v>0</v>
      </c>
      <c r="BK619" s="100">
        <v>0</v>
      </c>
      <c r="BL619" s="100">
        <v>0</v>
      </c>
      <c r="BM619" s="100">
        <v>0</v>
      </c>
      <c r="BN619" s="100">
        <v>0</v>
      </c>
      <c r="BO619" s="100">
        <v>0</v>
      </c>
      <c r="BP619" s="100">
        <v>0</v>
      </c>
      <c r="BQ619" s="100">
        <v>0</v>
      </c>
      <c r="BR619" s="100">
        <v>0</v>
      </c>
      <c r="BS619" s="100">
        <v>0</v>
      </c>
      <c r="BT619" s="100">
        <v>0</v>
      </c>
      <c r="BU619" s="100">
        <v>0</v>
      </c>
      <c r="BV619" s="100">
        <v>0</v>
      </c>
      <c r="BW619" s="100">
        <v>0</v>
      </c>
      <c r="BX619" s="100">
        <v>0</v>
      </c>
      <c r="BY619" s="100">
        <v>0</v>
      </c>
      <c r="BZ619" s="100">
        <v>0</v>
      </c>
      <c r="CA619" s="100">
        <v>0</v>
      </c>
      <c r="CB619" s="100">
        <v>0</v>
      </c>
      <c r="CC619" s="100">
        <v>0</v>
      </c>
      <c r="CD619" s="100">
        <v>0</v>
      </c>
      <c r="CE619" s="100">
        <v>0</v>
      </c>
      <c r="CF619" s="100">
        <v>0</v>
      </c>
      <c r="CG619" s="100">
        <v>0</v>
      </c>
      <c r="CH619" s="100">
        <v>0</v>
      </c>
      <c r="CI619" s="100">
        <v>0</v>
      </c>
      <c r="CJ619" s="100">
        <v>0</v>
      </c>
      <c r="CK619" s="100">
        <v>0</v>
      </c>
      <c r="CL619" s="100">
        <v>0</v>
      </c>
      <c r="CM619" s="100">
        <v>0</v>
      </c>
      <c r="CN619" s="100">
        <v>0</v>
      </c>
      <c r="CO619" s="100">
        <v>0</v>
      </c>
    </row>
    <row r="620" spans="1:93" x14ac:dyDescent="0.2">
      <c r="A620" s="102" t="s">
        <v>2214</v>
      </c>
      <c r="B620" s="103">
        <v>0</v>
      </c>
      <c r="C620" s="103">
        <v>0</v>
      </c>
      <c r="D620" s="103">
        <v>0</v>
      </c>
      <c r="E620" s="103">
        <v>0</v>
      </c>
      <c r="F620" s="103">
        <v>0</v>
      </c>
      <c r="G620" s="103">
        <v>0</v>
      </c>
      <c r="H620" s="103">
        <v>0</v>
      </c>
      <c r="I620" s="103">
        <v>0</v>
      </c>
      <c r="J620" s="103">
        <v>0</v>
      </c>
      <c r="K620" s="103">
        <v>0</v>
      </c>
      <c r="L620" s="103">
        <v>0</v>
      </c>
      <c r="M620" s="103">
        <v>0</v>
      </c>
      <c r="N620" s="103">
        <v>0</v>
      </c>
      <c r="O620" s="103">
        <v>0</v>
      </c>
      <c r="P620" s="103">
        <v>0</v>
      </c>
      <c r="Q620" s="103">
        <v>0</v>
      </c>
      <c r="R620" s="103">
        <v>0</v>
      </c>
      <c r="S620" s="103">
        <v>0</v>
      </c>
      <c r="T620" s="103">
        <v>0</v>
      </c>
      <c r="U620" s="103">
        <v>0</v>
      </c>
      <c r="V620" s="103">
        <v>0</v>
      </c>
      <c r="W620" s="103">
        <v>0</v>
      </c>
      <c r="X620" s="103">
        <v>0</v>
      </c>
      <c r="Y620" s="103">
        <v>0</v>
      </c>
      <c r="Z620" s="103">
        <v>0</v>
      </c>
      <c r="AA620" s="103"/>
      <c r="AB620" s="103">
        <v>0</v>
      </c>
      <c r="AC620" s="103">
        <v>0</v>
      </c>
      <c r="AD620" s="103">
        <v>0</v>
      </c>
      <c r="AE620" s="103">
        <v>0</v>
      </c>
      <c r="AF620" s="103">
        <v>0</v>
      </c>
      <c r="AG620" s="103">
        <v>0</v>
      </c>
      <c r="AH620" s="103">
        <v>0</v>
      </c>
      <c r="AI620" s="103">
        <v>0</v>
      </c>
      <c r="AJ620" s="103">
        <v>0</v>
      </c>
      <c r="AK620" s="103">
        <v>0</v>
      </c>
      <c r="AL620" s="103">
        <v>0</v>
      </c>
      <c r="AM620" s="103">
        <v>0</v>
      </c>
      <c r="AN620" s="103">
        <v>0</v>
      </c>
      <c r="AO620" s="103">
        <v>0</v>
      </c>
      <c r="AP620" s="103">
        <v>0</v>
      </c>
      <c r="AQ620" s="103">
        <v>0</v>
      </c>
      <c r="AR620" s="103">
        <v>0</v>
      </c>
      <c r="AS620" s="103">
        <v>0</v>
      </c>
      <c r="AT620" s="103">
        <v>0</v>
      </c>
      <c r="AU620" s="103">
        <v>0</v>
      </c>
      <c r="AV620" s="103">
        <v>0</v>
      </c>
      <c r="AW620" s="103">
        <v>0</v>
      </c>
      <c r="AX620" s="103">
        <v>0</v>
      </c>
      <c r="AY620" s="103">
        <v>0</v>
      </c>
      <c r="AZ620" s="103">
        <v>0</v>
      </c>
      <c r="BA620" s="103">
        <v>0</v>
      </c>
      <c r="BB620" s="103">
        <v>0</v>
      </c>
      <c r="BC620" s="103">
        <v>0</v>
      </c>
      <c r="BD620" s="103">
        <v>0</v>
      </c>
      <c r="BE620" s="103">
        <v>0</v>
      </c>
      <c r="BF620" s="103">
        <v>0</v>
      </c>
      <c r="BG620" s="103">
        <v>0</v>
      </c>
      <c r="BH620" s="103">
        <v>0</v>
      </c>
      <c r="BI620" s="103">
        <v>0</v>
      </c>
      <c r="BJ620" s="103">
        <v>0</v>
      </c>
      <c r="BK620" s="103">
        <v>0</v>
      </c>
      <c r="BL620" s="103">
        <v>0</v>
      </c>
      <c r="BM620" s="103">
        <v>0</v>
      </c>
      <c r="BN620" s="103">
        <v>0</v>
      </c>
      <c r="BO620" s="103">
        <v>0</v>
      </c>
      <c r="BP620" s="103">
        <v>0</v>
      </c>
      <c r="BQ620" s="103">
        <v>0</v>
      </c>
      <c r="BR620" s="103">
        <v>0</v>
      </c>
      <c r="BS620" s="103">
        <v>0</v>
      </c>
      <c r="BT620" s="103">
        <v>0</v>
      </c>
      <c r="BU620" s="103">
        <v>0</v>
      </c>
      <c r="BV620" s="103">
        <v>0</v>
      </c>
      <c r="BW620" s="103">
        <v>0</v>
      </c>
      <c r="BX620" s="103">
        <v>0</v>
      </c>
      <c r="BY620" s="103">
        <v>0</v>
      </c>
      <c r="BZ620" s="103">
        <v>0</v>
      </c>
      <c r="CA620" s="103">
        <v>0</v>
      </c>
      <c r="CB620" s="103">
        <v>0</v>
      </c>
      <c r="CC620" s="103">
        <v>0</v>
      </c>
      <c r="CD620" s="103">
        <v>0</v>
      </c>
      <c r="CE620" s="103">
        <v>0</v>
      </c>
      <c r="CF620" s="103">
        <v>0</v>
      </c>
      <c r="CG620" s="103">
        <v>0</v>
      </c>
      <c r="CH620" s="103">
        <v>0</v>
      </c>
      <c r="CI620" s="103">
        <v>0</v>
      </c>
      <c r="CJ620" s="103">
        <v>0</v>
      </c>
      <c r="CK620" s="103">
        <v>0</v>
      </c>
      <c r="CL620" s="103">
        <v>0</v>
      </c>
      <c r="CM620" s="103">
        <v>0</v>
      </c>
      <c r="CN620" s="103">
        <v>0</v>
      </c>
      <c r="CO620" s="103">
        <v>0</v>
      </c>
    </row>
    <row r="621" spans="1:93" x14ac:dyDescent="0.2">
      <c r="A621" s="101" t="s">
        <v>2215</v>
      </c>
    </row>
    <row r="622" spans="1:93" x14ac:dyDescent="0.2">
      <c r="A622" s="99" t="s">
        <v>2216</v>
      </c>
    </row>
    <row r="623" spans="1:93" x14ac:dyDescent="0.2">
      <c r="A623" s="101" t="s">
        <v>2217</v>
      </c>
      <c r="B623" s="100">
        <v>-1765290115.8900001</v>
      </c>
      <c r="C623" s="100">
        <v>-1765290115.8900001</v>
      </c>
      <c r="D623" s="100">
        <v>-1765290115.8900001</v>
      </c>
      <c r="E623" s="100">
        <v>-1765290115.8900001</v>
      </c>
      <c r="F623" s="100">
        <v>-1765290115.8900001</v>
      </c>
      <c r="G623" s="100">
        <v>-1765290115.8900001</v>
      </c>
      <c r="H623" s="100">
        <v>-1765290115.8900001</v>
      </c>
      <c r="I623" s="100">
        <v>-1765290115.8900001</v>
      </c>
      <c r="J623" s="100">
        <v>-1765290115.8900001</v>
      </c>
      <c r="K623" s="100">
        <v>-1765290115.8900001</v>
      </c>
      <c r="L623" s="100">
        <v>-1590290115.8900001</v>
      </c>
      <c r="M623" s="100">
        <v>-1590290115.8900001</v>
      </c>
      <c r="N623" s="100">
        <v>-1590290115.8900001</v>
      </c>
      <c r="O623" s="100">
        <v>-1590290115.8900001</v>
      </c>
      <c r="P623" s="100">
        <v>-1590290115.8900001</v>
      </c>
      <c r="Q623" s="100">
        <v>-1590290115.8900001</v>
      </c>
      <c r="R623" s="100">
        <v>-1590290115.8900001</v>
      </c>
      <c r="S623" s="100">
        <v>-1590290115.8900001</v>
      </c>
      <c r="T623" s="100">
        <v>-1590290115.8900001</v>
      </c>
      <c r="U623" s="100">
        <v>-1590290115.8900001</v>
      </c>
      <c r="V623" s="100">
        <v>-1590653285.3099999</v>
      </c>
      <c r="W623" s="100">
        <v>-1590610676.5699999</v>
      </c>
      <c r="X623" s="100">
        <v>-1590610667.4100001</v>
      </c>
      <c r="Y623" s="100">
        <v>-1590610667.4100001</v>
      </c>
      <c r="Z623" s="100">
        <v>-1590610667.4100001</v>
      </c>
      <c r="AB623" s="100">
        <v>-1590610667.4100001</v>
      </c>
      <c r="AC623" s="100">
        <v>-1590610667.4100001</v>
      </c>
      <c r="AD623" s="100">
        <v>-1590610667.4100001</v>
      </c>
      <c r="AE623" s="100">
        <v>-1590610667.4100001</v>
      </c>
      <c r="AF623" s="100">
        <v>-1590610667.4100001</v>
      </c>
      <c r="AG623" s="100">
        <v>-1590610667.4100001</v>
      </c>
      <c r="AH623" s="100">
        <v>-1590610667.4100001</v>
      </c>
      <c r="AI623" s="100">
        <v>-1590610667.4100001</v>
      </c>
      <c r="AJ623" s="100">
        <v>-1590610667.4100001</v>
      </c>
      <c r="AK623" s="100">
        <v>-1590610667.4100001</v>
      </c>
      <c r="AL623" s="100">
        <v>-1590610667.4100001</v>
      </c>
      <c r="AM623" s="100">
        <v>-1590610667.4100001</v>
      </c>
      <c r="AN623" s="100">
        <v>-1590610667.4100001</v>
      </c>
      <c r="AO623" s="100">
        <v>-1590610667.4100001</v>
      </c>
      <c r="AP623" s="100">
        <v>-1590610667.4100001</v>
      </c>
      <c r="AQ623" s="100">
        <v>-1590610667.4100001</v>
      </c>
      <c r="AR623" s="100">
        <v>-1590610667.4100001</v>
      </c>
      <c r="AS623" s="100">
        <v>-1590610667.4100001</v>
      </c>
      <c r="AT623" s="100">
        <v>-1590610667.4100001</v>
      </c>
      <c r="AU623" s="100">
        <v>-1590610667.4100001</v>
      </c>
      <c r="AV623" s="100">
        <v>-1590610667.4100001</v>
      </c>
      <c r="AW623" s="100">
        <v>-1590610667.4100001</v>
      </c>
      <c r="AX623" s="100">
        <v>-1590610667.4100001</v>
      </c>
      <c r="AY623" s="100">
        <v>-1590610667.4100001</v>
      </c>
      <c r="AZ623" s="100">
        <v>-1590610667.4100001</v>
      </c>
      <c r="BA623" s="100">
        <v>-1590610667.4100001</v>
      </c>
      <c r="BB623" s="100">
        <v>-1590610667.4100001</v>
      </c>
      <c r="BC623" s="100">
        <v>-1590610667.4100001</v>
      </c>
      <c r="BD623" s="100">
        <v>-1590610667.4100001</v>
      </c>
      <c r="BE623" s="100">
        <v>-1590610667.4100001</v>
      </c>
      <c r="BF623" s="100">
        <v>-1590610667.4100001</v>
      </c>
      <c r="BG623" s="100">
        <v>-1590610667.4100001</v>
      </c>
      <c r="BH623" s="100">
        <v>-1590610667.4100001</v>
      </c>
      <c r="BI623" s="100">
        <v>-1590610667.4100001</v>
      </c>
      <c r="BJ623" s="100">
        <v>-1590610667.4100001</v>
      </c>
      <c r="BK623" s="100">
        <v>-1590610667.4100001</v>
      </c>
      <c r="BL623" s="100">
        <v>-1590610667.4100001</v>
      </c>
      <c r="BM623" s="100">
        <v>-1590610667.4100001</v>
      </c>
      <c r="BN623" s="100">
        <v>-1590610667.4100001</v>
      </c>
      <c r="BO623" s="100">
        <v>-1590610667.4100001</v>
      </c>
      <c r="BP623" s="100">
        <v>-1590610667.4100001</v>
      </c>
      <c r="BQ623" s="100">
        <v>-1590610667.4100001</v>
      </c>
      <c r="BR623" s="100">
        <v>-1590610667.4100001</v>
      </c>
      <c r="BS623" s="100">
        <v>-1590610667.4100001</v>
      </c>
      <c r="BT623" s="100">
        <v>-1590610667.4100001</v>
      </c>
      <c r="BU623" s="100">
        <v>-1590610667.4100001</v>
      </c>
      <c r="BV623" s="100">
        <v>-1590610667.4100001</v>
      </c>
      <c r="BW623" s="100">
        <v>-1590610667.4100001</v>
      </c>
      <c r="BX623" s="100">
        <v>-1590610667.4100001</v>
      </c>
      <c r="BY623" s="100">
        <v>-1590610667.4100001</v>
      </c>
      <c r="BZ623" s="100">
        <v>-1590610667.4100001</v>
      </c>
      <c r="CA623" s="100">
        <v>-1590610667.4100001</v>
      </c>
      <c r="CB623" s="100">
        <v>-1590610667.4100001</v>
      </c>
      <c r="CC623" s="100">
        <v>-1590610667.4100001</v>
      </c>
      <c r="CD623" s="100">
        <v>-1590610667.4100001</v>
      </c>
      <c r="CE623" s="100">
        <v>-1590610667.4100001</v>
      </c>
      <c r="CF623" s="100">
        <v>-1590610667.4100001</v>
      </c>
      <c r="CG623" s="100">
        <v>-1590610667.4100001</v>
      </c>
      <c r="CH623" s="100">
        <v>-1590610667.4100001</v>
      </c>
      <c r="CI623" s="100">
        <v>-1590610667.4100001</v>
      </c>
      <c r="CJ623" s="100">
        <v>-1590610667.4100001</v>
      </c>
      <c r="CK623" s="100">
        <v>-1590610667.4100001</v>
      </c>
      <c r="CL623" s="100">
        <v>-1590610667.4100001</v>
      </c>
      <c r="CM623" s="100">
        <v>-1590610667.4100001</v>
      </c>
      <c r="CN623" s="100">
        <v>-1590610667.4100001</v>
      </c>
      <c r="CO623" s="100">
        <v>-1590610667.4100001</v>
      </c>
    </row>
    <row r="624" spans="1:93" x14ac:dyDescent="0.2">
      <c r="A624" s="101" t="s">
        <v>2218</v>
      </c>
      <c r="B624" s="100">
        <v>0</v>
      </c>
      <c r="C624" s="100">
        <v>0</v>
      </c>
      <c r="D624" s="100">
        <v>0</v>
      </c>
      <c r="E624" s="100">
        <v>0</v>
      </c>
      <c r="F624" s="100">
        <v>0</v>
      </c>
      <c r="G624" s="100">
        <v>0</v>
      </c>
      <c r="H624" s="100">
        <v>0</v>
      </c>
      <c r="I624" s="100">
        <v>0</v>
      </c>
      <c r="J624" s="100">
        <v>0</v>
      </c>
      <c r="K624" s="100">
        <v>0</v>
      </c>
      <c r="L624" s="100">
        <v>0</v>
      </c>
      <c r="M624" s="100">
        <v>0</v>
      </c>
      <c r="N624" s="100">
        <v>0</v>
      </c>
      <c r="O624" s="100">
        <v>0</v>
      </c>
      <c r="P624" s="100">
        <v>0</v>
      </c>
      <c r="Q624" s="100">
        <v>0</v>
      </c>
      <c r="R624" s="100">
        <v>0</v>
      </c>
      <c r="S624" s="100">
        <v>0</v>
      </c>
      <c r="T624" s="100">
        <v>0</v>
      </c>
      <c r="U624" s="100">
        <v>0</v>
      </c>
      <c r="V624" s="100">
        <v>0</v>
      </c>
      <c r="W624" s="100">
        <v>0</v>
      </c>
      <c r="X624" s="100">
        <v>0</v>
      </c>
      <c r="Y624" s="100">
        <v>0</v>
      </c>
      <c r="Z624" s="100">
        <v>0</v>
      </c>
      <c r="AB624" s="100">
        <v>0</v>
      </c>
      <c r="AC624" s="100">
        <v>0</v>
      </c>
      <c r="AD624" s="100">
        <v>0</v>
      </c>
      <c r="AE624" s="100">
        <v>0</v>
      </c>
      <c r="AF624" s="100">
        <v>0</v>
      </c>
      <c r="AG624" s="100">
        <v>0</v>
      </c>
      <c r="AH624" s="100">
        <v>0</v>
      </c>
      <c r="AI624" s="100">
        <v>0</v>
      </c>
      <c r="AJ624" s="100">
        <v>0</v>
      </c>
      <c r="AK624" s="100">
        <v>0</v>
      </c>
      <c r="AL624" s="100">
        <v>0</v>
      </c>
      <c r="AM624" s="100">
        <v>0</v>
      </c>
      <c r="AN624" s="100">
        <v>0</v>
      </c>
      <c r="AO624" s="100">
        <v>0</v>
      </c>
      <c r="AP624" s="100">
        <v>0</v>
      </c>
      <c r="AQ624" s="100">
        <v>0</v>
      </c>
      <c r="AR624" s="100">
        <v>0</v>
      </c>
      <c r="AS624" s="100">
        <v>0</v>
      </c>
      <c r="AT624" s="100">
        <v>0</v>
      </c>
      <c r="AU624" s="100">
        <v>0</v>
      </c>
      <c r="AV624" s="100">
        <v>0</v>
      </c>
      <c r="AW624" s="100">
        <v>0</v>
      </c>
      <c r="AX624" s="100">
        <v>0</v>
      </c>
      <c r="AY624" s="100">
        <v>0</v>
      </c>
      <c r="AZ624" s="100">
        <v>0</v>
      </c>
      <c r="BA624" s="100">
        <v>0</v>
      </c>
      <c r="BB624" s="100">
        <v>0</v>
      </c>
      <c r="BC624" s="100">
        <v>0</v>
      </c>
      <c r="BD624" s="100">
        <v>0</v>
      </c>
      <c r="BE624" s="100">
        <v>0</v>
      </c>
      <c r="BF624" s="100">
        <v>0</v>
      </c>
      <c r="BG624" s="100">
        <v>0</v>
      </c>
      <c r="BH624" s="100">
        <v>0</v>
      </c>
      <c r="BI624" s="100">
        <v>0</v>
      </c>
      <c r="BJ624" s="100">
        <v>0</v>
      </c>
      <c r="BK624" s="100">
        <v>0</v>
      </c>
      <c r="BL624" s="100">
        <v>0</v>
      </c>
      <c r="BM624" s="100">
        <v>0</v>
      </c>
      <c r="BN624" s="100">
        <v>0</v>
      </c>
      <c r="BO624" s="100">
        <v>0</v>
      </c>
      <c r="BP624" s="100">
        <v>0</v>
      </c>
      <c r="BQ624" s="100">
        <v>0</v>
      </c>
      <c r="BR624" s="100">
        <v>0</v>
      </c>
      <c r="BS624" s="100">
        <v>0</v>
      </c>
      <c r="BT624" s="100">
        <v>0</v>
      </c>
      <c r="BU624" s="100">
        <v>0</v>
      </c>
      <c r="BV624" s="100">
        <v>0</v>
      </c>
      <c r="BW624" s="100">
        <v>0</v>
      </c>
      <c r="BX624" s="100">
        <v>0</v>
      </c>
      <c r="BY624" s="100">
        <v>0</v>
      </c>
      <c r="BZ624" s="100">
        <v>0</v>
      </c>
      <c r="CA624" s="100">
        <v>0</v>
      </c>
      <c r="CB624" s="100">
        <v>0</v>
      </c>
      <c r="CC624" s="100">
        <v>0</v>
      </c>
      <c r="CD624" s="100">
        <v>0</v>
      </c>
      <c r="CE624" s="100">
        <v>0</v>
      </c>
      <c r="CF624" s="100">
        <v>0</v>
      </c>
      <c r="CG624" s="100">
        <v>0</v>
      </c>
      <c r="CH624" s="100">
        <v>0</v>
      </c>
      <c r="CI624" s="100">
        <v>0</v>
      </c>
      <c r="CJ624" s="100">
        <v>0</v>
      </c>
      <c r="CK624" s="100">
        <v>0</v>
      </c>
      <c r="CL624" s="100">
        <v>0</v>
      </c>
      <c r="CM624" s="100">
        <v>0</v>
      </c>
      <c r="CN624" s="100">
        <v>0</v>
      </c>
      <c r="CO624" s="100">
        <v>0</v>
      </c>
    </row>
    <row r="625" spans="1:93" x14ac:dyDescent="0.2">
      <c r="A625" s="101" t="s">
        <v>2219</v>
      </c>
      <c r="B625" s="100">
        <v>0</v>
      </c>
      <c r="C625" s="100">
        <v>0</v>
      </c>
      <c r="D625" s="100">
        <v>0</v>
      </c>
      <c r="E625" s="100">
        <v>0</v>
      </c>
      <c r="F625" s="100">
        <v>0</v>
      </c>
      <c r="G625" s="100">
        <v>0</v>
      </c>
      <c r="H625" s="100">
        <v>0</v>
      </c>
      <c r="I625" s="100">
        <v>0</v>
      </c>
      <c r="J625" s="100">
        <v>0</v>
      </c>
      <c r="K625" s="100">
        <v>0</v>
      </c>
      <c r="L625" s="100">
        <v>0</v>
      </c>
      <c r="M625" s="100">
        <v>0</v>
      </c>
      <c r="N625" s="100">
        <v>0</v>
      </c>
      <c r="O625" s="100">
        <v>0</v>
      </c>
      <c r="P625" s="100">
        <v>0</v>
      </c>
      <c r="Q625" s="100">
        <v>0</v>
      </c>
      <c r="R625" s="100">
        <v>0</v>
      </c>
      <c r="S625" s="100">
        <v>0</v>
      </c>
      <c r="T625" s="100">
        <v>0</v>
      </c>
      <c r="U625" s="100">
        <v>0</v>
      </c>
      <c r="V625" s="100">
        <v>0</v>
      </c>
      <c r="W625" s="100">
        <v>0</v>
      </c>
      <c r="X625" s="100">
        <v>0</v>
      </c>
      <c r="Y625" s="100">
        <v>0</v>
      </c>
      <c r="Z625" s="100">
        <v>0</v>
      </c>
      <c r="AB625" s="100">
        <v>0</v>
      </c>
      <c r="AC625" s="100">
        <v>0</v>
      </c>
      <c r="AD625" s="100">
        <v>0</v>
      </c>
      <c r="AE625" s="100">
        <v>0</v>
      </c>
      <c r="AF625" s="100">
        <v>0</v>
      </c>
      <c r="AG625" s="100">
        <v>0</v>
      </c>
      <c r="AH625" s="100">
        <v>0</v>
      </c>
      <c r="AI625" s="100">
        <v>0</v>
      </c>
      <c r="AJ625" s="100">
        <v>0</v>
      </c>
      <c r="AK625" s="100">
        <v>0</v>
      </c>
      <c r="AL625" s="100">
        <v>0</v>
      </c>
      <c r="AM625" s="100">
        <v>0</v>
      </c>
      <c r="AN625" s="100">
        <v>0</v>
      </c>
      <c r="AO625" s="100">
        <v>0</v>
      </c>
      <c r="AP625" s="100">
        <v>0</v>
      </c>
      <c r="AQ625" s="100">
        <v>0</v>
      </c>
      <c r="AR625" s="100">
        <v>0</v>
      </c>
      <c r="AS625" s="100">
        <v>0</v>
      </c>
      <c r="AT625" s="100">
        <v>0</v>
      </c>
      <c r="AU625" s="100">
        <v>0</v>
      </c>
      <c r="AV625" s="100">
        <v>0</v>
      </c>
      <c r="AW625" s="100">
        <v>0</v>
      </c>
      <c r="AX625" s="100">
        <v>0</v>
      </c>
      <c r="AY625" s="100">
        <v>0</v>
      </c>
      <c r="AZ625" s="100">
        <v>0</v>
      </c>
      <c r="BA625" s="100">
        <v>0</v>
      </c>
      <c r="BB625" s="100">
        <v>0</v>
      </c>
      <c r="BC625" s="100">
        <v>0</v>
      </c>
      <c r="BD625" s="100">
        <v>0</v>
      </c>
      <c r="BE625" s="100">
        <v>0</v>
      </c>
      <c r="BF625" s="100">
        <v>0</v>
      </c>
      <c r="BG625" s="100">
        <v>0</v>
      </c>
      <c r="BH625" s="100">
        <v>0</v>
      </c>
      <c r="BI625" s="100">
        <v>0</v>
      </c>
      <c r="BJ625" s="100">
        <v>0</v>
      </c>
      <c r="BK625" s="100">
        <v>0</v>
      </c>
      <c r="BL625" s="100">
        <v>0</v>
      </c>
      <c r="BM625" s="100">
        <v>0</v>
      </c>
      <c r="BN625" s="100">
        <v>0</v>
      </c>
      <c r="BO625" s="100">
        <v>0</v>
      </c>
      <c r="BP625" s="100">
        <v>0</v>
      </c>
      <c r="BQ625" s="100">
        <v>0</v>
      </c>
      <c r="BR625" s="100">
        <v>0</v>
      </c>
      <c r="BS625" s="100">
        <v>0</v>
      </c>
      <c r="BT625" s="100">
        <v>0</v>
      </c>
      <c r="BU625" s="100">
        <v>0</v>
      </c>
      <c r="BV625" s="100">
        <v>0</v>
      </c>
      <c r="BW625" s="100">
        <v>0</v>
      </c>
      <c r="BX625" s="100">
        <v>0</v>
      </c>
      <c r="BY625" s="100">
        <v>0</v>
      </c>
      <c r="BZ625" s="100">
        <v>0</v>
      </c>
      <c r="CA625" s="100">
        <v>0</v>
      </c>
      <c r="CB625" s="100">
        <v>0</v>
      </c>
      <c r="CC625" s="100">
        <v>0</v>
      </c>
      <c r="CD625" s="100">
        <v>0</v>
      </c>
      <c r="CE625" s="100">
        <v>0</v>
      </c>
      <c r="CF625" s="100">
        <v>0</v>
      </c>
      <c r="CG625" s="100">
        <v>0</v>
      </c>
      <c r="CH625" s="100">
        <v>0</v>
      </c>
      <c r="CI625" s="100">
        <v>0</v>
      </c>
      <c r="CJ625" s="100">
        <v>0</v>
      </c>
      <c r="CK625" s="100">
        <v>0</v>
      </c>
      <c r="CL625" s="100">
        <v>0</v>
      </c>
      <c r="CM625" s="100">
        <v>0</v>
      </c>
      <c r="CN625" s="100">
        <v>0</v>
      </c>
      <c r="CO625" s="100">
        <v>0</v>
      </c>
    </row>
    <row r="626" spans="1:93" x14ac:dyDescent="0.2">
      <c r="A626" s="101" t="s">
        <v>2220</v>
      </c>
      <c r="B626" s="100">
        <v>0</v>
      </c>
      <c r="C626" s="100">
        <v>0</v>
      </c>
      <c r="D626" s="100">
        <v>0</v>
      </c>
      <c r="E626" s="100">
        <v>0</v>
      </c>
      <c r="F626" s="100">
        <v>0</v>
      </c>
      <c r="G626" s="100">
        <v>0</v>
      </c>
      <c r="H626" s="100">
        <v>0</v>
      </c>
      <c r="I626" s="100">
        <v>0</v>
      </c>
      <c r="J626" s="100">
        <v>0</v>
      </c>
      <c r="K626" s="100">
        <v>0</v>
      </c>
      <c r="L626" s="100">
        <v>0</v>
      </c>
      <c r="M626" s="100">
        <v>0</v>
      </c>
      <c r="N626" s="100">
        <v>0</v>
      </c>
      <c r="O626" s="100">
        <v>0</v>
      </c>
      <c r="P626" s="100">
        <v>0</v>
      </c>
      <c r="Q626" s="100">
        <v>0</v>
      </c>
      <c r="R626" s="100">
        <v>0</v>
      </c>
      <c r="S626" s="100">
        <v>0</v>
      </c>
      <c r="T626" s="100">
        <v>0</v>
      </c>
      <c r="U626" s="100">
        <v>0</v>
      </c>
      <c r="V626" s="100">
        <v>0</v>
      </c>
      <c r="W626" s="100">
        <v>0</v>
      </c>
      <c r="X626" s="100">
        <v>0</v>
      </c>
      <c r="Y626" s="100">
        <v>0</v>
      </c>
      <c r="Z626" s="100">
        <v>0</v>
      </c>
      <c r="AB626" s="100">
        <v>0</v>
      </c>
      <c r="AC626" s="100">
        <v>0</v>
      </c>
      <c r="AD626" s="100">
        <v>0</v>
      </c>
      <c r="AE626" s="100">
        <v>0</v>
      </c>
      <c r="AF626" s="100">
        <v>0</v>
      </c>
      <c r="AG626" s="100">
        <v>0</v>
      </c>
      <c r="AH626" s="100">
        <v>0</v>
      </c>
      <c r="AI626" s="100">
        <v>0</v>
      </c>
      <c r="AJ626" s="100">
        <v>0</v>
      </c>
      <c r="AK626" s="100">
        <v>0</v>
      </c>
      <c r="AL626" s="100">
        <v>0</v>
      </c>
      <c r="AM626" s="100">
        <v>0</v>
      </c>
      <c r="AN626" s="100">
        <v>0</v>
      </c>
      <c r="AO626" s="100">
        <v>0</v>
      </c>
      <c r="AP626" s="100">
        <v>0</v>
      </c>
      <c r="AQ626" s="100">
        <v>0</v>
      </c>
      <c r="AR626" s="100">
        <v>0</v>
      </c>
      <c r="AS626" s="100">
        <v>0</v>
      </c>
      <c r="AT626" s="100">
        <v>0</v>
      </c>
      <c r="AU626" s="100">
        <v>0</v>
      </c>
      <c r="AV626" s="100">
        <v>0</v>
      </c>
      <c r="AW626" s="100">
        <v>0</v>
      </c>
      <c r="AX626" s="100">
        <v>0</v>
      </c>
      <c r="AY626" s="100">
        <v>0</v>
      </c>
      <c r="AZ626" s="100">
        <v>0</v>
      </c>
      <c r="BA626" s="100">
        <v>0</v>
      </c>
      <c r="BB626" s="100">
        <v>0</v>
      </c>
      <c r="BC626" s="100">
        <v>0</v>
      </c>
      <c r="BD626" s="100">
        <v>0</v>
      </c>
      <c r="BE626" s="100">
        <v>0</v>
      </c>
      <c r="BF626" s="100">
        <v>0</v>
      </c>
      <c r="BG626" s="100">
        <v>0</v>
      </c>
      <c r="BH626" s="100">
        <v>0</v>
      </c>
      <c r="BI626" s="100">
        <v>0</v>
      </c>
      <c r="BJ626" s="100">
        <v>0</v>
      </c>
      <c r="BK626" s="100">
        <v>0</v>
      </c>
      <c r="BL626" s="100">
        <v>0</v>
      </c>
      <c r="BM626" s="100">
        <v>0</v>
      </c>
      <c r="BN626" s="100">
        <v>0</v>
      </c>
      <c r="BO626" s="100">
        <v>0</v>
      </c>
      <c r="BP626" s="100">
        <v>0</v>
      </c>
      <c r="BQ626" s="100">
        <v>0</v>
      </c>
      <c r="BR626" s="100">
        <v>0</v>
      </c>
      <c r="BS626" s="100">
        <v>0</v>
      </c>
      <c r="BT626" s="100">
        <v>0</v>
      </c>
      <c r="BU626" s="100">
        <v>0</v>
      </c>
      <c r="BV626" s="100">
        <v>0</v>
      </c>
      <c r="BW626" s="100">
        <v>0</v>
      </c>
      <c r="BX626" s="100">
        <v>0</v>
      </c>
      <c r="BY626" s="100">
        <v>0</v>
      </c>
      <c r="BZ626" s="100">
        <v>0</v>
      </c>
      <c r="CA626" s="100">
        <v>0</v>
      </c>
      <c r="CB626" s="100">
        <v>0</v>
      </c>
      <c r="CC626" s="100">
        <v>0</v>
      </c>
      <c r="CD626" s="100">
        <v>0</v>
      </c>
      <c r="CE626" s="100">
        <v>0</v>
      </c>
      <c r="CF626" s="100">
        <v>0</v>
      </c>
      <c r="CG626" s="100">
        <v>0</v>
      </c>
      <c r="CH626" s="100">
        <v>0</v>
      </c>
      <c r="CI626" s="100">
        <v>0</v>
      </c>
      <c r="CJ626" s="100">
        <v>0</v>
      </c>
      <c r="CK626" s="100">
        <v>0</v>
      </c>
      <c r="CL626" s="100">
        <v>0</v>
      </c>
      <c r="CM626" s="100">
        <v>0</v>
      </c>
      <c r="CN626" s="100">
        <v>0</v>
      </c>
      <c r="CO626" s="100">
        <v>0</v>
      </c>
    </row>
    <row r="627" spans="1:93" x14ac:dyDescent="0.2">
      <c r="A627" s="101" t="s">
        <v>2221</v>
      </c>
      <c r="B627" s="100">
        <v>0</v>
      </c>
      <c r="C627" s="100">
        <v>0</v>
      </c>
      <c r="D627" s="100">
        <v>0</v>
      </c>
      <c r="E627" s="100">
        <v>0</v>
      </c>
      <c r="F627" s="100">
        <v>0</v>
      </c>
      <c r="G627" s="100">
        <v>0</v>
      </c>
      <c r="H627" s="100">
        <v>0</v>
      </c>
      <c r="I627" s="100">
        <v>0</v>
      </c>
      <c r="J627" s="100">
        <v>0</v>
      </c>
      <c r="K627" s="100">
        <v>0</v>
      </c>
      <c r="L627" s="100">
        <v>0</v>
      </c>
      <c r="M627" s="100">
        <v>0</v>
      </c>
      <c r="N627" s="100">
        <v>0</v>
      </c>
      <c r="O627" s="100">
        <v>0</v>
      </c>
      <c r="P627" s="100">
        <v>0</v>
      </c>
      <c r="Q627" s="100">
        <v>0</v>
      </c>
      <c r="R627" s="100">
        <v>0</v>
      </c>
      <c r="S627" s="100">
        <v>0</v>
      </c>
      <c r="T627" s="100">
        <v>0</v>
      </c>
      <c r="U627" s="100">
        <v>0</v>
      </c>
      <c r="V627" s="100">
        <v>0</v>
      </c>
      <c r="W627" s="100">
        <v>0</v>
      </c>
      <c r="X627" s="100">
        <v>0</v>
      </c>
      <c r="Y627" s="100">
        <v>0</v>
      </c>
      <c r="Z627" s="100">
        <v>0</v>
      </c>
      <c r="AB627" s="100">
        <v>0</v>
      </c>
      <c r="AC627" s="100">
        <v>0</v>
      </c>
      <c r="AD627" s="100">
        <v>0</v>
      </c>
      <c r="AE627" s="100">
        <v>0</v>
      </c>
      <c r="AF627" s="100">
        <v>0</v>
      </c>
      <c r="AG627" s="100">
        <v>0</v>
      </c>
      <c r="AH627" s="100">
        <v>0</v>
      </c>
      <c r="AI627" s="100">
        <v>0</v>
      </c>
      <c r="AJ627" s="100">
        <v>0</v>
      </c>
      <c r="AK627" s="100">
        <v>0</v>
      </c>
      <c r="AL627" s="100">
        <v>0</v>
      </c>
      <c r="AM627" s="100">
        <v>0</v>
      </c>
      <c r="AN627" s="100">
        <v>0</v>
      </c>
      <c r="AO627" s="100">
        <v>0</v>
      </c>
      <c r="AP627" s="100">
        <v>0</v>
      </c>
      <c r="AQ627" s="100">
        <v>0</v>
      </c>
      <c r="AR627" s="100">
        <v>0</v>
      </c>
      <c r="AS627" s="100">
        <v>0</v>
      </c>
      <c r="AT627" s="100">
        <v>0</v>
      </c>
      <c r="AU627" s="100">
        <v>0</v>
      </c>
      <c r="AV627" s="100">
        <v>0</v>
      </c>
      <c r="AW627" s="100">
        <v>0</v>
      </c>
      <c r="AX627" s="100">
        <v>0</v>
      </c>
      <c r="AY627" s="100">
        <v>0</v>
      </c>
      <c r="AZ627" s="100">
        <v>0</v>
      </c>
      <c r="BA627" s="100">
        <v>0</v>
      </c>
      <c r="BB627" s="100">
        <v>0</v>
      </c>
      <c r="BC627" s="100">
        <v>0</v>
      </c>
      <c r="BD627" s="100">
        <v>0</v>
      </c>
      <c r="BE627" s="100">
        <v>0</v>
      </c>
      <c r="BF627" s="100">
        <v>0</v>
      </c>
      <c r="BG627" s="100">
        <v>0</v>
      </c>
      <c r="BH627" s="100">
        <v>0</v>
      </c>
      <c r="BI627" s="100">
        <v>0</v>
      </c>
      <c r="BJ627" s="100">
        <v>0</v>
      </c>
      <c r="BK627" s="100">
        <v>0</v>
      </c>
      <c r="BL627" s="100">
        <v>0</v>
      </c>
      <c r="BM627" s="100">
        <v>0</v>
      </c>
      <c r="BN627" s="100">
        <v>0</v>
      </c>
      <c r="BO627" s="100">
        <v>0</v>
      </c>
      <c r="BP627" s="100">
        <v>0</v>
      </c>
      <c r="BQ627" s="100">
        <v>0</v>
      </c>
      <c r="BR627" s="100">
        <v>0</v>
      </c>
      <c r="BS627" s="100">
        <v>0</v>
      </c>
      <c r="BT627" s="100">
        <v>0</v>
      </c>
      <c r="BU627" s="100">
        <v>0</v>
      </c>
      <c r="BV627" s="100">
        <v>0</v>
      </c>
      <c r="BW627" s="100">
        <v>0</v>
      </c>
      <c r="BX627" s="100">
        <v>0</v>
      </c>
      <c r="BY627" s="100">
        <v>0</v>
      </c>
      <c r="BZ627" s="100">
        <v>0</v>
      </c>
      <c r="CA627" s="100">
        <v>0</v>
      </c>
      <c r="CB627" s="100">
        <v>0</v>
      </c>
      <c r="CC627" s="100">
        <v>0</v>
      </c>
      <c r="CD627" s="100">
        <v>0</v>
      </c>
      <c r="CE627" s="100">
        <v>0</v>
      </c>
      <c r="CF627" s="100">
        <v>0</v>
      </c>
      <c r="CG627" s="100">
        <v>0</v>
      </c>
      <c r="CH627" s="100">
        <v>0</v>
      </c>
      <c r="CI627" s="100">
        <v>0</v>
      </c>
      <c r="CJ627" s="100">
        <v>0</v>
      </c>
      <c r="CK627" s="100">
        <v>0</v>
      </c>
      <c r="CL627" s="100">
        <v>0</v>
      </c>
      <c r="CM627" s="100">
        <v>0</v>
      </c>
      <c r="CN627" s="100">
        <v>0</v>
      </c>
      <c r="CO627" s="100">
        <v>0</v>
      </c>
    </row>
    <row r="628" spans="1:93" x14ac:dyDescent="0.2">
      <c r="A628" s="101" t="s">
        <v>2222</v>
      </c>
      <c r="B628" s="100">
        <v>-419213.02</v>
      </c>
      <c r="C628" s="100">
        <v>-419213.02</v>
      </c>
      <c r="D628" s="100">
        <v>-419213.02</v>
      </c>
      <c r="E628" s="100">
        <v>-419213.02</v>
      </c>
      <c r="F628" s="100">
        <v>-419213.02</v>
      </c>
      <c r="G628" s="100">
        <v>-419213.02</v>
      </c>
      <c r="H628" s="100">
        <v>-419213.02</v>
      </c>
      <c r="I628" s="100">
        <v>-419213.02</v>
      </c>
      <c r="J628" s="100">
        <v>-419213.02</v>
      </c>
      <c r="K628" s="100">
        <v>-419213.02</v>
      </c>
      <c r="L628" s="100">
        <v>-419213.02</v>
      </c>
      <c r="M628" s="100">
        <v>-419213.02</v>
      </c>
      <c r="N628" s="100">
        <v>-419213.02</v>
      </c>
      <c r="O628" s="100">
        <v>-419213.02</v>
      </c>
      <c r="P628" s="100">
        <v>-419213.02</v>
      </c>
      <c r="Q628" s="100">
        <v>-419213.02</v>
      </c>
      <c r="R628" s="100">
        <v>-419213.02</v>
      </c>
      <c r="S628" s="100">
        <v>-419213.02</v>
      </c>
      <c r="T628" s="100">
        <v>-419213.02</v>
      </c>
      <c r="U628" s="100">
        <v>-419213.02</v>
      </c>
      <c r="V628" s="100">
        <v>-419213.02</v>
      </c>
      <c r="W628" s="100">
        <v>-419213.02</v>
      </c>
      <c r="X628" s="100">
        <v>-419213.02</v>
      </c>
      <c r="Y628" s="100">
        <v>-419213.02</v>
      </c>
      <c r="Z628" s="100">
        <v>-419213.02</v>
      </c>
      <c r="AB628" s="100">
        <v>-419213.02</v>
      </c>
      <c r="AC628" s="100">
        <v>-419213.02</v>
      </c>
      <c r="AD628" s="100">
        <v>-419213.02</v>
      </c>
      <c r="AE628" s="100">
        <v>-419213.02</v>
      </c>
      <c r="AF628" s="100">
        <v>-419213.02</v>
      </c>
      <c r="AG628" s="100">
        <v>-419213.02</v>
      </c>
      <c r="AH628" s="100">
        <v>-419213.02</v>
      </c>
      <c r="AI628" s="100">
        <v>-419213.02</v>
      </c>
      <c r="AJ628" s="100">
        <v>-419213.02</v>
      </c>
      <c r="AK628" s="100">
        <v>-419213.02</v>
      </c>
      <c r="AL628" s="100">
        <v>-419213.02</v>
      </c>
      <c r="AM628" s="100">
        <v>-419213.02</v>
      </c>
      <c r="AN628" s="100">
        <v>-419213.02</v>
      </c>
      <c r="AO628" s="100">
        <v>-419213.02</v>
      </c>
      <c r="AP628" s="100">
        <v>-419213.02</v>
      </c>
      <c r="AQ628" s="100">
        <v>-419213.02</v>
      </c>
      <c r="AR628" s="100">
        <v>-419213.02</v>
      </c>
      <c r="AS628" s="100">
        <v>-419213.02</v>
      </c>
      <c r="AT628" s="100">
        <v>-419213.02</v>
      </c>
      <c r="AU628" s="100">
        <v>-419213.02</v>
      </c>
      <c r="AV628" s="100">
        <v>-419213.02</v>
      </c>
      <c r="AW628" s="100">
        <v>-419213.02</v>
      </c>
      <c r="AX628" s="100">
        <v>-419213.02</v>
      </c>
      <c r="AY628" s="100">
        <v>-419213.02</v>
      </c>
      <c r="AZ628" s="100">
        <v>-419213.02</v>
      </c>
      <c r="BA628" s="100">
        <v>-419213.02</v>
      </c>
      <c r="BB628" s="100">
        <v>-419213.02</v>
      </c>
      <c r="BC628" s="100">
        <v>-419213.02</v>
      </c>
      <c r="BD628" s="100">
        <v>-419213.02</v>
      </c>
      <c r="BE628" s="100">
        <v>-419213.02</v>
      </c>
      <c r="BF628" s="100">
        <v>-419213.02</v>
      </c>
      <c r="BG628" s="100">
        <v>-419213.02</v>
      </c>
      <c r="BH628" s="100">
        <v>-419213.02</v>
      </c>
      <c r="BI628" s="100">
        <v>-419213.02</v>
      </c>
      <c r="BJ628" s="100">
        <v>-419213.02</v>
      </c>
      <c r="BK628" s="100">
        <v>-419213.02</v>
      </c>
      <c r="BL628" s="100">
        <v>-419213.02</v>
      </c>
      <c r="BM628" s="100">
        <v>-419213.02</v>
      </c>
      <c r="BN628" s="100">
        <v>-419213.02</v>
      </c>
      <c r="BO628" s="100">
        <v>-419213.02</v>
      </c>
      <c r="BP628" s="100">
        <v>-419213.02</v>
      </c>
      <c r="BQ628" s="100">
        <v>-419213.02</v>
      </c>
      <c r="BR628" s="100">
        <v>-419213.02</v>
      </c>
      <c r="BS628" s="100">
        <v>-419213.02</v>
      </c>
      <c r="BT628" s="100">
        <v>-419213.02</v>
      </c>
      <c r="BU628" s="100">
        <v>-419213.02</v>
      </c>
      <c r="BV628" s="100">
        <v>-419213.02</v>
      </c>
      <c r="BW628" s="100">
        <v>-419213.02</v>
      </c>
      <c r="BX628" s="100">
        <v>-419213.02</v>
      </c>
      <c r="BY628" s="100">
        <v>-419213.02</v>
      </c>
      <c r="BZ628" s="100">
        <v>-419213.02</v>
      </c>
      <c r="CA628" s="100">
        <v>-419213.02</v>
      </c>
      <c r="CB628" s="100">
        <v>-419213.02</v>
      </c>
      <c r="CC628" s="100">
        <v>-419213.02</v>
      </c>
      <c r="CD628" s="100">
        <v>-419213.02</v>
      </c>
      <c r="CE628" s="100">
        <v>-419213.02</v>
      </c>
      <c r="CF628" s="100">
        <v>-419213.02</v>
      </c>
      <c r="CG628" s="100">
        <v>-419213.02</v>
      </c>
      <c r="CH628" s="100">
        <v>-419213.02</v>
      </c>
      <c r="CI628" s="100">
        <v>-419213.02</v>
      </c>
      <c r="CJ628" s="100">
        <v>-419213.02</v>
      </c>
      <c r="CK628" s="100">
        <v>-419213.02</v>
      </c>
      <c r="CL628" s="100">
        <v>-419213.02</v>
      </c>
      <c r="CM628" s="100">
        <v>-419213.02</v>
      </c>
      <c r="CN628" s="100">
        <v>-419213.02</v>
      </c>
      <c r="CO628" s="100">
        <v>-419213.02</v>
      </c>
    </row>
    <row r="629" spans="1:93" x14ac:dyDescent="0.2">
      <c r="A629" s="101" t="s">
        <v>2223</v>
      </c>
      <c r="B629" s="100">
        <v>-326031.84000000003</v>
      </c>
      <c r="C629" s="100">
        <v>-326031.84000000003</v>
      </c>
      <c r="D629" s="100">
        <v>-326031.84000000003</v>
      </c>
      <c r="E629" s="100">
        <v>-326031.84000000003</v>
      </c>
      <c r="F629" s="100">
        <v>-326031.84000000003</v>
      </c>
      <c r="G629" s="100">
        <v>-326031.84000000003</v>
      </c>
      <c r="H629" s="100">
        <v>-326031.84000000003</v>
      </c>
      <c r="I629" s="100">
        <v>-326031.84000000003</v>
      </c>
      <c r="J629" s="100">
        <v>-326031.84000000003</v>
      </c>
      <c r="K629" s="100">
        <v>-326031.84000000003</v>
      </c>
      <c r="L629" s="100">
        <v>-326031.84000000003</v>
      </c>
      <c r="M629" s="100">
        <v>-326031.84000000003</v>
      </c>
      <c r="N629" s="100">
        <v>-326031.84000000003</v>
      </c>
      <c r="O629" s="100">
        <v>-326031.84000000003</v>
      </c>
      <c r="P629" s="100">
        <v>-326031.84000000003</v>
      </c>
      <c r="Q629" s="100">
        <v>-326031.84000000003</v>
      </c>
      <c r="R629" s="100">
        <v>-326031.84000000003</v>
      </c>
      <c r="S629" s="100">
        <v>-326031.84000000003</v>
      </c>
      <c r="T629" s="100">
        <v>-326031.84000000003</v>
      </c>
      <c r="U629" s="100">
        <v>-326031.84000000003</v>
      </c>
      <c r="V629" s="100">
        <v>-326031.84000000003</v>
      </c>
      <c r="W629" s="100">
        <v>-326031.84000000003</v>
      </c>
      <c r="X629" s="100">
        <v>-326031.84000000003</v>
      </c>
      <c r="Y629" s="100">
        <v>-326031.84000000003</v>
      </c>
      <c r="Z629" s="100">
        <v>-326031.84000000003</v>
      </c>
      <c r="AB629" s="100">
        <v>-326031.84000000003</v>
      </c>
      <c r="AC629" s="100">
        <v>-326031.84000000003</v>
      </c>
      <c r="AD629" s="100">
        <v>-326031.84000000003</v>
      </c>
      <c r="AE629" s="100">
        <v>-326031.84000000003</v>
      </c>
      <c r="AF629" s="100">
        <v>-326031.84000000003</v>
      </c>
      <c r="AG629" s="100">
        <v>-326031.84000000003</v>
      </c>
      <c r="AH629" s="100">
        <v>-326031.84000000003</v>
      </c>
      <c r="AI629" s="100">
        <v>-326031.84000000003</v>
      </c>
      <c r="AJ629" s="100">
        <v>-326031.84000000003</v>
      </c>
      <c r="AK629" s="100">
        <v>-326031.84000000003</v>
      </c>
      <c r="AL629" s="100">
        <v>-326031.84000000003</v>
      </c>
      <c r="AM629" s="100">
        <v>-326031.84000000003</v>
      </c>
      <c r="AN629" s="100">
        <v>-326031.84000000003</v>
      </c>
      <c r="AO629" s="100">
        <v>-326031.84000000003</v>
      </c>
      <c r="AP629" s="100">
        <v>-326031.84000000003</v>
      </c>
      <c r="AQ629" s="100">
        <v>-326031.84000000003</v>
      </c>
      <c r="AR629" s="100">
        <v>-326031.84000000003</v>
      </c>
      <c r="AS629" s="100">
        <v>-326031.84000000003</v>
      </c>
      <c r="AT629" s="100">
        <v>-326031.84000000003</v>
      </c>
      <c r="AU629" s="100">
        <v>-326031.84000000003</v>
      </c>
      <c r="AV629" s="100">
        <v>-326031.84000000003</v>
      </c>
      <c r="AW629" s="100">
        <v>-326031.84000000003</v>
      </c>
      <c r="AX629" s="100">
        <v>-326031.84000000003</v>
      </c>
      <c r="AY629" s="100">
        <v>-326031.84000000003</v>
      </c>
      <c r="AZ629" s="100">
        <v>-326031.84000000003</v>
      </c>
      <c r="BA629" s="100">
        <v>-326031.84000000003</v>
      </c>
      <c r="BB629" s="100">
        <v>-326031.84000000003</v>
      </c>
      <c r="BC629" s="100">
        <v>-326031.84000000003</v>
      </c>
      <c r="BD629" s="100">
        <v>-326031.84000000003</v>
      </c>
      <c r="BE629" s="100">
        <v>-326031.84000000003</v>
      </c>
      <c r="BF629" s="100">
        <v>-326031.84000000003</v>
      </c>
      <c r="BG629" s="100">
        <v>-326031.84000000003</v>
      </c>
      <c r="BH629" s="100">
        <v>-326031.84000000003</v>
      </c>
      <c r="BI629" s="100">
        <v>-326031.84000000003</v>
      </c>
      <c r="BJ629" s="100">
        <v>-326031.84000000003</v>
      </c>
      <c r="BK629" s="100">
        <v>-326031.84000000003</v>
      </c>
      <c r="BL629" s="100">
        <v>-326031.84000000003</v>
      </c>
      <c r="BM629" s="100">
        <v>-326031.84000000003</v>
      </c>
      <c r="BN629" s="100">
        <v>-326031.84000000003</v>
      </c>
      <c r="BO629" s="100">
        <v>-326031.84000000003</v>
      </c>
      <c r="BP629" s="100">
        <v>-326031.84000000003</v>
      </c>
      <c r="BQ629" s="100">
        <v>-326031.84000000003</v>
      </c>
      <c r="BR629" s="100">
        <v>-326031.84000000003</v>
      </c>
      <c r="BS629" s="100">
        <v>-326031.84000000003</v>
      </c>
      <c r="BT629" s="100">
        <v>-326031.84000000003</v>
      </c>
      <c r="BU629" s="100">
        <v>-326031.84000000003</v>
      </c>
      <c r="BV629" s="100">
        <v>-326031.84000000003</v>
      </c>
      <c r="BW629" s="100">
        <v>-326031.84000000003</v>
      </c>
      <c r="BX629" s="100">
        <v>-326031.84000000003</v>
      </c>
      <c r="BY629" s="100">
        <v>-326031.84000000003</v>
      </c>
      <c r="BZ629" s="100">
        <v>-326031.84000000003</v>
      </c>
      <c r="CA629" s="100">
        <v>-326031.84000000003</v>
      </c>
      <c r="CB629" s="100">
        <v>-326031.84000000003</v>
      </c>
      <c r="CC629" s="100">
        <v>-326031.84000000003</v>
      </c>
      <c r="CD629" s="100">
        <v>-326031.84000000003</v>
      </c>
      <c r="CE629" s="100">
        <v>-326031.84000000003</v>
      </c>
      <c r="CF629" s="100">
        <v>-326031.84000000003</v>
      </c>
      <c r="CG629" s="100">
        <v>-326031.84000000003</v>
      </c>
      <c r="CH629" s="100">
        <v>-326031.84000000003</v>
      </c>
      <c r="CI629" s="100">
        <v>-326031.84000000003</v>
      </c>
      <c r="CJ629" s="100">
        <v>-326031.84000000003</v>
      </c>
      <c r="CK629" s="100">
        <v>-326031.84000000003</v>
      </c>
      <c r="CL629" s="100">
        <v>-326031.84000000003</v>
      </c>
      <c r="CM629" s="100">
        <v>-326031.84000000003</v>
      </c>
      <c r="CN629" s="100">
        <v>-326031.84000000003</v>
      </c>
      <c r="CO629" s="100">
        <v>-326031.84000000003</v>
      </c>
    </row>
    <row r="630" spans="1:93" x14ac:dyDescent="0.2">
      <c r="A630" s="102" t="s">
        <v>2224</v>
      </c>
      <c r="B630" s="103">
        <v>-1766035360.75</v>
      </c>
      <c r="C630" s="103">
        <v>-1766035360.75</v>
      </c>
      <c r="D630" s="103">
        <v>-1766035360.75</v>
      </c>
      <c r="E630" s="103">
        <v>-1766035360.75</v>
      </c>
      <c r="F630" s="103">
        <v>-1766035360.75</v>
      </c>
      <c r="G630" s="103">
        <v>-1766035360.75</v>
      </c>
      <c r="H630" s="103">
        <v>-1766035360.75</v>
      </c>
      <c r="I630" s="103">
        <v>-1766035360.75</v>
      </c>
      <c r="J630" s="103">
        <v>-1766035360.75</v>
      </c>
      <c r="K630" s="103">
        <v>-1766035360.75</v>
      </c>
      <c r="L630" s="103">
        <v>-1591035360.75</v>
      </c>
      <c r="M630" s="103">
        <v>-1591035360.75</v>
      </c>
      <c r="N630" s="103">
        <v>-1591035360.75</v>
      </c>
      <c r="O630" s="103">
        <v>-1591035360.75</v>
      </c>
      <c r="P630" s="103">
        <v>-1591035360.75</v>
      </c>
      <c r="Q630" s="103">
        <v>-1591035360.75</v>
      </c>
      <c r="R630" s="103">
        <v>-1591035360.75</v>
      </c>
      <c r="S630" s="103">
        <v>-1591035360.75</v>
      </c>
      <c r="T630" s="103">
        <v>-1591035360.75</v>
      </c>
      <c r="U630" s="103">
        <v>-1591035360.75</v>
      </c>
      <c r="V630" s="103">
        <v>-1591398530.1699901</v>
      </c>
      <c r="W630" s="103">
        <v>-1591355921.4299901</v>
      </c>
      <c r="X630" s="103">
        <v>-1591355912.27</v>
      </c>
      <c r="Y630" s="103">
        <v>-1591355912.27</v>
      </c>
      <c r="Z630" s="103">
        <v>-1591355912.27</v>
      </c>
      <c r="AA630" s="103"/>
      <c r="AB630" s="103">
        <v>-1591355912.27</v>
      </c>
      <c r="AC630" s="103">
        <v>-1591355912.27</v>
      </c>
      <c r="AD630" s="103">
        <v>-1591355912.27</v>
      </c>
      <c r="AE630" s="103">
        <v>-1591355912.27</v>
      </c>
      <c r="AF630" s="103">
        <v>-1591355912.27</v>
      </c>
      <c r="AG630" s="103">
        <v>-1591355912.27</v>
      </c>
      <c r="AH630" s="103">
        <v>-1591355912.27</v>
      </c>
      <c r="AI630" s="103">
        <v>-1591355912.27</v>
      </c>
      <c r="AJ630" s="103">
        <v>-1591355912.27</v>
      </c>
      <c r="AK630" s="103">
        <v>-1591355912.27</v>
      </c>
      <c r="AL630" s="103">
        <v>-1591355912.27</v>
      </c>
      <c r="AM630" s="103">
        <v>-1591355912.27</v>
      </c>
      <c r="AN630" s="103">
        <v>-1591355912.27</v>
      </c>
      <c r="AO630" s="103">
        <v>-1591355912.27</v>
      </c>
      <c r="AP630" s="103">
        <v>-1591355912.27</v>
      </c>
      <c r="AQ630" s="103">
        <v>-1591355912.27</v>
      </c>
      <c r="AR630" s="103">
        <v>-1591355912.27</v>
      </c>
      <c r="AS630" s="103">
        <v>-1591355912.27</v>
      </c>
      <c r="AT630" s="103">
        <v>-1591355912.27</v>
      </c>
      <c r="AU630" s="103">
        <v>-1591355912.27</v>
      </c>
      <c r="AV630" s="103">
        <v>-1591355912.27</v>
      </c>
      <c r="AW630" s="103">
        <v>-1591355912.27</v>
      </c>
      <c r="AX630" s="103">
        <v>-1591355912.27</v>
      </c>
      <c r="AY630" s="103">
        <v>-1591355912.27</v>
      </c>
      <c r="AZ630" s="103">
        <v>-1591355912.27</v>
      </c>
      <c r="BA630" s="103">
        <v>-1591355912.27</v>
      </c>
      <c r="BB630" s="103">
        <v>-1591355912.27</v>
      </c>
      <c r="BC630" s="103">
        <v>-1591355912.27</v>
      </c>
      <c r="BD630" s="103">
        <v>-1591355912.27</v>
      </c>
      <c r="BE630" s="103">
        <v>-1591355912.27</v>
      </c>
      <c r="BF630" s="103">
        <v>-1591355912.27</v>
      </c>
      <c r="BG630" s="103">
        <v>-1591355912.27</v>
      </c>
      <c r="BH630" s="103">
        <v>-1591355912.27</v>
      </c>
      <c r="BI630" s="103">
        <v>-1591355912.27</v>
      </c>
      <c r="BJ630" s="103">
        <v>-1591355912.27</v>
      </c>
      <c r="BK630" s="103">
        <v>-1591355912.27</v>
      </c>
      <c r="BL630" s="103">
        <v>-1591355912.27</v>
      </c>
      <c r="BM630" s="103">
        <v>-1591355912.27</v>
      </c>
      <c r="BN630" s="103">
        <v>-1591355912.27</v>
      </c>
      <c r="BO630" s="103">
        <v>-1591355912.27</v>
      </c>
      <c r="BP630" s="103">
        <v>-1591355912.27</v>
      </c>
      <c r="BQ630" s="103">
        <v>-1591355912.27</v>
      </c>
      <c r="BR630" s="103">
        <v>-1591355912.27</v>
      </c>
      <c r="BS630" s="103">
        <v>-1591355912.27</v>
      </c>
      <c r="BT630" s="103">
        <v>-1591355912.27</v>
      </c>
      <c r="BU630" s="103">
        <v>-1591355912.27</v>
      </c>
      <c r="BV630" s="103">
        <v>-1591355912.27</v>
      </c>
      <c r="BW630" s="103">
        <v>-1591355912.27</v>
      </c>
      <c r="BX630" s="103">
        <v>-1591355912.27</v>
      </c>
      <c r="BY630" s="103">
        <v>-1591355912.27</v>
      </c>
      <c r="BZ630" s="103">
        <v>-1591355912.27</v>
      </c>
      <c r="CA630" s="103">
        <v>-1591355912.27</v>
      </c>
      <c r="CB630" s="103">
        <v>-1591355912.27</v>
      </c>
      <c r="CC630" s="103">
        <v>-1591355912.27</v>
      </c>
      <c r="CD630" s="103">
        <v>-1591355912.27</v>
      </c>
      <c r="CE630" s="103">
        <v>-1591355912.27</v>
      </c>
      <c r="CF630" s="103">
        <v>-1591355912.27</v>
      </c>
      <c r="CG630" s="103">
        <v>-1591355912.27</v>
      </c>
      <c r="CH630" s="103">
        <v>-1591355912.27</v>
      </c>
      <c r="CI630" s="103">
        <v>-1591355912.27</v>
      </c>
      <c r="CJ630" s="103">
        <v>-1591355912.27</v>
      </c>
      <c r="CK630" s="103">
        <v>-1591355912.27</v>
      </c>
      <c r="CL630" s="103">
        <v>-1591355912.27</v>
      </c>
      <c r="CM630" s="103">
        <v>-1591355912.27</v>
      </c>
      <c r="CN630" s="103">
        <v>-1591355912.27</v>
      </c>
      <c r="CO630" s="103">
        <v>-1591355912.27</v>
      </c>
    </row>
    <row r="631" spans="1:93" x14ac:dyDescent="0.2">
      <c r="A631" s="101" t="s">
        <v>2225</v>
      </c>
    </row>
    <row r="632" spans="1:93" x14ac:dyDescent="0.2">
      <c r="A632" s="99" t="s">
        <v>2226</v>
      </c>
    </row>
    <row r="633" spans="1:93" x14ac:dyDescent="0.2">
      <c r="A633" s="102" t="s">
        <v>2227</v>
      </c>
      <c r="B633" s="100">
        <v>-186790</v>
      </c>
      <c r="C633" s="100">
        <v>-186790</v>
      </c>
      <c r="D633" s="100">
        <v>-186790</v>
      </c>
      <c r="E633" s="100">
        <v>-186790</v>
      </c>
      <c r="F633" s="100">
        <v>-186790</v>
      </c>
      <c r="G633" s="100">
        <v>-186790</v>
      </c>
      <c r="H633" s="100">
        <v>-186790</v>
      </c>
      <c r="I633" s="100">
        <v>-186790</v>
      </c>
      <c r="J633" s="100">
        <v>-186790</v>
      </c>
      <c r="K633" s="100">
        <v>-186790</v>
      </c>
      <c r="L633" s="100">
        <v>-186790</v>
      </c>
      <c r="M633" s="100">
        <v>-186790</v>
      </c>
      <c r="N633" s="100">
        <v>-186790</v>
      </c>
      <c r="O633" s="100">
        <v>-186790</v>
      </c>
      <c r="P633" s="100">
        <v>-186790</v>
      </c>
      <c r="Q633" s="100">
        <v>-186790</v>
      </c>
      <c r="R633" s="100">
        <v>-186790</v>
      </c>
      <c r="S633" s="100">
        <v>-186790</v>
      </c>
      <c r="T633" s="100">
        <v>-186790</v>
      </c>
      <c r="U633" s="100">
        <v>-186790</v>
      </c>
      <c r="V633" s="100">
        <v>-186790</v>
      </c>
      <c r="W633" s="100">
        <v>-186790</v>
      </c>
      <c r="X633" s="100">
        <v>-186790</v>
      </c>
      <c r="Y633" s="100">
        <v>-186790</v>
      </c>
      <c r="Z633" s="100">
        <v>-186790</v>
      </c>
      <c r="AB633" s="100">
        <v>-186790</v>
      </c>
      <c r="AC633" s="100">
        <v>-186790</v>
      </c>
      <c r="AD633" s="100">
        <v>-186790</v>
      </c>
      <c r="AE633" s="100">
        <v>-186790</v>
      </c>
      <c r="AF633" s="100">
        <v>-186790</v>
      </c>
      <c r="AG633" s="100">
        <v>-186790</v>
      </c>
      <c r="AH633" s="100">
        <v>-186790</v>
      </c>
      <c r="AI633" s="100">
        <v>-186790</v>
      </c>
      <c r="AJ633" s="100">
        <v>-186790</v>
      </c>
      <c r="AK633" s="100">
        <v>-186790</v>
      </c>
      <c r="AL633" s="100">
        <v>-186790</v>
      </c>
      <c r="AM633" s="100">
        <v>-186790</v>
      </c>
      <c r="AN633" s="100">
        <v>-186790</v>
      </c>
      <c r="AO633" s="100">
        <v>-186790</v>
      </c>
      <c r="AP633" s="100">
        <v>-186790</v>
      </c>
      <c r="AQ633" s="100">
        <v>-186790</v>
      </c>
      <c r="AR633" s="100">
        <v>-186790</v>
      </c>
      <c r="AS633" s="100">
        <v>-186790</v>
      </c>
      <c r="AT633" s="100">
        <v>-186790</v>
      </c>
      <c r="AU633" s="100">
        <v>-186790</v>
      </c>
      <c r="AV633" s="100">
        <v>-186790</v>
      </c>
      <c r="AW633" s="100">
        <v>-186790</v>
      </c>
      <c r="AX633" s="100">
        <v>-186790</v>
      </c>
      <c r="AY633" s="100">
        <v>-186790</v>
      </c>
      <c r="AZ633" s="100">
        <v>-186790</v>
      </c>
      <c r="BA633" s="100">
        <v>-186790</v>
      </c>
      <c r="BB633" s="100">
        <v>-186790</v>
      </c>
      <c r="BC633" s="100">
        <v>-186790</v>
      </c>
      <c r="BD633" s="100">
        <v>-186790</v>
      </c>
      <c r="BE633" s="100">
        <v>-186790</v>
      </c>
      <c r="BF633" s="100">
        <v>-186790</v>
      </c>
      <c r="BG633" s="100">
        <v>-186790</v>
      </c>
      <c r="BH633" s="100">
        <v>-186790</v>
      </c>
      <c r="BI633" s="100">
        <v>-186790</v>
      </c>
      <c r="BJ633" s="100">
        <v>-186790</v>
      </c>
      <c r="BK633" s="100">
        <v>-186790</v>
      </c>
      <c r="BL633" s="100">
        <v>-186790</v>
      </c>
      <c r="BM633" s="100">
        <v>-186790</v>
      </c>
      <c r="BN633" s="100">
        <v>-186790</v>
      </c>
      <c r="BO633" s="100">
        <v>-186790</v>
      </c>
      <c r="BP633" s="100">
        <v>-186790</v>
      </c>
      <c r="BQ633" s="100">
        <v>-186790</v>
      </c>
      <c r="BR633" s="100">
        <v>-186790</v>
      </c>
      <c r="BS633" s="100">
        <v>-186790</v>
      </c>
      <c r="BT633" s="100">
        <v>-186790</v>
      </c>
      <c r="BU633" s="100">
        <v>-186790</v>
      </c>
      <c r="BV633" s="100">
        <v>-186790</v>
      </c>
      <c r="BW633" s="100">
        <v>-186790</v>
      </c>
      <c r="BX633" s="100">
        <v>-186790</v>
      </c>
      <c r="BY633" s="100">
        <v>-186790</v>
      </c>
      <c r="BZ633" s="100">
        <v>-186790</v>
      </c>
      <c r="CA633" s="100">
        <v>-186790</v>
      </c>
      <c r="CB633" s="100">
        <v>-186790</v>
      </c>
      <c r="CC633" s="100">
        <v>-186790</v>
      </c>
      <c r="CD633" s="100">
        <v>-186790</v>
      </c>
      <c r="CE633" s="100">
        <v>-186790</v>
      </c>
      <c r="CF633" s="100">
        <v>-186790</v>
      </c>
      <c r="CG633" s="100">
        <v>-186790</v>
      </c>
      <c r="CH633" s="100">
        <v>-186790</v>
      </c>
      <c r="CI633" s="100">
        <v>-186790</v>
      </c>
      <c r="CJ633" s="100">
        <v>-186790</v>
      </c>
      <c r="CK633" s="100">
        <v>-186790</v>
      </c>
      <c r="CL633" s="100">
        <v>-186790</v>
      </c>
      <c r="CM633" s="100">
        <v>-186790</v>
      </c>
      <c r="CN633" s="100">
        <v>-186790</v>
      </c>
      <c r="CO633" s="100">
        <v>-186790</v>
      </c>
    </row>
    <row r="634" spans="1:93" x14ac:dyDescent="0.2">
      <c r="A634" s="102" t="s">
        <v>2228</v>
      </c>
      <c r="B634" s="100">
        <v>0</v>
      </c>
      <c r="C634" s="100">
        <v>0</v>
      </c>
      <c r="D634" s="100">
        <v>0</v>
      </c>
      <c r="E634" s="100">
        <v>0</v>
      </c>
      <c r="F634" s="100">
        <v>0</v>
      </c>
      <c r="G634" s="100">
        <v>0</v>
      </c>
      <c r="H634" s="100">
        <v>0</v>
      </c>
      <c r="I634" s="100">
        <v>0</v>
      </c>
      <c r="J634" s="100">
        <v>0</v>
      </c>
      <c r="K634" s="100">
        <v>0</v>
      </c>
      <c r="L634" s="100">
        <v>0</v>
      </c>
      <c r="M634" s="100">
        <v>0</v>
      </c>
      <c r="N634" s="100">
        <v>0</v>
      </c>
      <c r="O634" s="100">
        <v>0</v>
      </c>
      <c r="P634" s="100">
        <v>0</v>
      </c>
      <c r="Q634" s="100">
        <v>0</v>
      </c>
      <c r="R634" s="100">
        <v>0</v>
      </c>
      <c r="S634" s="100">
        <v>0</v>
      </c>
      <c r="T634" s="100">
        <v>0</v>
      </c>
      <c r="U634" s="100">
        <v>0</v>
      </c>
      <c r="V634" s="100">
        <v>0</v>
      </c>
      <c r="W634" s="100">
        <v>0</v>
      </c>
      <c r="X634" s="100">
        <v>0</v>
      </c>
      <c r="Y634" s="100">
        <v>0</v>
      </c>
      <c r="Z634" s="100">
        <v>0</v>
      </c>
      <c r="AB634" s="100">
        <v>0</v>
      </c>
      <c r="AC634" s="100">
        <v>0</v>
      </c>
      <c r="AD634" s="100">
        <v>0</v>
      </c>
      <c r="AE634" s="100">
        <v>0</v>
      </c>
      <c r="AF634" s="100">
        <v>0</v>
      </c>
      <c r="AG634" s="100">
        <v>0</v>
      </c>
      <c r="AH634" s="100">
        <v>0</v>
      </c>
      <c r="AI634" s="100">
        <v>0</v>
      </c>
      <c r="AJ634" s="100">
        <v>0</v>
      </c>
      <c r="AK634" s="100">
        <v>0</v>
      </c>
      <c r="AL634" s="100">
        <v>0</v>
      </c>
      <c r="AM634" s="100">
        <v>0</v>
      </c>
      <c r="AN634" s="100">
        <v>0</v>
      </c>
      <c r="AO634" s="100">
        <v>0</v>
      </c>
      <c r="AP634" s="100">
        <v>0</v>
      </c>
      <c r="AQ634" s="100">
        <v>0</v>
      </c>
      <c r="AR634" s="100">
        <v>0</v>
      </c>
      <c r="AS634" s="100">
        <v>0</v>
      </c>
      <c r="AT634" s="100">
        <v>0</v>
      </c>
      <c r="AU634" s="100">
        <v>0</v>
      </c>
      <c r="AV634" s="100">
        <v>0</v>
      </c>
      <c r="AW634" s="100">
        <v>0</v>
      </c>
      <c r="AX634" s="100">
        <v>0</v>
      </c>
      <c r="AY634" s="100">
        <v>0</v>
      </c>
      <c r="AZ634" s="100">
        <v>0</v>
      </c>
      <c r="BA634" s="100">
        <v>0</v>
      </c>
      <c r="BB634" s="100">
        <v>0</v>
      </c>
      <c r="BC634" s="100">
        <v>0</v>
      </c>
      <c r="BD634" s="100">
        <v>0</v>
      </c>
      <c r="BE634" s="100">
        <v>0</v>
      </c>
      <c r="BF634" s="100">
        <v>0</v>
      </c>
      <c r="BG634" s="100">
        <v>0</v>
      </c>
      <c r="BH634" s="100">
        <v>0</v>
      </c>
      <c r="BI634" s="100">
        <v>0</v>
      </c>
      <c r="BJ634" s="100">
        <v>0</v>
      </c>
      <c r="BK634" s="100">
        <v>0</v>
      </c>
      <c r="BL634" s="100">
        <v>0</v>
      </c>
      <c r="BM634" s="100">
        <v>0</v>
      </c>
      <c r="BN634" s="100">
        <v>0</v>
      </c>
      <c r="BO634" s="100">
        <v>0</v>
      </c>
      <c r="BP634" s="100">
        <v>0</v>
      </c>
      <c r="BQ634" s="100">
        <v>0</v>
      </c>
      <c r="BR634" s="100">
        <v>0</v>
      </c>
      <c r="BS634" s="100">
        <v>0</v>
      </c>
      <c r="BT634" s="100">
        <v>0</v>
      </c>
      <c r="BU634" s="100">
        <v>0</v>
      </c>
      <c r="BV634" s="100">
        <v>0</v>
      </c>
      <c r="BW634" s="100">
        <v>0</v>
      </c>
      <c r="BX634" s="100">
        <v>0</v>
      </c>
      <c r="BY634" s="100">
        <v>0</v>
      </c>
      <c r="BZ634" s="100">
        <v>0</v>
      </c>
      <c r="CA634" s="100">
        <v>0</v>
      </c>
      <c r="CB634" s="100">
        <v>0</v>
      </c>
      <c r="CC634" s="100">
        <v>0</v>
      </c>
      <c r="CD634" s="100">
        <v>0</v>
      </c>
      <c r="CE634" s="100">
        <v>0</v>
      </c>
      <c r="CF634" s="100">
        <v>0</v>
      </c>
      <c r="CG634" s="100">
        <v>0</v>
      </c>
      <c r="CH634" s="100">
        <v>0</v>
      </c>
      <c r="CI634" s="100">
        <v>0</v>
      </c>
      <c r="CJ634" s="100">
        <v>0</v>
      </c>
      <c r="CK634" s="100">
        <v>0</v>
      </c>
      <c r="CL634" s="100">
        <v>0</v>
      </c>
      <c r="CM634" s="100">
        <v>0</v>
      </c>
      <c r="CN634" s="100">
        <v>0</v>
      </c>
      <c r="CO634" s="100">
        <v>0</v>
      </c>
    </row>
    <row r="635" spans="1:93" x14ac:dyDescent="0.2">
      <c r="A635" s="102" t="s">
        <v>2229</v>
      </c>
      <c r="B635" s="100">
        <v>0</v>
      </c>
      <c r="C635" s="100">
        <v>0</v>
      </c>
      <c r="D635" s="100">
        <v>0</v>
      </c>
      <c r="E635" s="100">
        <v>0</v>
      </c>
      <c r="F635" s="100">
        <v>0</v>
      </c>
      <c r="G635" s="100">
        <v>0</v>
      </c>
      <c r="H635" s="100">
        <v>0</v>
      </c>
      <c r="I635" s="100">
        <v>0</v>
      </c>
      <c r="J635" s="100">
        <v>0</v>
      </c>
      <c r="K635" s="100">
        <v>0</v>
      </c>
      <c r="L635" s="100">
        <v>0</v>
      </c>
      <c r="M635" s="100">
        <v>0</v>
      </c>
      <c r="N635" s="100">
        <v>0</v>
      </c>
      <c r="O635" s="100">
        <v>0</v>
      </c>
      <c r="P635" s="100">
        <v>0</v>
      </c>
      <c r="Q635" s="100">
        <v>0</v>
      </c>
      <c r="R635" s="100">
        <v>0</v>
      </c>
      <c r="S635" s="100">
        <v>0</v>
      </c>
      <c r="T635" s="100">
        <v>0</v>
      </c>
      <c r="U635" s="100">
        <v>0</v>
      </c>
      <c r="V635" s="100">
        <v>0</v>
      </c>
      <c r="W635" s="100">
        <v>0</v>
      </c>
      <c r="X635" s="100">
        <v>0</v>
      </c>
      <c r="Y635" s="100">
        <v>0</v>
      </c>
      <c r="Z635" s="100">
        <v>0</v>
      </c>
      <c r="AB635" s="100">
        <v>0</v>
      </c>
      <c r="AC635" s="100">
        <v>0</v>
      </c>
      <c r="AD635" s="100">
        <v>0</v>
      </c>
      <c r="AE635" s="100">
        <v>0</v>
      </c>
      <c r="AF635" s="100">
        <v>0</v>
      </c>
      <c r="AG635" s="100">
        <v>0</v>
      </c>
      <c r="AH635" s="100">
        <v>0</v>
      </c>
      <c r="AI635" s="100">
        <v>0</v>
      </c>
      <c r="AJ635" s="100">
        <v>0</v>
      </c>
      <c r="AK635" s="100">
        <v>0</v>
      </c>
      <c r="AL635" s="100">
        <v>0</v>
      </c>
      <c r="AM635" s="100">
        <v>0</v>
      </c>
      <c r="AN635" s="100">
        <v>0</v>
      </c>
      <c r="AO635" s="100">
        <v>0</v>
      </c>
      <c r="AP635" s="100">
        <v>0</v>
      </c>
      <c r="AQ635" s="100">
        <v>0</v>
      </c>
      <c r="AR635" s="100">
        <v>0</v>
      </c>
      <c r="AS635" s="100">
        <v>0</v>
      </c>
      <c r="AT635" s="100">
        <v>0</v>
      </c>
      <c r="AU635" s="100">
        <v>0</v>
      </c>
      <c r="AV635" s="100">
        <v>0</v>
      </c>
      <c r="AW635" s="100">
        <v>0</v>
      </c>
      <c r="AX635" s="100">
        <v>0</v>
      </c>
      <c r="AY635" s="100">
        <v>0</v>
      </c>
      <c r="AZ635" s="100">
        <v>0</v>
      </c>
      <c r="BA635" s="100">
        <v>0</v>
      </c>
      <c r="BB635" s="100">
        <v>0</v>
      </c>
      <c r="BC635" s="100">
        <v>0</v>
      </c>
      <c r="BD635" s="100">
        <v>0</v>
      </c>
      <c r="BE635" s="100">
        <v>0</v>
      </c>
      <c r="BF635" s="100">
        <v>0</v>
      </c>
      <c r="BG635" s="100">
        <v>0</v>
      </c>
      <c r="BH635" s="100">
        <v>0</v>
      </c>
      <c r="BI635" s="100">
        <v>0</v>
      </c>
      <c r="BJ635" s="100">
        <v>0</v>
      </c>
      <c r="BK635" s="100">
        <v>0</v>
      </c>
      <c r="BL635" s="100">
        <v>0</v>
      </c>
      <c r="BM635" s="100">
        <v>0</v>
      </c>
      <c r="BN635" s="100">
        <v>0</v>
      </c>
      <c r="BO635" s="100">
        <v>0</v>
      </c>
      <c r="BP635" s="100">
        <v>0</v>
      </c>
      <c r="BQ635" s="100">
        <v>0</v>
      </c>
      <c r="BR635" s="100">
        <v>0</v>
      </c>
      <c r="BS635" s="100">
        <v>0</v>
      </c>
      <c r="BT635" s="100">
        <v>0</v>
      </c>
      <c r="BU635" s="100">
        <v>0</v>
      </c>
      <c r="BV635" s="100">
        <v>0</v>
      </c>
      <c r="BW635" s="100">
        <v>0</v>
      </c>
      <c r="BX635" s="100">
        <v>0</v>
      </c>
      <c r="BY635" s="100">
        <v>0</v>
      </c>
      <c r="BZ635" s="100">
        <v>0</v>
      </c>
      <c r="CA635" s="100">
        <v>0</v>
      </c>
      <c r="CB635" s="100">
        <v>0</v>
      </c>
      <c r="CC635" s="100">
        <v>0</v>
      </c>
      <c r="CD635" s="100">
        <v>0</v>
      </c>
      <c r="CE635" s="100">
        <v>0</v>
      </c>
      <c r="CF635" s="100">
        <v>0</v>
      </c>
      <c r="CG635" s="100">
        <v>0</v>
      </c>
      <c r="CH635" s="100">
        <v>0</v>
      </c>
      <c r="CI635" s="100">
        <v>0</v>
      </c>
      <c r="CJ635" s="100">
        <v>0</v>
      </c>
      <c r="CK635" s="100">
        <v>0</v>
      </c>
      <c r="CL635" s="100">
        <v>0</v>
      </c>
      <c r="CM635" s="100">
        <v>0</v>
      </c>
      <c r="CN635" s="100">
        <v>0</v>
      </c>
      <c r="CO635" s="100">
        <v>0</v>
      </c>
    </row>
    <row r="636" spans="1:93" x14ac:dyDescent="0.2">
      <c r="A636" s="101" t="s">
        <v>2230</v>
      </c>
      <c r="B636" s="100">
        <v>-6629974489.2199898</v>
      </c>
      <c r="C636" s="100">
        <v>-6654187810.3100004</v>
      </c>
      <c r="D636" s="100">
        <v>-6698821450.4499903</v>
      </c>
      <c r="E636" s="100">
        <v>-6761998798.5799904</v>
      </c>
      <c r="F636" s="100">
        <v>-6839599346.79</v>
      </c>
      <c r="G636" s="100">
        <v>-6955374620.3899899</v>
      </c>
      <c r="H636" s="100">
        <v>-7056261611.7199898</v>
      </c>
      <c r="I636" s="100">
        <v>-7189167886.4499903</v>
      </c>
      <c r="J636" s="100">
        <v>-7268329356.1699896</v>
      </c>
      <c r="K636" s="100">
        <v>-7338555496.3699903</v>
      </c>
      <c r="L636" s="100">
        <v>-7379138708.25</v>
      </c>
      <c r="M636" s="100">
        <v>-7434293834.0600004</v>
      </c>
      <c r="N636" s="100">
        <v>-7434293834.0600004</v>
      </c>
      <c r="O636" s="100">
        <v>-7510011752.0900002</v>
      </c>
      <c r="P636" s="100">
        <v>-7548940647.4499998</v>
      </c>
      <c r="Q636" s="100">
        <v>-7633854202.0500002</v>
      </c>
      <c r="R636" s="100">
        <v>-7697761168.8400002</v>
      </c>
      <c r="S636" s="100">
        <v>-7769213654.01999</v>
      </c>
      <c r="T636" s="100">
        <v>-7890057268.5100002</v>
      </c>
      <c r="U636" s="100">
        <v>-8016168875.5699997</v>
      </c>
      <c r="V636" s="100">
        <v>-8146403615.54</v>
      </c>
      <c r="W636" s="100">
        <v>-8239195152.9399996</v>
      </c>
      <c r="X636" s="100">
        <v>-8299425941.6999903</v>
      </c>
      <c r="Y636" s="100">
        <v>-8327684603.9099903</v>
      </c>
      <c r="Z636" s="100">
        <v>-8450871862.1700001</v>
      </c>
      <c r="AB636" s="100">
        <v>-8450871862.1700001</v>
      </c>
      <c r="AC636" s="100">
        <v>-8529938075.02353</v>
      </c>
      <c r="AD636" s="100">
        <v>-8588217840.7454395</v>
      </c>
      <c r="AE636" s="100">
        <v>-8638870353.2478104</v>
      </c>
      <c r="AF636" s="100">
        <v>-8702428528.5406094</v>
      </c>
      <c r="AG636" s="100">
        <v>-8796906859.8395691</v>
      </c>
      <c r="AH636" s="100">
        <v>-8904958544.8423004</v>
      </c>
      <c r="AI636" s="100">
        <v>-9015691745.1440392</v>
      </c>
      <c r="AJ636" s="100">
        <v>-9004454829.5320492</v>
      </c>
      <c r="AK636" s="100">
        <v>-9105102798.2280102</v>
      </c>
      <c r="AL636" s="100">
        <v>-9186023531.0423298</v>
      </c>
      <c r="AM636" s="100">
        <v>-9236128824.0021191</v>
      </c>
      <c r="AN636" s="100">
        <v>-9319117987.8635292</v>
      </c>
      <c r="AO636" s="100">
        <v>-9319117987.8635292</v>
      </c>
      <c r="AP636" s="100">
        <v>-9412849784.2671394</v>
      </c>
      <c r="AQ636" s="100">
        <v>-9481250744.6248093</v>
      </c>
      <c r="AR636" s="100">
        <v>-9545276309.3354797</v>
      </c>
      <c r="AS636" s="100">
        <v>-9624665929.8176098</v>
      </c>
      <c r="AT636" s="100">
        <v>-9736610425.9187107</v>
      </c>
      <c r="AU636" s="100">
        <v>-9855429409.5964508</v>
      </c>
      <c r="AV636" s="100">
        <v>-9985425885.2462406</v>
      </c>
      <c r="AW636" s="100">
        <v>-9749145003.5675907</v>
      </c>
      <c r="AX636" s="100">
        <v>-9855207411.6269798</v>
      </c>
      <c r="AY636" s="100">
        <v>-9950987564.3498001</v>
      </c>
      <c r="AZ636" s="100">
        <v>-10013032265.2656</v>
      </c>
      <c r="BA636" s="100">
        <v>-10095496971.0788</v>
      </c>
      <c r="BB636" s="100">
        <v>-10095496971.0788</v>
      </c>
      <c r="BC636" s="100">
        <v>-10197258490.608999</v>
      </c>
      <c r="BD636" s="100">
        <v>-10269790350.783899</v>
      </c>
      <c r="BE636" s="100">
        <v>-10340060229.3165</v>
      </c>
      <c r="BF636" s="100">
        <v>-10424056925.1747</v>
      </c>
      <c r="BG636" s="100">
        <v>-10539995880.5571</v>
      </c>
      <c r="BH636" s="100">
        <v>-10088087822.738701</v>
      </c>
      <c r="BI636" s="100">
        <v>-10220951761.7005</v>
      </c>
      <c r="BJ636" s="100">
        <v>-10366064671.428699</v>
      </c>
      <c r="BK636" s="100">
        <v>-10479669440.4272</v>
      </c>
      <c r="BL636" s="100">
        <v>-10581175010.917101</v>
      </c>
      <c r="BM636" s="100">
        <v>-10649803483.4499</v>
      </c>
      <c r="BN636" s="100">
        <v>-10745750866.1989</v>
      </c>
      <c r="BO636" s="100">
        <v>-10745750866.1989</v>
      </c>
      <c r="BP636" s="100">
        <v>-10853051862.493601</v>
      </c>
      <c r="BQ636" s="100">
        <v>-10930141340.253401</v>
      </c>
      <c r="BR636" s="100">
        <v>-11004410706.5721</v>
      </c>
      <c r="BS636" s="100">
        <v>-11092338067.3396</v>
      </c>
      <c r="BT636" s="100">
        <v>-11212838161.681101</v>
      </c>
      <c r="BU636" s="100">
        <v>-10639013303.959</v>
      </c>
      <c r="BV636" s="100">
        <v>-10775134933.345699</v>
      </c>
      <c r="BW636" s="100">
        <v>-10923680607.8363</v>
      </c>
      <c r="BX636" s="100">
        <v>-11041175517.4492</v>
      </c>
      <c r="BY636" s="100">
        <v>-11146015608.352301</v>
      </c>
      <c r="BZ636" s="100">
        <v>-11218168276.0739</v>
      </c>
      <c r="CA636" s="100">
        <v>-11319473348.6115</v>
      </c>
      <c r="CB636" s="100">
        <v>-11319473348.6115</v>
      </c>
      <c r="CC636" s="100">
        <v>-11423940004.385599</v>
      </c>
      <c r="CD636" s="100">
        <v>-11511808594.8902</v>
      </c>
      <c r="CE636" s="100">
        <v>-11593654875.9142</v>
      </c>
      <c r="CF636" s="100">
        <v>-11688042865.766399</v>
      </c>
      <c r="CG636" s="100">
        <v>-11811852410.2491</v>
      </c>
      <c r="CH636" s="100">
        <v>-11090539752.252701</v>
      </c>
      <c r="CI636" s="100">
        <v>-11226945312.1194</v>
      </c>
      <c r="CJ636" s="100">
        <v>-11370608602.6971</v>
      </c>
      <c r="CK636" s="100">
        <v>-11491767139.817101</v>
      </c>
      <c r="CL636" s="100">
        <v>-11602939704.996201</v>
      </c>
      <c r="CM636" s="100">
        <v>-11685250513.7841</v>
      </c>
      <c r="CN636" s="100">
        <v>-11796824396.919201</v>
      </c>
      <c r="CO636" s="100">
        <v>-11796824396.919201</v>
      </c>
    </row>
    <row r="637" spans="1:93" x14ac:dyDescent="0.2">
      <c r="A637" s="101" t="s">
        <v>2231</v>
      </c>
      <c r="B637" s="100">
        <v>0</v>
      </c>
      <c r="C637" s="100">
        <v>0</v>
      </c>
      <c r="D637" s="100">
        <v>0</v>
      </c>
      <c r="E637" s="100">
        <v>0</v>
      </c>
      <c r="F637" s="100">
        <v>0</v>
      </c>
      <c r="G637" s="100">
        <v>0</v>
      </c>
      <c r="H637" s="100">
        <v>0</v>
      </c>
      <c r="I637" s="100">
        <v>0</v>
      </c>
      <c r="J637" s="100">
        <v>0</v>
      </c>
      <c r="K637" s="100">
        <v>0</v>
      </c>
      <c r="L637" s="100">
        <v>0</v>
      </c>
      <c r="M637" s="100">
        <v>0</v>
      </c>
      <c r="N637" s="100">
        <v>0</v>
      </c>
      <c r="O637" s="100">
        <v>0</v>
      </c>
      <c r="P637" s="100">
        <v>0</v>
      </c>
      <c r="Q637" s="100">
        <v>0</v>
      </c>
      <c r="R637" s="100">
        <v>0</v>
      </c>
      <c r="S637" s="100">
        <v>0</v>
      </c>
      <c r="T637" s="100">
        <v>0</v>
      </c>
      <c r="U637" s="100">
        <v>0</v>
      </c>
      <c r="V637" s="100">
        <v>0</v>
      </c>
      <c r="W637" s="100">
        <v>0</v>
      </c>
      <c r="X637" s="100">
        <v>0</v>
      </c>
      <c r="Y637" s="100">
        <v>0</v>
      </c>
      <c r="Z637" s="100">
        <v>0</v>
      </c>
      <c r="AB637" s="100">
        <v>0</v>
      </c>
      <c r="AC637" s="100">
        <v>0</v>
      </c>
      <c r="AD637" s="100">
        <v>0</v>
      </c>
      <c r="AE637" s="100">
        <v>0</v>
      </c>
      <c r="AF637" s="100">
        <v>0</v>
      </c>
      <c r="AG637" s="100">
        <v>0</v>
      </c>
      <c r="AH637" s="100">
        <v>0</v>
      </c>
      <c r="AI637" s="100">
        <v>0</v>
      </c>
      <c r="AJ637" s="100">
        <v>0</v>
      </c>
      <c r="AK637" s="100">
        <v>0</v>
      </c>
      <c r="AL637" s="100">
        <v>0</v>
      </c>
      <c r="AM637" s="100">
        <v>0</v>
      </c>
      <c r="AN637" s="100">
        <v>0</v>
      </c>
      <c r="AO637" s="100">
        <v>0</v>
      </c>
      <c r="AP637" s="100">
        <v>0</v>
      </c>
      <c r="AQ637" s="100">
        <v>0</v>
      </c>
      <c r="AR637" s="100">
        <v>0</v>
      </c>
      <c r="AS637" s="100">
        <v>0</v>
      </c>
      <c r="AT637" s="100">
        <v>0</v>
      </c>
      <c r="AU637" s="100">
        <v>0</v>
      </c>
      <c r="AV637" s="100">
        <v>0</v>
      </c>
      <c r="AW637" s="100">
        <v>0</v>
      </c>
      <c r="AX637" s="100">
        <v>0</v>
      </c>
      <c r="AY637" s="100">
        <v>0</v>
      </c>
      <c r="AZ637" s="100">
        <v>0</v>
      </c>
      <c r="BA637" s="100">
        <v>0</v>
      </c>
      <c r="BB637" s="100">
        <v>0</v>
      </c>
      <c r="BC637" s="100">
        <v>0</v>
      </c>
      <c r="BD637" s="100">
        <v>0</v>
      </c>
      <c r="BE637" s="100">
        <v>0</v>
      </c>
      <c r="BF637" s="100">
        <v>0</v>
      </c>
      <c r="BG637" s="100">
        <v>0</v>
      </c>
      <c r="BH637" s="100">
        <v>0</v>
      </c>
      <c r="BI637" s="100">
        <v>0</v>
      </c>
      <c r="BJ637" s="100">
        <v>0</v>
      </c>
      <c r="BK637" s="100">
        <v>0</v>
      </c>
      <c r="BL637" s="100">
        <v>0</v>
      </c>
      <c r="BM637" s="100">
        <v>0</v>
      </c>
      <c r="BN637" s="100">
        <v>0</v>
      </c>
      <c r="BO637" s="100">
        <v>0</v>
      </c>
      <c r="BP637" s="100">
        <v>0</v>
      </c>
      <c r="BQ637" s="100">
        <v>0</v>
      </c>
      <c r="BR637" s="100">
        <v>0</v>
      </c>
      <c r="BS637" s="100">
        <v>0</v>
      </c>
      <c r="BT637" s="100">
        <v>0</v>
      </c>
      <c r="BU637" s="100">
        <v>0</v>
      </c>
      <c r="BV637" s="100">
        <v>0</v>
      </c>
      <c r="BW637" s="100">
        <v>0</v>
      </c>
      <c r="BX637" s="100">
        <v>0</v>
      </c>
      <c r="BY637" s="100">
        <v>0</v>
      </c>
      <c r="BZ637" s="100">
        <v>0</v>
      </c>
      <c r="CA637" s="100">
        <v>0</v>
      </c>
      <c r="CB637" s="100">
        <v>0</v>
      </c>
      <c r="CC637" s="100">
        <v>0</v>
      </c>
      <c r="CD637" s="100">
        <v>0</v>
      </c>
      <c r="CE637" s="100">
        <v>0</v>
      </c>
      <c r="CF637" s="100">
        <v>0</v>
      </c>
      <c r="CG637" s="100">
        <v>0</v>
      </c>
      <c r="CH637" s="100">
        <v>0</v>
      </c>
      <c r="CI637" s="100">
        <v>0</v>
      </c>
      <c r="CJ637" s="100">
        <v>0</v>
      </c>
      <c r="CK637" s="100">
        <v>0</v>
      </c>
      <c r="CL637" s="100">
        <v>0</v>
      </c>
      <c r="CM637" s="100">
        <v>0</v>
      </c>
      <c r="CN637" s="100">
        <v>0</v>
      </c>
      <c r="CO637" s="100">
        <v>0</v>
      </c>
    </row>
    <row r="638" spans="1:93" x14ac:dyDescent="0.2">
      <c r="A638" s="101" t="s">
        <v>2232</v>
      </c>
      <c r="B638" s="100">
        <v>736991</v>
      </c>
      <c r="C638" s="100">
        <v>736991</v>
      </c>
      <c r="D638" s="100">
        <v>736991</v>
      </c>
      <c r="E638" s="100">
        <v>736991</v>
      </c>
      <c r="F638" s="100">
        <v>736991</v>
      </c>
      <c r="G638" s="100">
        <v>736991</v>
      </c>
      <c r="H638" s="100">
        <v>736991</v>
      </c>
      <c r="I638" s="100">
        <v>736991</v>
      </c>
      <c r="J638" s="100">
        <v>736991</v>
      </c>
      <c r="K638" s="100">
        <v>736991</v>
      </c>
      <c r="L638" s="100">
        <v>736991</v>
      </c>
      <c r="M638" s="100">
        <v>736991</v>
      </c>
      <c r="N638" s="100">
        <v>736991</v>
      </c>
      <c r="O638" s="100">
        <v>736991</v>
      </c>
      <c r="P638" s="100">
        <v>736991</v>
      </c>
      <c r="Q638" s="100">
        <v>736991</v>
      </c>
      <c r="R638" s="100">
        <v>736991</v>
      </c>
      <c r="S638" s="100">
        <v>736991</v>
      </c>
      <c r="T638" s="100">
        <v>736991</v>
      </c>
      <c r="U638" s="100">
        <v>736991</v>
      </c>
      <c r="V638" s="100">
        <v>736991</v>
      </c>
      <c r="W638" s="100">
        <v>736991</v>
      </c>
      <c r="X638" s="100">
        <v>736991</v>
      </c>
      <c r="Y638" s="100">
        <v>736991</v>
      </c>
      <c r="Z638" s="100">
        <v>736991</v>
      </c>
      <c r="AB638" s="100">
        <v>736991</v>
      </c>
      <c r="AC638" s="100">
        <v>736991</v>
      </c>
      <c r="AD638" s="100">
        <v>736991</v>
      </c>
      <c r="AE638" s="100">
        <v>736991</v>
      </c>
      <c r="AF638" s="100">
        <v>736991</v>
      </c>
      <c r="AG638" s="100">
        <v>736991</v>
      </c>
      <c r="AH638" s="100">
        <v>736991</v>
      </c>
      <c r="AI638" s="100">
        <v>736991</v>
      </c>
      <c r="AJ638" s="100">
        <v>736991</v>
      </c>
      <c r="AK638" s="100">
        <v>736991</v>
      </c>
      <c r="AL638" s="100">
        <v>736991</v>
      </c>
      <c r="AM638" s="100">
        <v>736991</v>
      </c>
      <c r="AN638" s="100">
        <v>736991</v>
      </c>
      <c r="AO638" s="100">
        <v>736991</v>
      </c>
      <c r="AP638" s="100">
        <v>736991</v>
      </c>
      <c r="AQ638" s="100">
        <v>736991</v>
      </c>
      <c r="AR638" s="100">
        <v>736991</v>
      </c>
      <c r="AS638" s="100">
        <v>736991</v>
      </c>
      <c r="AT638" s="100">
        <v>736991</v>
      </c>
      <c r="AU638" s="100">
        <v>736991</v>
      </c>
      <c r="AV638" s="100">
        <v>736991</v>
      </c>
      <c r="AW638" s="100">
        <v>736991</v>
      </c>
      <c r="AX638" s="100">
        <v>736991</v>
      </c>
      <c r="AY638" s="100">
        <v>736991</v>
      </c>
      <c r="AZ638" s="100">
        <v>736991</v>
      </c>
      <c r="BA638" s="100">
        <v>736991</v>
      </c>
      <c r="BB638" s="100">
        <v>736991</v>
      </c>
      <c r="BC638" s="100">
        <v>736991</v>
      </c>
      <c r="BD638" s="100">
        <v>736991</v>
      </c>
      <c r="BE638" s="100">
        <v>736991</v>
      </c>
      <c r="BF638" s="100">
        <v>736991</v>
      </c>
      <c r="BG638" s="100">
        <v>736991</v>
      </c>
      <c r="BH638" s="100">
        <v>736991</v>
      </c>
      <c r="BI638" s="100">
        <v>736991</v>
      </c>
      <c r="BJ638" s="100">
        <v>736991</v>
      </c>
      <c r="BK638" s="100">
        <v>736991</v>
      </c>
      <c r="BL638" s="100">
        <v>736991</v>
      </c>
      <c r="BM638" s="100">
        <v>736991</v>
      </c>
      <c r="BN638" s="100">
        <v>736991</v>
      </c>
      <c r="BO638" s="100">
        <v>736991</v>
      </c>
      <c r="BP638" s="100">
        <v>736991</v>
      </c>
      <c r="BQ638" s="100">
        <v>736991</v>
      </c>
      <c r="BR638" s="100">
        <v>736991</v>
      </c>
      <c r="BS638" s="100">
        <v>736991</v>
      </c>
      <c r="BT638" s="100">
        <v>736991</v>
      </c>
      <c r="BU638" s="100">
        <v>736991</v>
      </c>
      <c r="BV638" s="100">
        <v>736991</v>
      </c>
      <c r="BW638" s="100">
        <v>736991</v>
      </c>
      <c r="BX638" s="100">
        <v>736991</v>
      </c>
      <c r="BY638" s="100">
        <v>736991</v>
      </c>
      <c r="BZ638" s="100">
        <v>736991</v>
      </c>
      <c r="CA638" s="100">
        <v>736991</v>
      </c>
      <c r="CB638" s="100">
        <v>736991</v>
      </c>
      <c r="CC638" s="100">
        <v>736991</v>
      </c>
      <c r="CD638" s="100">
        <v>736991</v>
      </c>
      <c r="CE638" s="100">
        <v>736991</v>
      </c>
      <c r="CF638" s="100">
        <v>736991</v>
      </c>
      <c r="CG638" s="100">
        <v>736991</v>
      </c>
      <c r="CH638" s="100">
        <v>736991</v>
      </c>
      <c r="CI638" s="100">
        <v>736991</v>
      </c>
      <c r="CJ638" s="100">
        <v>736991</v>
      </c>
      <c r="CK638" s="100">
        <v>736991</v>
      </c>
      <c r="CL638" s="100">
        <v>736991</v>
      </c>
      <c r="CM638" s="100">
        <v>736991</v>
      </c>
      <c r="CN638" s="100">
        <v>736991</v>
      </c>
      <c r="CO638" s="100">
        <v>736991</v>
      </c>
    </row>
    <row r="639" spans="1:93" x14ac:dyDescent="0.2">
      <c r="A639" s="101" t="s">
        <v>2233</v>
      </c>
      <c r="B639" s="100">
        <v>-226299.899998935</v>
      </c>
      <c r="C639" s="100">
        <v>-226299.899998935</v>
      </c>
      <c r="D639" s="100">
        <v>-226299.74999919001</v>
      </c>
      <c r="E639" s="100">
        <v>-226299.74999919001</v>
      </c>
      <c r="F639" s="100">
        <v>-226299.74999919001</v>
      </c>
      <c r="G639" s="100">
        <v>-226299.899998935</v>
      </c>
      <c r="H639" s="100">
        <v>-226299.899998935</v>
      </c>
      <c r="I639" s="100">
        <v>-226299.899998935</v>
      </c>
      <c r="J639" s="100">
        <v>-226299.899998935</v>
      </c>
      <c r="K639" s="100">
        <v>-226299.899998935</v>
      </c>
      <c r="L639" s="100">
        <v>-226299.899998935</v>
      </c>
      <c r="M639" s="100">
        <v>-226299.899998935</v>
      </c>
      <c r="N639" s="100">
        <v>-226299.899998935</v>
      </c>
      <c r="O639" s="100">
        <v>-81851.899998146095</v>
      </c>
      <c r="P639" s="100">
        <v>-81851.899998146095</v>
      </c>
      <c r="Q639" s="100">
        <v>-81851.899998146095</v>
      </c>
      <c r="R639" s="100">
        <v>-81851.899998146095</v>
      </c>
      <c r="S639" s="100">
        <v>-81851.899998146095</v>
      </c>
      <c r="T639" s="100">
        <v>-81851.899998146095</v>
      </c>
      <c r="U639" s="100">
        <v>-81851.899998146095</v>
      </c>
      <c r="V639" s="100">
        <v>-81851.899998146095</v>
      </c>
      <c r="W639" s="100">
        <v>-81851.899998146095</v>
      </c>
      <c r="X639" s="100">
        <v>-81851.899998146095</v>
      </c>
      <c r="Y639" s="100">
        <v>-81851.899998146095</v>
      </c>
      <c r="Z639" s="100">
        <v>-81851.899998146095</v>
      </c>
      <c r="AB639" s="100">
        <v>-81851.899998146095</v>
      </c>
      <c r="AC639" s="100">
        <v>-81851.899998146095</v>
      </c>
      <c r="AD639" s="100">
        <v>-81851.899998146095</v>
      </c>
      <c r="AE639" s="100">
        <v>-81851.899998146095</v>
      </c>
      <c r="AF639" s="100">
        <v>-81851.899998146095</v>
      </c>
      <c r="AG639" s="100">
        <v>-81851.899998146095</v>
      </c>
      <c r="AH639" s="100">
        <v>-81851.899998146095</v>
      </c>
      <c r="AI639" s="100">
        <v>-81851.899998146095</v>
      </c>
      <c r="AJ639" s="100">
        <v>-81851.899998146095</v>
      </c>
      <c r="AK639" s="100">
        <v>-81851.899998146095</v>
      </c>
      <c r="AL639" s="100">
        <v>-81851.899998146095</v>
      </c>
      <c r="AM639" s="100">
        <v>-81851.899998146095</v>
      </c>
      <c r="AN639" s="100">
        <v>-81851.899998146095</v>
      </c>
      <c r="AO639" s="100">
        <v>-81851.899998146095</v>
      </c>
      <c r="AP639" s="100">
        <v>-81851.899998146095</v>
      </c>
      <c r="AQ639" s="100">
        <v>-81851.899998146095</v>
      </c>
      <c r="AR639" s="100">
        <v>-81851.899998146095</v>
      </c>
      <c r="AS639" s="100">
        <v>-81851.899998146095</v>
      </c>
      <c r="AT639" s="100">
        <v>-81851.899998146095</v>
      </c>
      <c r="AU639" s="100">
        <v>-81851.899998146095</v>
      </c>
      <c r="AV639" s="100">
        <v>-81851.899998146095</v>
      </c>
      <c r="AW639" s="100">
        <v>-81851.899998146095</v>
      </c>
      <c r="AX639" s="100">
        <v>-81851.899998146095</v>
      </c>
      <c r="AY639" s="100">
        <v>-81851.899998146095</v>
      </c>
      <c r="AZ639" s="100">
        <v>-81851.899998146095</v>
      </c>
      <c r="BA639" s="100">
        <v>-81851.899998146095</v>
      </c>
      <c r="BB639" s="100">
        <v>-81851.899998146095</v>
      </c>
      <c r="BC639" s="100">
        <v>-81851.899998146095</v>
      </c>
      <c r="BD639" s="100">
        <v>-81851.899998146095</v>
      </c>
      <c r="BE639" s="100">
        <v>-81851.899998146095</v>
      </c>
      <c r="BF639" s="100">
        <v>-81851.899998146095</v>
      </c>
      <c r="BG639" s="100">
        <v>-81851.899998146095</v>
      </c>
      <c r="BH639" s="100">
        <v>-81851.899998146095</v>
      </c>
      <c r="BI639" s="100">
        <v>-81851.899998146095</v>
      </c>
      <c r="BJ639" s="100">
        <v>-81851.899998146095</v>
      </c>
      <c r="BK639" s="100">
        <v>-81851.899998146095</v>
      </c>
      <c r="BL639" s="100">
        <v>-81851.899998146095</v>
      </c>
      <c r="BM639" s="100">
        <v>-81851.899998146095</v>
      </c>
      <c r="BN639" s="100">
        <v>-81851.899998146095</v>
      </c>
      <c r="BO639" s="100">
        <v>-81851.899998146095</v>
      </c>
      <c r="BP639" s="100">
        <v>-81851.899998146095</v>
      </c>
      <c r="BQ639" s="100">
        <v>-81851.899998146095</v>
      </c>
      <c r="BR639" s="100">
        <v>-81851.899998146095</v>
      </c>
      <c r="BS639" s="100">
        <v>-81851.899998146095</v>
      </c>
      <c r="BT639" s="100">
        <v>-81851.899998146095</v>
      </c>
      <c r="BU639" s="100">
        <v>-81851.899998146095</v>
      </c>
      <c r="BV639" s="100">
        <v>-81851.899998146095</v>
      </c>
      <c r="BW639" s="100">
        <v>-81851.899998146095</v>
      </c>
      <c r="BX639" s="100">
        <v>-81851.899998146095</v>
      </c>
      <c r="BY639" s="100">
        <v>-81851.899998146095</v>
      </c>
      <c r="BZ639" s="100">
        <v>-81851.899998146095</v>
      </c>
      <c r="CA639" s="100">
        <v>-81851.899998146095</v>
      </c>
      <c r="CB639" s="100">
        <v>-81851.899998146095</v>
      </c>
      <c r="CC639" s="100">
        <v>-81851.899998146095</v>
      </c>
      <c r="CD639" s="100">
        <v>-81851.899998146095</v>
      </c>
      <c r="CE639" s="100">
        <v>-81851.899998146095</v>
      </c>
      <c r="CF639" s="100">
        <v>-81851.899998146095</v>
      </c>
      <c r="CG639" s="100">
        <v>-81851.899998146095</v>
      </c>
      <c r="CH639" s="100">
        <v>-81851.899998146095</v>
      </c>
      <c r="CI639" s="100">
        <v>-81851.899998146095</v>
      </c>
      <c r="CJ639" s="100">
        <v>-81851.899998146095</v>
      </c>
      <c r="CK639" s="100">
        <v>-81851.899998146095</v>
      </c>
      <c r="CL639" s="100">
        <v>-81851.899998146095</v>
      </c>
      <c r="CM639" s="100">
        <v>-81851.899998146095</v>
      </c>
      <c r="CN639" s="100">
        <v>-81851.899998146095</v>
      </c>
      <c r="CO639" s="100">
        <v>-81851.899998146095</v>
      </c>
    </row>
    <row r="640" spans="1:93" x14ac:dyDescent="0.2">
      <c r="A640" s="101" t="s">
        <v>2234</v>
      </c>
      <c r="B640" s="100">
        <v>222598832.22999999</v>
      </c>
      <c r="C640" s="100">
        <v>299215476.08999997</v>
      </c>
      <c r="D640" s="100">
        <v>240340654.75999999</v>
      </c>
      <c r="E640" s="100">
        <v>157559534.58000001</v>
      </c>
      <c r="F640" s="100">
        <v>91311059.620000005</v>
      </c>
      <c r="G640" s="100">
        <v>224501118</v>
      </c>
      <c r="H640" s="100">
        <v>277373267.93000001</v>
      </c>
      <c r="I640" s="100">
        <v>159017618.47999999</v>
      </c>
      <c r="J640" s="100">
        <v>261857094.56</v>
      </c>
      <c r="K640" s="100">
        <v>183981779.34</v>
      </c>
      <c r="L640" s="100">
        <v>313390353.93000001</v>
      </c>
      <c r="M640" s="100">
        <v>215889267.34</v>
      </c>
      <c r="N640" s="100">
        <v>215889267.34</v>
      </c>
      <c r="O640" s="100">
        <v>286868756.18000001</v>
      </c>
      <c r="P640" s="100">
        <v>309741597.54000002</v>
      </c>
      <c r="Q640" s="100">
        <v>292643454.58999997</v>
      </c>
      <c r="R640" s="100">
        <v>218668903.93000001</v>
      </c>
      <c r="S640" s="100">
        <v>183098035.28999999</v>
      </c>
      <c r="T640" s="100">
        <v>231524506.41999999</v>
      </c>
      <c r="U640" s="100">
        <v>155548346.38</v>
      </c>
      <c r="V640" s="100">
        <v>-43297542.460000001</v>
      </c>
      <c r="W640" s="100">
        <v>204850267.06</v>
      </c>
      <c r="X640" s="100">
        <v>222211758.84999999</v>
      </c>
      <c r="Y640" s="100">
        <v>-150906940.09999999</v>
      </c>
      <c r="Z640" s="100">
        <v>476933369.85000002</v>
      </c>
      <c r="AB640" s="100">
        <v>476933369.85000002</v>
      </c>
      <c r="AC640" s="100">
        <v>476933369.85000002</v>
      </c>
      <c r="AD640" s="100">
        <v>476933369.85000002</v>
      </c>
      <c r="AE640" s="100">
        <v>476933369.85000002</v>
      </c>
      <c r="AF640" s="100">
        <v>476933369.85000002</v>
      </c>
      <c r="AG640" s="100">
        <v>476933369.85000002</v>
      </c>
      <c r="AH640" s="100">
        <v>476933369.85000002</v>
      </c>
      <c r="AI640" s="100">
        <v>476933369.85000002</v>
      </c>
      <c r="AJ640" s="100">
        <v>476933369.85000002</v>
      </c>
      <c r="AK640" s="100">
        <v>476933369.85000002</v>
      </c>
      <c r="AL640" s="100">
        <v>476933369.85000002</v>
      </c>
      <c r="AM640" s="100">
        <v>476933369.85000002</v>
      </c>
      <c r="AN640" s="100">
        <v>476933369.85000002</v>
      </c>
      <c r="AO640" s="100">
        <v>476933369.85000002</v>
      </c>
      <c r="AP640" s="100">
        <v>476933369.85000002</v>
      </c>
      <c r="AQ640" s="100">
        <v>476933369.85000002</v>
      </c>
      <c r="AR640" s="100">
        <v>476933369.85000002</v>
      </c>
      <c r="AS640" s="100">
        <v>476933369.85000002</v>
      </c>
      <c r="AT640" s="100">
        <v>476933369.85000002</v>
      </c>
      <c r="AU640" s="100">
        <v>476933369.85000002</v>
      </c>
      <c r="AV640" s="100">
        <v>476933369.85000002</v>
      </c>
      <c r="AW640" s="100">
        <v>476933369.85000002</v>
      </c>
      <c r="AX640" s="100">
        <v>476933369.85000002</v>
      </c>
      <c r="AY640" s="100">
        <v>476933369.85000002</v>
      </c>
      <c r="AZ640" s="100">
        <v>476933369.85000002</v>
      </c>
      <c r="BA640" s="100">
        <v>476933369.85000002</v>
      </c>
      <c r="BB640" s="100">
        <v>476933369.85000002</v>
      </c>
      <c r="BC640" s="100">
        <v>476933369.85000002</v>
      </c>
      <c r="BD640" s="100">
        <v>476933369.85000002</v>
      </c>
      <c r="BE640" s="100">
        <v>476933369.85000002</v>
      </c>
      <c r="BF640" s="100">
        <v>476933369.85000002</v>
      </c>
      <c r="BG640" s="100">
        <v>476933369.85000002</v>
      </c>
      <c r="BH640" s="100">
        <v>476933369.85000002</v>
      </c>
      <c r="BI640" s="100">
        <v>476933369.85000002</v>
      </c>
      <c r="BJ640" s="100">
        <v>476933369.85000002</v>
      </c>
      <c r="BK640" s="100">
        <v>476933369.85000002</v>
      </c>
      <c r="BL640" s="100">
        <v>476933369.85000002</v>
      </c>
      <c r="BM640" s="100">
        <v>476933369.85000002</v>
      </c>
      <c r="BN640" s="100">
        <v>476933369.85000002</v>
      </c>
      <c r="BO640" s="100">
        <v>476933369.85000002</v>
      </c>
      <c r="BP640" s="100">
        <v>476933369.85000002</v>
      </c>
      <c r="BQ640" s="100">
        <v>476933369.85000002</v>
      </c>
      <c r="BR640" s="100">
        <v>476933369.85000002</v>
      </c>
      <c r="BS640" s="100">
        <v>476933369.85000002</v>
      </c>
      <c r="BT640" s="100">
        <v>476933369.85000002</v>
      </c>
      <c r="BU640" s="100">
        <v>476933369.85000002</v>
      </c>
      <c r="BV640" s="100">
        <v>476933369.85000002</v>
      </c>
      <c r="BW640" s="100">
        <v>476933369.85000002</v>
      </c>
      <c r="BX640" s="100">
        <v>476933369.85000002</v>
      </c>
      <c r="BY640" s="100">
        <v>476933369.85000002</v>
      </c>
      <c r="BZ640" s="100">
        <v>476933369.85000002</v>
      </c>
      <c r="CA640" s="100">
        <v>476933369.85000002</v>
      </c>
      <c r="CB640" s="100">
        <v>476933369.85000002</v>
      </c>
      <c r="CC640" s="100">
        <v>476933369.85000002</v>
      </c>
      <c r="CD640" s="100">
        <v>476933369.85000002</v>
      </c>
      <c r="CE640" s="100">
        <v>476933369.85000002</v>
      </c>
      <c r="CF640" s="100">
        <v>476933369.85000002</v>
      </c>
      <c r="CG640" s="100">
        <v>476933369.85000002</v>
      </c>
      <c r="CH640" s="100">
        <v>476933369.85000002</v>
      </c>
      <c r="CI640" s="100">
        <v>476933369.85000002</v>
      </c>
      <c r="CJ640" s="100">
        <v>476933369.85000002</v>
      </c>
      <c r="CK640" s="100">
        <v>476933369.85000002</v>
      </c>
      <c r="CL640" s="100">
        <v>476933369.85000002</v>
      </c>
      <c r="CM640" s="100">
        <v>476933369.85000002</v>
      </c>
      <c r="CN640" s="100">
        <v>476933369.85000002</v>
      </c>
      <c r="CO640" s="100">
        <v>476933369.85000002</v>
      </c>
    </row>
    <row r="641" spans="1:93" x14ac:dyDescent="0.2">
      <c r="A641" s="101" t="s">
        <v>2235</v>
      </c>
      <c r="B641" s="100">
        <v>-222598832.219998</v>
      </c>
      <c r="C641" s="100">
        <v>-299215476.08999699</v>
      </c>
      <c r="D641" s="100">
        <v>-240340654.74999699</v>
      </c>
      <c r="E641" s="100">
        <v>-157559534.57000101</v>
      </c>
      <c r="F641" s="100">
        <v>-91311059.609998897</v>
      </c>
      <c r="G641" s="100">
        <v>-224501117.99000099</v>
      </c>
      <c r="H641" s="100">
        <v>-277373267.92000097</v>
      </c>
      <c r="I641" s="100">
        <v>-159017618.46999699</v>
      </c>
      <c r="J641" s="100">
        <v>-261857094.55000201</v>
      </c>
      <c r="K641" s="100">
        <v>-183981779.32999399</v>
      </c>
      <c r="L641" s="100">
        <v>-313390353.919999</v>
      </c>
      <c r="M641" s="100">
        <v>-215889267.33000299</v>
      </c>
      <c r="N641" s="100">
        <v>-215889267.33000299</v>
      </c>
      <c r="O641" s="100">
        <v>-286868756.17000198</v>
      </c>
      <c r="P641" s="100">
        <v>-309741597.529993</v>
      </c>
      <c r="Q641" s="100">
        <v>-292643454.57999903</v>
      </c>
      <c r="R641" s="100">
        <v>-218668903.92000201</v>
      </c>
      <c r="S641" s="100">
        <v>-183098035.27999499</v>
      </c>
      <c r="T641" s="100">
        <v>-231524506.41000101</v>
      </c>
      <c r="U641" s="100">
        <v>-155548346.370002</v>
      </c>
      <c r="V641" s="100">
        <v>43297542.470000602</v>
      </c>
      <c r="W641" s="100">
        <v>-204850267.04999799</v>
      </c>
      <c r="X641" s="100">
        <v>-222211758.84000301</v>
      </c>
      <c r="Y641" s="100">
        <v>150906940.110001</v>
      </c>
      <c r="Z641" s="100">
        <v>-476933369.84000099</v>
      </c>
      <c r="AB641" s="100">
        <v>-476933369.84000099</v>
      </c>
      <c r="AC641" s="100">
        <v>-476933369.84000099</v>
      </c>
      <c r="AD641" s="100">
        <v>-476933369.84000099</v>
      </c>
      <c r="AE641" s="100">
        <v>-476933369.84000099</v>
      </c>
      <c r="AF641" s="100">
        <v>-476933369.84000099</v>
      </c>
      <c r="AG641" s="100">
        <v>-476933369.84000099</v>
      </c>
      <c r="AH641" s="100">
        <v>-476933369.84000099</v>
      </c>
      <c r="AI641" s="100">
        <v>-476933369.84000099</v>
      </c>
      <c r="AJ641" s="100">
        <v>-476933369.84000099</v>
      </c>
      <c r="AK641" s="100">
        <v>-476933369.84000099</v>
      </c>
      <c r="AL641" s="100">
        <v>-476933369.84000099</v>
      </c>
      <c r="AM641" s="100">
        <v>-476933369.84000099</v>
      </c>
      <c r="AN641" s="100">
        <v>-476933369.84000099</v>
      </c>
      <c r="AO641" s="100">
        <v>-476933369.84000099</v>
      </c>
      <c r="AP641" s="100">
        <v>-476933369.84000099</v>
      </c>
      <c r="AQ641" s="100">
        <v>-476933369.84000099</v>
      </c>
      <c r="AR641" s="100">
        <v>-476933369.84000099</v>
      </c>
      <c r="AS641" s="100">
        <v>-476933369.84000099</v>
      </c>
      <c r="AT641" s="100">
        <v>-476933369.84000099</v>
      </c>
      <c r="AU641" s="100">
        <v>-476933369.84000099</v>
      </c>
      <c r="AV641" s="100">
        <v>-476933369.84000099</v>
      </c>
      <c r="AW641" s="100">
        <v>-476933369.84000099</v>
      </c>
      <c r="AX641" s="100">
        <v>-476933369.84000099</v>
      </c>
      <c r="AY641" s="100">
        <v>-476933369.84000099</v>
      </c>
      <c r="AZ641" s="100">
        <v>-476933369.84000099</v>
      </c>
      <c r="BA641" s="100">
        <v>-476933369.84000099</v>
      </c>
      <c r="BB641" s="100">
        <v>-476933369.84000099</v>
      </c>
      <c r="BC641" s="100">
        <v>-476933369.84000099</v>
      </c>
      <c r="BD641" s="100">
        <v>-476933369.84000099</v>
      </c>
      <c r="BE641" s="100">
        <v>-476933369.84000099</v>
      </c>
      <c r="BF641" s="100">
        <v>-476933369.84000099</v>
      </c>
      <c r="BG641" s="100">
        <v>-476933369.84000099</v>
      </c>
      <c r="BH641" s="100">
        <v>-476933369.84000099</v>
      </c>
      <c r="BI641" s="100">
        <v>-476933369.84000099</v>
      </c>
      <c r="BJ641" s="100">
        <v>-476933369.84000099</v>
      </c>
      <c r="BK641" s="100">
        <v>-476933369.84000099</v>
      </c>
      <c r="BL641" s="100">
        <v>-476933369.84000099</v>
      </c>
      <c r="BM641" s="100">
        <v>-476933369.84000099</v>
      </c>
      <c r="BN641" s="100">
        <v>-476933369.84000099</v>
      </c>
      <c r="BO641" s="100">
        <v>-476933369.84000099</v>
      </c>
      <c r="BP641" s="100">
        <v>-476933369.84000099</v>
      </c>
      <c r="BQ641" s="100">
        <v>-476933369.84000099</v>
      </c>
      <c r="BR641" s="100">
        <v>-476933369.84000099</v>
      </c>
      <c r="BS641" s="100">
        <v>-476933369.84000099</v>
      </c>
      <c r="BT641" s="100">
        <v>-476933369.84000099</v>
      </c>
      <c r="BU641" s="100">
        <v>-476933369.84000099</v>
      </c>
      <c r="BV641" s="100">
        <v>-476933369.84000099</v>
      </c>
      <c r="BW641" s="100">
        <v>-476933369.84000099</v>
      </c>
      <c r="BX641" s="100">
        <v>-476933369.84000099</v>
      </c>
      <c r="BY641" s="100">
        <v>-476933369.84000099</v>
      </c>
      <c r="BZ641" s="100">
        <v>-476933369.84000099</v>
      </c>
      <c r="CA641" s="100">
        <v>-476933369.84000099</v>
      </c>
      <c r="CB641" s="100">
        <v>-476933369.84000099</v>
      </c>
      <c r="CC641" s="100">
        <v>-476933369.84000099</v>
      </c>
      <c r="CD641" s="100">
        <v>-476933369.84000099</v>
      </c>
      <c r="CE641" s="100">
        <v>-476933369.84000099</v>
      </c>
      <c r="CF641" s="100">
        <v>-476933369.84000099</v>
      </c>
      <c r="CG641" s="100">
        <v>-476933369.84000099</v>
      </c>
      <c r="CH641" s="100">
        <v>-476933369.84000099</v>
      </c>
      <c r="CI641" s="100">
        <v>-476933369.84000099</v>
      </c>
      <c r="CJ641" s="100">
        <v>-476933369.84000099</v>
      </c>
      <c r="CK641" s="100">
        <v>-476933369.84000099</v>
      </c>
      <c r="CL641" s="100">
        <v>-476933369.84000099</v>
      </c>
      <c r="CM641" s="100">
        <v>-476933369.84000099</v>
      </c>
      <c r="CN641" s="100">
        <v>-476933369.84000099</v>
      </c>
      <c r="CO641" s="100">
        <v>-476933369.84000099</v>
      </c>
    </row>
    <row r="642" spans="1:93" x14ac:dyDescent="0.2">
      <c r="A642" s="102" t="s">
        <v>2236</v>
      </c>
      <c r="B642" s="103">
        <v>-6629650588.1099901</v>
      </c>
      <c r="C642" s="103">
        <v>-6653863909.2099895</v>
      </c>
      <c r="D642" s="103">
        <v>-6698497549.18999</v>
      </c>
      <c r="E642" s="103">
        <v>-6761674897.3199902</v>
      </c>
      <c r="F642" s="103">
        <v>-6839275445.5299902</v>
      </c>
      <c r="G642" s="103">
        <v>-6955050719.2799902</v>
      </c>
      <c r="H642" s="103">
        <v>-7055937710.6099997</v>
      </c>
      <c r="I642" s="103">
        <v>-7188843985.3399897</v>
      </c>
      <c r="J642" s="103">
        <v>-7268005455.0599899</v>
      </c>
      <c r="K642" s="103">
        <v>-7338231595.2599897</v>
      </c>
      <c r="L642" s="103">
        <v>-7378814807.1399899</v>
      </c>
      <c r="M642" s="103">
        <v>-7433969932.9499998</v>
      </c>
      <c r="N642" s="103">
        <v>-7433969932.9499998</v>
      </c>
      <c r="O642" s="103">
        <v>-7509543402.9799995</v>
      </c>
      <c r="P642" s="103">
        <v>-7548472298.3399897</v>
      </c>
      <c r="Q642" s="103">
        <v>-7633385852.9399996</v>
      </c>
      <c r="R642" s="103">
        <v>-7697292819.7299995</v>
      </c>
      <c r="S642" s="103">
        <v>-7768745304.9099903</v>
      </c>
      <c r="T642" s="103">
        <v>-7889588919.3999996</v>
      </c>
      <c r="U642" s="103">
        <v>-8015700526.46</v>
      </c>
      <c r="V642" s="103">
        <v>-8145935266.4299898</v>
      </c>
      <c r="W642" s="103">
        <v>-8238726803.8299904</v>
      </c>
      <c r="X642" s="103">
        <v>-8298957592.5900002</v>
      </c>
      <c r="Y642" s="103">
        <v>-8327216254.7999897</v>
      </c>
      <c r="Z642" s="103">
        <v>-8450403513.0600004</v>
      </c>
      <c r="AA642" s="103"/>
      <c r="AB642" s="103">
        <v>-8450403513.0600004</v>
      </c>
      <c r="AC642" s="103">
        <v>-8529469725.9135303</v>
      </c>
      <c r="AD642" s="103">
        <v>-8587749491.6354399</v>
      </c>
      <c r="AE642" s="103">
        <v>-8638402004.1378098</v>
      </c>
      <c r="AF642" s="103">
        <v>-8701960179.4306107</v>
      </c>
      <c r="AG642" s="103">
        <v>-8796438510.7295704</v>
      </c>
      <c r="AH642" s="103">
        <v>-8904490195.7322998</v>
      </c>
      <c r="AI642" s="103">
        <v>-9015223396.0340405</v>
      </c>
      <c r="AJ642" s="103">
        <v>-9003986480.4220505</v>
      </c>
      <c r="AK642" s="103">
        <v>-9104634449.1180096</v>
      </c>
      <c r="AL642" s="103">
        <v>-9185555181.9323292</v>
      </c>
      <c r="AM642" s="103">
        <v>-9235660474.8921204</v>
      </c>
      <c r="AN642" s="103">
        <v>-9318649638.7535191</v>
      </c>
      <c r="AO642" s="103">
        <v>-9318649638.7535191</v>
      </c>
      <c r="AP642" s="103">
        <v>-9412381435.1571293</v>
      </c>
      <c r="AQ642" s="103">
        <v>-9480782395.5148106</v>
      </c>
      <c r="AR642" s="103">
        <v>-9544807960.2254791</v>
      </c>
      <c r="AS642" s="103">
        <v>-9624197580.7076092</v>
      </c>
      <c r="AT642" s="103">
        <v>-9736142076.8087101</v>
      </c>
      <c r="AU642" s="103">
        <v>-9854961060.4864502</v>
      </c>
      <c r="AV642" s="103">
        <v>-9984957536.13624</v>
      </c>
      <c r="AW642" s="103">
        <v>-9748676654.4575901</v>
      </c>
      <c r="AX642" s="103">
        <v>-9854739062.5169792</v>
      </c>
      <c r="AY642" s="103">
        <v>-9950519215.2397995</v>
      </c>
      <c r="AZ642" s="103">
        <v>-10012563916.1556</v>
      </c>
      <c r="BA642" s="103">
        <v>-10095028621.9688</v>
      </c>
      <c r="BB642" s="103">
        <v>-10095028621.9688</v>
      </c>
      <c r="BC642" s="103">
        <v>-10196790141.499001</v>
      </c>
      <c r="BD642" s="103">
        <v>-10269322001.673901</v>
      </c>
      <c r="BE642" s="103">
        <v>-10339591880.206499</v>
      </c>
      <c r="BF642" s="103">
        <v>-10423588576.064699</v>
      </c>
      <c r="BG642" s="103">
        <v>-10539527531.4471</v>
      </c>
      <c r="BH642" s="103">
        <v>-10087619473.6287</v>
      </c>
      <c r="BI642" s="103">
        <v>-10220483412.5905</v>
      </c>
      <c r="BJ642" s="103">
        <v>-10365596322.318701</v>
      </c>
      <c r="BK642" s="103">
        <v>-10479201091.3172</v>
      </c>
      <c r="BL642" s="103">
        <v>-10580706661.8071</v>
      </c>
      <c r="BM642" s="103">
        <v>-10649335134.339899</v>
      </c>
      <c r="BN642" s="103">
        <v>-10745282517.0889</v>
      </c>
      <c r="BO642" s="103">
        <v>-10745282517.0889</v>
      </c>
      <c r="BP642" s="103">
        <v>-10852583513.3836</v>
      </c>
      <c r="BQ642" s="103">
        <v>-10929672991.1434</v>
      </c>
      <c r="BR642" s="103">
        <v>-11003942357.462099</v>
      </c>
      <c r="BS642" s="103">
        <v>-11091869718.2295</v>
      </c>
      <c r="BT642" s="103">
        <v>-11212369812.5711</v>
      </c>
      <c r="BU642" s="103">
        <v>-10638544954.849001</v>
      </c>
      <c r="BV642" s="103">
        <v>-10774666584.235701</v>
      </c>
      <c r="BW642" s="103">
        <v>-10923212258.726299</v>
      </c>
      <c r="BX642" s="103">
        <v>-11040707168.339199</v>
      </c>
      <c r="BY642" s="103">
        <v>-11145547259.2423</v>
      </c>
      <c r="BZ642" s="103">
        <v>-11217699926.9639</v>
      </c>
      <c r="CA642" s="103">
        <v>-11319004999.501499</v>
      </c>
      <c r="CB642" s="103">
        <v>-11319004999.501499</v>
      </c>
      <c r="CC642" s="103">
        <v>-11423471655.2756</v>
      </c>
      <c r="CD642" s="103">
        <v>-11511340245.780199</v>
      </c>
      <c r="CE642" s="103">
        <v>-11593186526.804199</v>
      </c>
      <c r="CF642" s="103">
        <v>-11687574516.656401</v>
      </c>
      <c r="CG642" s="103">
        <v>-11811384061.139099</v>
      </c>
      <c r="CH642" s="103">
        <v>-11090071403.1427</v>
      </c>
      <c r="CI642" s="103">
        <v>-11226476963.009399</v>
      </c>
      <c r="CJ642" s="103">
        <v>-11370140253.587099</v>
      </c>
      <c r="CK642" s="103">
        <v>-11491298790.7071</v>
      </c>
      <c r="CL642" s="103">
        <v>-11602471355.8862</v>
      </c>
      <c r="CM642" s="103">
        <v>-11684782164.674101</v>
      </c>
      <c r="CN642" s="103">
        <v>-11796356047.8092</v>
      </c>
      <c r="CO642" s="103">
        <v>-11796356047.8092</v>
      </c>
    </row>
    <row r="643" spans="1:93" x14ac:dyDescent="0.2">
      <c r="A643" s="101" t="s">
        <v>2237</v>
      </c>
    </row>
    <row r="644" spans="1:93" x14ac:dyDescent="0.2">
      <c r="A644" s="99" t="s">
        <v>2238</v>
      </c>
    </row>
    <row r="645" spans="1:93" x14ac:dyDescent="0.2">
      <c r="A645" s="101" t="s">
        <v>2239</v>
      </c>
      <c r="B645" s="100">
        <v>0</v>
      </c>
      <c r="C645" s="100">
        <v>0</v>
      </c>
      <c r="D645" s="100">
        <v>0</v>
      </c>
      <c r="E645" s="100">
        <v>0</v>
      </c>
      <c r="F645" s="100">
        <v>0</v>
      </c>
      <c r="G645" s="100">
        <v>0</v>
      </c>
      <c r="H645" s="100">
        <v>0</v>
      </c>
      <c r="I645" s="100">
        <v>0</v>
      </c>
      <c r="J645" s="100">
        <v>0</v>
      </c>
      <c r="K645" s="100">
        <v>0</v>
      </c>
      <c r="L645" s="100">
        <v>0</v>
      </c>
      <c r="M645" s="100">
        <v>0</v>
      </c>
      <c r="N645" s="100">
        <v>0</v>
      </c>
      <c r="O645" s="100">
        <v>0</v>
      </c>
      <c r="P645" s="100">
        <v>0</v>
      </c>
      <c r="Q645" s="100">
        <v>0</v>
      </c>
      <c r="R645" s="100">
        <v>0</v>
      </c>
      <c r="S645" s="100">
        <v>0</v>
      </c>
      <c r="T645" s="100">
        <v>0</v>
      </c>
      <c r="U645" s="100">
        <v>0</v>
      </c>
      <c r="V645" s="100">
        <v>0</v>
      </c>
      <c r="W645" s="100">
        <v>0</v>
      </c>
      <c r="X645" s="100">
        <v>0</v>
      </c>
      <c r="Y645" s="100">
        <v>0</v>
      </c>
      <c r="Z645" s="100">
        <v>0</v>
      </c>
      <c r="AB645" s="100">
        <v>0</v>
      </c>
      <c r="AC645" s="100">
        <v>0</v>
      </c>
      <c r="AD645" s="100">
        <v>0</v>
      </c>
      <c r="AE645" s="100">
        <v>0</v>
      </c>
      <c r="AF645" s="100">
        <v>0</v>
      </c>
      <c r="AG645" s="100">
        <v>0</v>
      </c>
      <c r="AH645" s="100">
        <v>0</v>
      </c>
      <c r="AI645" s="100">
        <v>0</v>
      </c>
      <c r="AJ645" s="100">
        <v>0</v>
      </c>
      <c r="AK645" s="100">
        <v>0</v>
      </c>
      <c r="AL645" s="100">
        <v>0</v>
      </c>
      <c r="AM645" s="100">
        <v>0</v>
      </c>
      <c r="AN645" s="100">
        <v>0</v>
      </c>
      <c r="AO645" s="100">
        <v>0</v>
      </c>
      <c r="AP645" s="100">
        <v>0</v>
      </c>
      <c r="AQ645" s="100">
        <v>0</v>
      </c>
      <c r="AR645" s="100">
        <v>0</v>
      </c>
      <c r="AS645" s="100">
        <v>0</v>
      </c>
      <c r="AT645" s="100">
        <v>0</v>
      </c>
      <c r="AU645" s="100">
        <v>0</v>
      </c>
      <c r="AV645" s="100">
        <v>0</v>
      </c>
      <c r="AW645" s="100">
        <v>0</v>
      </c>
      <c r="AX645" s="100">
        <v>0</v>
      </c>
      <c r="AY645" s="100">
        <v>0</v>
      </c>
      <c r="AZ645" s="100">
        <v>0</v>
      </c>
      <c r="BA645" s="100">
        <v>0</v>
      </c>
      <c r="BB645" s="100">
        <v>0</v>
      </c>
      <c r="BC645" s="100">
        <v>0</v>
      </c>
      <c r="BD645" s="100">
        <v>0</v>
      </c>
      <c r="BE645" s="100">
        <v>0</v>
      </c>
      <c r="BF645" s="100">
        <v>0</v>
      </c>
      <c r="BG645" s="100">
        <v>0</v>
      </c>
      <c r="BH645" s="100">
        <v>0</v>
      </c>
      <c r="BI645" s="100">
        <v>0</v>
      </c>
      <c r="BJ645" s="100">
        <v>0</v>
      </c>
      <c r="BK645" s="100">
        <v>0</v>
      </c>
      <c r="BL645" s="100">
        <v>0</v>
      </c>
      <c r="BM645" s="100">
        <v>0</v>
      </c>
      <c r="BN645" s="100">
        <v>0</v>
      </c>
      <c r="BO645" s="100">
        <v>0</v>
      </c>
      <c r="BP645" s="100">
        <v>0</v>
      </c>
      <c r="BQ645" s="100">
        <v>0</v>
      </c>
      <c r="BR645" s="100">
        <v>0</v>
      </c>
      <c r="BS645" s="100">
        <v>0</v>
      </c>
      <c r="BT645" s="100">
        <v>0</v>
      </c>
      <c r="BU645" s="100">
        <v>0</v>
      </c>
      <c r="BV645" s="100">
        <v>0</v>
      </c>
      <c r="BW645" s="100">
        <v>0</v>
      </c>
      <c r="BX645" s="100">
        <v>0</v>
      </c>
      <c r="BY645" s="100">
        <v>0</v>
      </c>
      <c r="BZ645" s="100">
        <v>0</v>
      </c>
      <c r="CA645" s="100">
        <v>0</v>
      </c>
      <c r="CB645" s="100">
        <v>0</v>
      </c>
      <c r="CC645" s="100">
        <v>0</v>
      </c>
      <c r="CD645" s="100">
        <v>0</v>
      </c>
      <c r="CE645" s="100">
        <v>0</v>
      </c>
      <c r="CF645" s="100">
        <v>0</v>
      </c>
      <c r="CG645" s="100">
        <v>0</v>
      </c>
      <c r="CH645" s="100">
        <v>0</v>
      </c>
      <c r="CI645" s="100">
        <v>0</v>
      </c>
      <c r="CJ645" s="100">
        <v>0</v>
      </c>
      <c r="CK645" s="100">
        <v>0</v>
      </c>
      <c r="CL645" s="100">
        <v>0</v>
      </c>
      <c r="CM645" s="100">
        <v>0</v>
      </c>
      <c r="CN645" s="100">
        <v>0</v>
      </c>
      <c r="CO645" s="100">
        <v>0</v>
      </c>
    </row>
    <row r="646" spans="1:93" x14ac:dyDescent="0.2">
      <c r="A646" s="101" t="s">
        <v>2240</v>
      </c>
      <c r="B646" s="100">
        <v>0</v>
      </c>
      <c r="C646" s="100">
        <v>0</v>
      </c>
      <c r="D646" s="100">
        <v>0</v>
      </c>
      <c r="E646" s="100">
        <v>0</v>
      </c>
      <c r="F646" s="100">
        <v>0</v>
      </c>
      <c r="G646" s="100">
        <v>0</v>
      </c>
      <c r="H646" s="100">
        <v>0</v>
      </c>
      <c r="I646" s="100">
        <v>0</v>
      </c>
      <c r="J646" s="100">
        <v>0</v>
      </c>
      <c r="K646" s="100">
        <v>0</v>
      </c>
      <c r="L646" s="100">
        <v>0</v>
      </c>
      <c r="M646" s="100">
        <v>0</v>
      </c>
      <c r="N646" s="100">
        <v>0</v>
      </c>
      <c r="O646" s="100">
        <v>0</v>
      </c>
      <c r="P646" s="100">
        <v>0</v>
      </c>
      <c r="Q646" s="100">
        <v>0</v>
      </c>
      <c r="R646" s="100">
        <v>0</v>
      </c>
      <c r="S646" s="100">
        <v>0</v>
      </c>
      <c r="T646" s="100">
        <v>0</v>
      </c>
      <c r="U646" s="100">
        <v>0</v>
      </c>
      <c r="V646" s="100">
        <v>0</v>
      </c>
      <c r="W646" s="100">
        <v>0</v>
      </c>
      <c r="X646" s="100">
        <v>0</v>
      </c>
      <c r="Y646" s="100">
        <v>0</v>
      </c>
      <c r="Z646" s="100">
        <v>0</v>
      </c>
      <c r="AB646" s="100">
        <v>0</v>
      </c>
      <c r="AC646" s="100">
        <v>0</v>
      </c>
      <c r="AD646" s="100">
        <v>0</v>
      </c>
      <c r="AE646" s="100">
        <v>0</v>
      </c>
      <c r="AF646" s="100">
        <v>0</v>
      </c>
      <c r="AG646" s="100">
        <v>0</v>
      </c>
      <c r="AH646" s="100">
        <v>0</v>
      </c>
      <c r="AI646" s="100">
        <v>0</v>
      </c>
      <c r="AJ646" s="100">
        <v>0</v>
      </c>
      <c r="AK646" s="100">
        <v>0</v>
      </c>
      <c r="AL646" s="100">
        <v>0</v>
      </c>
      <c r="AM646" s="100">
        <v>0</v>
      </c>
      <c r="AN646" s="100">
        <v>0</v>
      </c>
      <c r="AO646" s="100">
        <v>0</v>
      </c>
      <c r="AP646" s="100">
        <v>0</v>
      </c>
      <c r="AQ646" s="100">
        <v>0</v>
      </c>
      <c r="AR646" s="100">
        <v>0</v>
      </c>
      <c r="AS646" s="100">
        <v>0</v>
      </c>
      <c r="AT646" s="100">
        <v>0</v>
      </c>
      <c r="AU646" s="100">
        <v>0</v>
      </c>
      <c r="AV646" s="100">
        <v>0</v>
      </c>
      <c r="AW646" s="100">
        <v>0</v>
      </c>
      <c r="AX646" s="100">
        <v>0</v>
      </c>
      <c r="AY646" s="100">
        <v>0</v>
      </c>
      <c r="AZ646" s="100">
        <v>0</v>
      </c>
      <c r="BA646" s="100">
        <v>0</v>
      </c>
      <c r="BB646" s="100">
        <v>0</v>
      </c>
      <c r="BC646" s="100">
        <v>0</v>
      </c>
      <c r="BD646" s="100">
        <v>0</v>
      </c>
      <c r="BE646" s="100">
        <v>0</v>
      </c>
      <c r="BF646" s="100">
        <v>0</v>
      </c>
      <c r="BG646" s="100">
        <v>0</v>
      </c>
      <c r="BH646" s="100">
        <v>0</v>
      </c>
      <c r="BI646" s="100">
        <v>0</v>
      </c>
      <c r="BJ646" s="100">
        <v>0</v>
      </c>
      <c r="BK646" s="100">
        <v>0</v>
      </c>
      <c r="BL646" s="100">
        <v>0</v>
      </c>
      <c r="BM646" s="100">
        <v>0</v>
      </c>
      <c r="BN646" s="100">
        <v>0</v>
      </c>
      <c r="BO646" s="100">
        <v>0</v>
      </c>
      <c r="BP646" s="100">
        <v>0</v>
      </c>
      <c r="BQ646" s="100">
        <v>0</v>
      </c>
      <c r="BR646" s="100">
        <v>0</v>
      </c>
      <c r="BS646" s="100">
        <v>0</v>
      </c>
      <c r="BT646" s="100">
        <v>0</v>
      </c>
      <c r="BU646" s="100">
        <v>0</v>
      </c>
      <c r="BV646" s="100">
        <v>0</v>
      </c>
      <c r="BW646" s="100">
        <v>0</v>
      </c>
      <c r="BX646" s="100">
        <v>0</v>
      </c>
      <c r="BY646" s="100">
        <v>0</v>
      </c>
      <c r="BZ646" s="100">
        <v>0</v>
      </c>
      <c r="CA646" s="100">
        <v>0</v>
      </c>
      <c r="CB646" s="100">
        <v>0</v>
      </c>
      <c r="CC646" s="100">
        <v>0</v>
      </c>
      <c r="CD646" s="100">
        <v>0</v>
      </c>
      <c r="CE646" s="100">
        <v>0</v>
      </c>
      <c r="CF646" s="100">
        <v>0</v>
      </c>
      <c r="CG646" s="100">
        <v>0</v>
      </c>
      <c r="CH646" s="100">
        <v>0</v>
      </c>
      <c r="CI646" s="100">
        <v>0</v>
      </c>
      <c r="CJ646" s="100">
        <v>0</v>
      </c>
      <c r="CK646" s="100">
        <v>0</v>
      </c>
      <c r="CL646" s="100">
        <v>0</v>
      </c>
      <c r="CM646" s="100">
        <v>0</v>
      </c>
      <c r="CN646" s="100">
        <v>0</v>
      </c>
      <c r="CO646" s="100">
        <v>0</v>
      </c>
    </row>
    <row r="647" spans="1:93" x14ac:dyDescent="0.2">
      <c r="A647" s="101" t="s">
        <v>2241</v>
      </c>
      <c r="B647" s="100">
        <v>0</v>
      </c>
      <c r="C647" s="100">
        <v>0</v>
      </c>
      <c r="D647" s="100">
        <v>0</v>
      </c>
      <c r="E647" s="100">
        <v>0</v>
      </c>
      <c r="F647" s="100">
        <v>0</v>
      </c>
      <c r="G647" s="100">
        <v>0</v>
      </c>
      <c r="H647" s="100">
        <v>0</v>
      </c>
      <c r="I647" s="100">
        <v>0</v>
      </c>
      <c r="J647" s="100">
        <v>0</v>
      </c>
      <c r="K647" s="100">
        <v>0</v>
      </c>
      <c r="L647" s="100">
        <v>0</v>
      </c>
      <c r="M647" s="100">
        <v>0</v>
      </c>
      <c r="N647" s="100">
        <v>0</v>
      </c>
      <c r="O647" s="100">
        <v>0</v>
      </c>
      <c r="P647" s="100">
        <v>0</v>
      </c>
      <c r="Q647" s="100">
        <v>0</v>
      </c>
      <c r="R647" s="100">
        <v>0</v>
      </c>
      <c r="S647" s="100">
        <v>0</v>
      </c>
      <c r="T647" s="100">
        <v>0</v>
      </c>
      <c r="U647" s="100">
        <v>0</v>
      </c>
      <c r="V647" s="100">
        <v>0</v>
      </c>
      <c r="W647" s="100">
        <v>0</v>
      </c>
      <c r="X647" s="100">
        <v>0</v>
      </c>
      <c r="Y647" s="100">
        <v>0</v>
      </c>
      <c r="Z647" s="100">
        <v>0</v>
      </c>
      <c r="AB647" s="100">
        <v>0</v>
      </c>
      <c r="AC647" s="100">
        <v>0</v>
      </c>
      <c r="AD647" s="100">
        <v>0</v>
      </c>
      <c r="AE647" s="100">
        <v>0</v>
      </c>
      <c r="AF647" s="100">
        <v>0</v>
      </c>
      <c r="AG647" s="100">
        <v>0</v>
      </c>
      <c r="AH647" s="100">
        <v>0</v>
      </c>
      <c r="AI647" s="100">
        <v>0</v>
      </c>
      <c r="AJ647" s="100">
        <v>0</v>
      </c>
      <c r="AK647" s="100">
        <v>0</v>
      </c>
      <c r="AL647" s="100">
        <v>0</v>
      </c>
      <c r="AM647" s="100">
        <v>0</v>
      </c>
      <c r="AN647" s="100">
        <v>0</v>
      </c>
      <c r="AO647" s="100">
        <v>0</v>
      </c>
      <c r="AP647" s="100">
        <v>0</v>
      </c>
      <c r="AQ647" s="100">
        <v>0</v>
      </c>
      <c r="AR647" s="100">
        <v>0</v>
      </c>
      <c r="AS647" s="100">
        <v>0</v>
      </c>
      <c r="AT647" s="100">
        <v>0</v>
      </c>
      <c r="AU647" s="100">
        <v>0</v>
      </c>
      <c r="AV647" s="100">
        <v>0</v>
      </c>
      <c r="AW647" s="100">
        <v>0</v>
      </c>
      <c r="AX647" s="100">
        <v>0</v>
      </c>
      <c r="AY647" s="100">
        <v>0</v>
      </c>
      <c r="AZ647" s="100">
        <v>0</v>
      </c>
      <c r="BA647" s="100">
        <v>0</v>
      </c>
      <c r="BB647" s="100">
        <v>0</v>
      </c>
      <c r="BC647" s="100">
        <v>0</v>
      </c>
      <c r="BD647" s="100">
        <v>0</v>
      </c>
      <c r="BE647" s="100">
        <v>0</v>
      </c>
      <c r="BF647" s="100">
        <v>0</v>
      </c>
      <c r="BG647" s="100">
        <v>0</v>
      </c>
      <c r="BH647" s="100">
        <v>0</v>
      </c>
      <c r="BI647" s="100">
        <v>0</v>
      </c>
      <c r="BJ647" s="100">
        <v>0</v>
      </c>
      <c r="BK647" s="100">
        <v>0</v>
      </c>
      <c r="BL647" s="100">
        <v>0</v>
      </c>
      <c r="BM647" s="100">
        <v>0</v>
      </c>
      <c r="BN647" s="100">
        <v>0</v>
      </c>
      <c r="BO647" s="100">
        <v>0</v>
      </c>
      <c r="BP647" s="100">
        <v>0</v>
      </c>
      <c r="BQ647" s="100">
        <v>0</v>
      </c>
      <c r="BR647" s="100">
        <v>0</v>
      </c>
      <c r="BS647" s="100">
        <v>0</v>
      </c>
      <c r="BT647" s="100">
        <v>0</v>
      </c>
      <c r="BU647" s="100">
        <v>0</v>
      </c>
      <c r="BV647" s="100">
        <v>0</v>
      </c>
      <c r="BW647" s="100">
        <v>0</v>
      </c>
      <c r="BX647" s="100">
        <v>0</v>
      </c>
      <c r="BY647" s="100">
        <v>0</v>
      </c>
      <c r="BZ647" s="100">
        <v>0</v>
      </c>
      <c r="CA647" s="100">
        <v>0</v>
      </c>
      <c r="CB647" s="100">
        <v>0</v>
      </c>
      <c r="CC647" s="100">
        <v>0</v>
      </c>
      <c r="CD647" s="100">
        <v>0</v>
      </c>
      <c r="CE647" s="100">
        <v>0</v>
      </c>
      <c r="CF647" s="100">
        <v>0</v>
      </c>
      <c r="CG647" s="100">
        <v>0</v>
      </c>
      <c r="CH647" s="100">
        <v>0</v>
      </c>
      <c r="CI647" s="100">
        <v>0</v>
      </c>
      <c r="CJ647" s="100">
        <v>0</v>
      </c>
      <c r="CK647" s="100">
        <v>0</v>
      </c>
      <c r="CL647" s="100">
        <v>0</v>
      </c>
      <c r="CM647" s="100">
        <v>0</v>
      </c>
      <c r="CN647" s="100">
        <v>0</v>
      </c>
      <c r="CO647" s="100">
        <v>0</v>
      </c>
    </row>
    <row r="648" spans="1:93" x14ac:dyDescent="0.2">
      <c r="A648" s="101" t="s">
        <v>2242</v>
      </c>
      <c r="B648" s="100">
        <v>0</v>
      </c>
      <c r="C648" s="100">
        <v>0</v>
      </c>
      <c r="D648" s="100">
        <v>0</v>
      </c>
      <c r="E648" s="100">
        <v>0</v>
      </c>
      <c r="F648" s="100">
        <v>0</v>
      </c>
      <c r="G648" s="100">
        <v>0</v>
      </c>
      <c r="H648" s="100">
        <v>0</v>
      </c>
      <c r="I648" s="100">
        <v>0</v>
      </c>
      <c r="J648" s="100">
        <v>0</v>
      </c>
      <c r="K648" s="100">
        <v>0</v>
      </c>
      <c r="L648" s="100">
        <v>0</v>
      </c>
      <c r="M648" s="100">
        <v>0</v>
      </c>
      <c r="N648" s="100">
        <v>0</v>
      </c>
      <c r="O648" s="100">
        <v>0</v>
      </c>
      <c r="P648" s="100">
        <v>0</v>
      </c>
      <c r="Q648" s="100">
        <v>0</v>
      </c>
      <c r="R648" s="100">
        <v>0</v>
      </c>
      <c r="S648" s="100">
        <v>0</v>
      </c>
      <c r="T648" s="100">
        <v>0</v>
      </c>
      <c r="U648" s="100">
        <v>0</v>
      </c>
      <c r="V648" s="100">
        <v>0</v>
      </c>
      <c r="W648" s="100">
        <v>0</v>
      </c>
      <c r="X648" s="100">
        <v>0</v>
      </c>
      <c r="Y648" s="100">
        <v>0</v>
      </c>
      <c r="Z648" s="100">
        <v>0</v>
      </c>
      <c r="AB648" s="100">
        <v>0</v>
      </c>
      <c r="AC648" s="100">
        <v>0</v>
      </c>
      <c r="AD648" s="100">
        <v>0</v>
      </c>
      <c r="AE648" s="100">
        <v>0</v>
      </c>
      <c r="AF648" s="100">
        <v>0</v>
      </c>
      <c r="AG648" s="100">
        <v>0</v>
      </c>
      <c r="AH648" s="100">
        <v>0</v>
      </c>
      <c r="AI648" s="100">
        <v>0</v>
      </c>
      <c r="AJ648" s="100">
        <v>0</v>
      </c>
      <c r="AK648" s="100">
        <v>0</v>
      </c>
      <c r="AL648" s="100">
        <v>0</v>
      </c>
      <c r="AM648" s="100">
        <v>0</v>
      </c>
      <c r="AN648" s="100">
        <v>0</v>
      </c>
      <c r="AO648" s="100">
        <v>0</v>
      </c>
      <c r="AP648" s="100">
        <v>0</v>
      </c>
      <c r="AQ648" s="100">
        <v>0</v>
      </c>
      <c r="AR648" s="100">
        <v>0</v>
      </c>
      <c r="AS648" s="100">
        <v>0</v>
      </c>
      <c r="AT648" s="100">
        <v>0</v>
      </c>
      <c r="AU648" s="100">
        <v>0</v>
      </c>
      <c r="AV648" s="100">
        <v>0</v>
      </c>
      <c r="AW648" s="100">
        <v>0</v>
      </c>
      <c r="AX648" s="100">
        <v>0</v>
      </c>
      <c r="AY648" s="100">
        <v>0</v>
      </c>
      <c r="AZ648" s="100">
        <v>0</v>
      </c>
      <c r="BA648" s="100">
        <v>0</v>
      </c>
      <c r="BB648" s="100">
        <v>0</v>
      </c>
      <c r="BC648" s="100">
        <v>0</v>
      </c>
      <c r="BD648" s="100">
        <v>0</v>
      </c>
      <c r="BE648" s="100">
        <v>0</v>
      </c>
      <c r="BF648" s="100">
        <v>0</v>
      </c>
      <c r="BG648" s="100">
        <v>0</v>
      </c>
      <c r="BH648" s="100">
        <v>0</v>
      </c>
      <c r="BI648" s="100">
        <v>0</v>
      </c>
      <c r="BJ648" s="100">
        <v>0</v>
      </c>
      <c r="BK648" s="100">
        <v>0</v>
      </c>
      <c r="BL648" s="100">
        <v>0</v>
      </c>
      <c r="BM648" s="100">
        <v>0</v>
      </c>
      <c r="BN648" s="100">
        <v>0</v>
      </c>
      <c r="BO648" s="100">
        <v>0</v>
      </c>
      <c r="BP648" s="100">
        <v>0</v>
      </c>
      <c r="BQ648" s="100">
        <v>0</v>
      </c>
      <c r="BR648" s="100">
        <v>0</v>
      </c>
      <c r="BS648" s="100">
        <v>0</v>
      </c>
      <c r="BT648" s="100">
        <v>0</v>
      </c>
      <c r="BU648" s="100">
        <v>0</v>
      </c>
      <c r="BV648" s="100">
        <v>0</v>
      </c>
      <c r="BW648" s="100">
        <v>0</v>
      </c>
      <c r="BX648" s="100">
        <v>0</v>
      </c>
      <c r="BY648" s="100">
        <v>0</v>
      </c>
      <c r="BZ648" s="100">
        <v>0</v>
      </c>
      <c r="CA648" s="100">
        <v>0</v>
      </c>
      <c r="CB648" s="100">
        <v>0</v>
      </c>
      <c r="CC648" s="100">
        <v>0</v>
      </c>
      <c r="CD648" s="100">
        <v>0</v>
      </c>
      <c r="CE648" s="100">
        <v>0</v>
      </c>
      <c r="CF648" s="100">
        <v>0</v>
      </c>
      <c r="CG648" s="100">
        <v>0</v>
      </c>
      <c r="CH648" s="100">
        <v>0</v>
      </c>
      <c r="CI648" s="100">
        <v>0</v>
      </c>
      <c r="CJ648" s="100">
        <v>0</v>
      </c>
      <c r="CK648" s="100">
        <v>0</v>
      </c>
      <c r="CL648" s="100">
        <v>0</v>
      </c>
      <c r="CM648" s="100">
        <v>0</v>
      </c>
      <c r="CN648" s="100">
        <v>0</v>
      </c>
      <c r="CO648" s="100">
        <v>0</v>
      </c>
    </row>
    <row r="649" spans="1:93" x14ac:dyDescent="0.2">
      <c r="A649" s="101" t="s">
        <v>2243</v>
      </c>
      <c r="B649" s="100">
        <v>0</v>
      </c>
      <c r="C649" s="100">
        <v>0</v>
      </c>
      <c r="D649" s="100">
        <v>0</v>
      </c>
      <c r="E649" s="100">
        <v>0</v>
      </c>
      <c r="F649" s="100">
        <v>0</v>
      </c>
      <c r="G649" s="100">
        <v>0</v>
      </c>
      <c r="H649" s="100">
        <v>0</v>
      </c>
      <c r="I649" s="100">
        <v>0</v>
      </c>
      <c r="J649" s="100">
        <v>0</v>
      </c>
      <c r="K649" s="100">
        <v>0</v>
      </c>
      <c r="L649" s="100">
        <v>0</v>
      </c>
      <c r="M649" s="100">
        <v>0</v>
      </c>
      <c r="N649" s="100">
        <v>0</v>
      </c>
      <c r="O649" s="100">
        <v>0</v>
      </c>
      <c r="P649" s="100">
        <v>0</v>
      </c>
      <c r="Q649" s="100">
        <v>0</v>
      </c>
      <c r="R649" s="100">
        <v>0</v>
      </c>
      <c r="S649" s="100">
        <v>0</v>
      </c>
      <c r="T649" s="100">
        <v>0</v>
      </c>
      <c r="U649" s="100">
        <v>0</v>
      </c>
      <c r="V649" s="100">
        <v>0</v>
      </c>
      <c r="W649" s="100">
        <v>0</v>
      </c>
      <c r="X649" s="100">
        <v>0</v>
      </c>
      <c r="Y649" s="100">
        <v>0</v>
      </c>
      <c r="Z649" s="100">
        <v>0</v>
      </c>
      <c r="AB649" s="100">
        <v>0</v>
      </c>
      <c r="AC649" s="100">
        <v>0</v>
      </c>
      <c r="AD649" s="100">
        <v>0</v>
      </c>
      <c r="AE649" s="100">
        <v>0</v>
      </c>
      <c r="AF649" s="100">
        <v>0</v>
      </c>
      <c r="AG649" s="100">
        <v>0</v>
      </c>
      <c r="AH649" s="100">
        <v>0</v>
      </c>
      <c r="AI649" s="100">
        <v>0</v>
      </c>
      <c r="AJ649" s="100">
        <v>0</v>
      </c>
      <c r="AK649" s="100">
        <v>0</v>
      </c>
      <c r="AL649" s="100">
        <v>0</v>
      </c>
      <c r="AM649" s="100">
        <v>0</v>
      </c>
      <c r="AN649" s="100">
        <v>0</v>
      </c>
      <c r="AO649" s="100">
        <v>0</v>
      </c>
      <c r="AP649" s="100">
        <v>0</v>
      </c>
      <c r="AQ649" s="100">
        <v>0</v>
      </c>
      <c r="AR649" s="100">
        <v>0</v>
      </c>
      <c r="AS649" s="100">
        <v>0</v>
      </c>
      <c r="AT649" s="100">
        <v>0</v>
      </c>
      <c r="AU649" s="100">
        <v>0</v>
      </c>
      <c r="AV649" s="100">
        <v>0</v>
      </c>
      <c r="AW649" s="100">
        <v>0</v>
      </c>
      <c r="AX649" s="100">
        <v>0</v>
      </c>
      <c r="AY649" s="100">
        <v>0</v>
      </c>
      <c r="AZ649" s="100">
        <v>0</v>
      </c>
      <c r="BA649" s="100">
        <v>0</v>
      </c>
      <c r="BB649" s="100">
        <v>0</v>
      </c>
      <c r="BC649" s="100">
        <v>0</v>
      </c>
      <c r="BD649" s="100">
        <v>0</v>
      </c>
      <c r="BE649" s="100">
        <v>0</v>
      </c>
      <c r="BF649" s="100">
        <v>0</v>
      </c>
      <c r="BG649" s="100">
        <v>0</v>
      </c>
      <c r="BH649" s="100">
        <v>0</v>
      </c>
      <c r="BI649" s="100">
        <v>0</v>
      </c>
      <c r="BJ649" s="100">
        <v>0</v>
      </c>
      <c r="BK649" s="100">
        <v>0</v>
      </c>
      <c r="BL649" s="100">
        <v>0</v>
      </c>
      <c r="BM649" s="100">
        <v>0</v>
      </c>
      <c r="BN649" s="100">
        <v>0</v>
      </c>
      <c r="BO649" s="100">
        <v>0</v>
      </c>
      <c r="BP649" s="100">
        <v>0</v>
      </c>
      <c r="BQ649" s="100">
        <v>0</v>
      </c>
      <c r="BR649" s="100">
        <v>0</v>
      </c>
      <c r="BS649" s="100">
        <v>0</v>
      </c>
      <c r="BT649" s="100">
        <v>0</v>
      </c>
      <c r="BU649" s="100">
        <v>0</v>
      </c>
      <c r="BV649" s="100">
        <v>0</v>
      </c>
      <c r="BW649" s="100">
        <v>0</v>
      </c>
      <c r="BX649" s="100">
        <v>0</v>
      </c>
      <c r="BY649" s="100">
        <v>0</v>
      </c>
      <c r="BZ649" s="100">
        <v>0</v>
      </c>
      <c r="CA649" s="100">
        <v>0</v>
      </c>
      <c r="CB649" s="100">
        <v>0</v>
      </c>
      <c r="CC649" s="100">
        <v>0</v>
      </c>
      <c r="CD649" s="100">
        <v>0</v>
      </c>
      <c r="CE649" s="100">
        <v>0</v>
      </c>
      <c r="CF649" s="100">
        <v>0</v>
      </c>
      <c r="CG649" s="100">
        <v>0</v>
      </c>
      <c r="CH649" s="100">
        <v>0</v>
      </c>
      <c r="CI649" s="100">
        <v>0</v>
      </c>
      <c r="CJ649" s="100">
        <v>0</v>
      </c>
      <c r="CK649" s="100">
        <v>0</v>
      </c>
      <c r="CL649" s="100">
        <v>0</v>
      </c>
      <c r="CM649" s="100">
        <v>0</v>
      </c>
      <c r="CN649" s="100">
        <v>0</v>
      </c>
      <c r="CO649" s="100">
        <v>0</v>
      </c>
    </row>
    <row r="650" spans="1:93" x14ac:dyDescent="0.2">
      <c r="A650" s="101" t="s">
        <v>2244</v>
      </c>
      <c r="B650" s="100">
        <v>0</v>
      </c>
      <c r="C650" s="100">
        <v>0</v>
      </c>
      <c r="D650" s="100">
        <v>0</v>
      </c>
      <c r="E650" s="100">
        <v>0</v>
      </c>
      <c r="F650" s="100">
        <v>0</v>
      </c>
      <c r="G650" s="100">
        <v>0</v>
      </c>
      <c r="H650" s="100">
        <v>0</v>
      </c>
      <c r="I650" s="100">
        <v>0</v>
      </c>
      <c r="J650" s="100">
        <v>0</v>
      </c>
      <c r="K650" s="100">
        <v>0</v>
      </c>
      <c r="L650" s="100">
        <v>0</v>
      </c>
      <c r="M650" s="100">
        <v>0</v>
      </c>
      <c r="N650" s="100">
        <v>0</v>
      </c>
      <c r="O650" s="100">
        <v>0</v>
      </c>
      <c r="P650" s="100">
        <v>0</v>
      </c>
      <c r="Q650" s="100">
        <v>0</v>
      </c>
      <c r="R650" s="100">
        <v>0</v>
      </c>
      <c r="S650" s="100">
        <v>0</v>
      </c>
      <c r="T650" s="100">
        <v>0</v>
      </c>
      <c r="U650" s="100">
        <v>0</v>
      </c>
      <c r="V650" s="100">
        <v>0</v>
      </c>
      <c r="W650" s="100">
        <v>0</v>
      </c>
      <c r="X650" s="100">
        <v>0</v>
      </c>
      <c r="Y650" s="100">
        <v>0</v>
      </c>
      <c r="Z650" s="100">
        <v>0</v>
      </c>
      <c r="AB650" s="100">
        <v>0</v>
      </c>
      <c r="AC650" s="100">
        <v>0</v>
      </c>
      <c r="AD650" s="100">
        <v>0</v>
      </c>
      <c r="AE650" s="100">
        <v>0</v>
      </c>
      <c r="AF650" s="100">
        <v>0</v>
      </c>
      <c r="AG650" s="100">
        <v>0</v>
      </c>
      <c r="AH650" s="100">
        <v>0</v>
      </c>
      <c r="AI650" s="100">
        <v>0</v>
      </c>
      <c r="AJ650" s="100">
        <v>0</v>
      </c>
      <c r="AK650" s="100">
        <v>0</v>
      </c>
      <c r="AL650" s="100">
        <v>0</v>
      </c>
      <c r="AM650" s="100">
        <v>0</v>
      </c>
      <c r="AN650" s="100">
        <v>0</v>
      </c>
      <c r="AO650" s="100">
        <v>0</v>
      </c>
      <c r="AP650" s="100">
        <v>0</v>
      </c>
      <c r="AQ650" s="100">
        <v>0</v>
      </c>
      <c r="AR650" s="100">
        <v>0</v>
      </c>
      <c r="AS650" s="100">
        <v>0</v>
      </c>
      <c r="AT650" s="100">
        <v>0</v>
      </c>
      <c r="AU650" s="100">
        <v>0</v>
      </c>
      <c r="AV650" s="100">
        <v>0</v>
      </c>
      <c r="AW650" s="100">
        <v>0</v>
      </c>
      <c r="AX650" s="100">
        <v>0</v>
      </c>
      <c r="AY650" s="100">
        <v>0</v>
      </c>
      <c r="AZ650" s="100">
        <v>0</v>
      </c>
      <c r="BA650" s="100">
        <v>0</v>
      </c>
      <c r="BB650" s="100">
        <v>0</v>
      </c>
      <c r="BC650" s="100">
        <v>0</v>
      </c>
      <c r="BD650" s="100">
        <v>0</v>
      </c>
      <c r="BE650" s="100">
        <v>0</v>
      </c>
      <c r="BF650" s="100">
        <v>0</v>
      </c>
      <c r="BG650" s="100">
        <v>0</v>
      </c>
      <c r="BH650" s="100">
        <v>0</v>
      </c>
      <c r="BI650" s="100">
        <v>0</v>
      </c>
      <c r="BJ650" s="100">
        <v>0</v>
      </c>
      <c r="BK650" s="100">
        <v>0</v>
      </c>
      <c r="BL650" s="100">
        <v>0</v>
      </c>
      <c r="BM650" s="100">
        <v>0</v>
      </c>
      <c r="BN650" s="100">
        <v>0</v>
      </c>
      <c r="BO650" s="100">
        <v>0</v>
      </c>
      <c r="BP650" s="100">
        <v>0</v>
      </c>
      <c r="BQ650" s="100">
        <v>0</v>
      </c>
      <c r="BR650" s="100">
        <v>0</v>
      </c>
      <c r="BS650" s="100">
        <v>0</v>
      </c>
      <c r="BT650" s="100">
        <v>0</v>
      </c>
      <c r="BU650" s="100">
        <v>0</v>
      </c>
      <c r="BV650" s="100">
        <v>0</v>
      </c>
      <c r="BW650" s="100">
        <v>0</v>
      </c>
      <c r="BX650" s="100">
        <v>0</v>
      </c>
      <c r="BY650" s="100">
        <v>0</v>
      </c>
      <c r="BZ650" s="100">
        <v>0</v>
      </c>
      <c r="CA650" s="100">
        <v>0</v>
      </c>
      <c r="CB650" s="100">
        <v>0</v>
      </c>
      <c r="CC650" s="100">
        <v>0</v>
      </c>
      <c r="CD650" s="100">
        <v>0</v>
      </c>
      <c r="CE650" s="100">
        <v>0</v>
      </c>
      <c r="CF650" s="100">
        <v>0</v>
      </c>
      <c r="CG650" s="100">
        <v>0</v>
      </c>
      <c r="CH650" s="100">
        <v>0</v>
      </c>
      <c r="CI650" s="100">
        <v>0</v>
      </c>
      <c r="CJ650" s="100">
        <v>0</v>
      </c>
      <c r="CK650" s="100">
        <v>0</v>
      </c>
      <c r="CL650" s="100">
        <v>0</v>
      </c>
      <c r="CM650" s="100">
        <v>0</v>
      </c>
      <c r="CN650" s="100">
        <v>0</v>
      </c>
      <c r="CO650" s="100">
        <v>0</v>
      </c>
    </row>
    <row r="651" spans="1:93" x14ac:dyDescent="0.2">
      <c r="A651" s="101" t="s">
        <v>2245</v>
      </c>
      <c r="B651" s="100">
        <v>0</v>
      </c>
      <c r="C651" s="100">
        <v>0</v>
      </c>
      <c r="D651" s="100">
        <v>0</v>
      </c>
      <c r="E651" s="100">
        <v>0</v>
      </c>
      <c r="F651" s="100">
        <v>0</v>
      </c>
      <c r="G651" s="100">
        <v>0</v>
      </c>
      <c r="H651" s="100">
        <v>0</v>
      </c>
      <c r="I651" s="100">
        <v>0</v>
      </c>
      <c r="J651" s="100">
        <v>0</v>
      </c>
      <c r="K651" s="100">
        <v>0</v>
      </c>
      <c r="L651" s="100">
        <v>0</v>
      </c>
      <c r="M651" s="100">
        <v>0</v>
      </c>
      <c r="N651" s="100">
        <v>0</v>
      </c>
      <c r="O651" s="100">
        <v>0</v>
      </c>
      <c r="P651" s="100">
        <v>0</v>
      </c>
      <c r="Q651" s="100">
        <v>0</v>
      </c>
      <c r="R651" s="100">
        <v>0</v>
      </c>
      <c r="S651" s="100">
        <v>0</v>
      </c>
      <c r="T651" s="100">
        <v>0</v>
      </c>
      <c r="U651" s="100">
        <v>0</v>
      </c>
      <c r="V651" s="100">
        <v>0</v>
      </c>
      <c r="W651" s="100">
        <v>0</v>
      </c>
      <c r="X651" s="100">
        <v>0</v>
      </c>
      <c r="Y651" s="100">
        <v>0</v>
      </c>
      <c r="Z651" s="100">
        <v>0</v>
      </c>
      <c r="AB651" s="100">
        <v>0</v>
      </c>
      <c r="AC651" s="100">
        <v>0</v>
      </c>
      <c r="AD651" s="100">
        <v>0</v>
      </c>
      <c r="AE651" s="100">
        <v>0</v>
      </c>
      <c r="AF651" s="100">
        <v>0</v>
      </c>
      <c r="AG651" s="100">
        <v>0</v>
      </c>
      <c r="AH651" s="100">
        <v>0</v>
      </c>
      <c r="AI651" s="100">
        <v>0</v>
      </c>
      <c r="AJ651" s="100">
        <v>0</v>
      </c>
      <c r="AK651" s="100">
        <v>0</v>
      </c>
      <c r="AL651" s="100">
        <v>0</v>
      </c>
      <c r="AM651" s="100">
        <v>0</v>
      </c>
      <c r="AN651" s="100">
        <v>0</v>
      </c>
      <c r="AO651" s="100">
        <v>0</v>
      </c>
      <c r="AP651" s="100">
        <v>0</v>
      </c>
      <c r="AQ651" s="100">
        <v>0</v>
      </c>
      <c r="AR651" s="100">
        <v>0</v>
      </c>
      <c r="AS651" s="100">
        <v>0</v>
      </c>
      <c r="AT651" s="100">
        <v>0</v>
      </c>
      <c r="AU651" s="100">
        <v>0</v>
      </c>
      <c r="AV651" s="100">
        <v>0</v>
      </c>
      <c r="AW651" s="100">
        <v>0</v>
      </c>
      <c r="AX651" s="100">
        <v>0</v>
      </c>
      <c r="AY651" s="100">
        <v>0</v>
      </c>
      <c r="AZ651" s="100">
        <v>0</v>
      </c>
      <c r="BA651" s="100">
        <v>0</v>
      </c>
      <c r="BB651" s="100">
        <v>0</v>
      </c>
      <c r="BC651" s="100">
        <v>0</v>
      </c>
      <c r="BD651" s="100">
        <v>0</v>
      </c>
      <c r="BE651" s="100">
        <v>0</v>
      </c>
      <c r="BF651" s="100">
        <v>0</v>
      </c>
      <c r="BG651" s="100">
        <v>0</v>
      </c>
      <c r="BH651" s="100">
        <v>0</v>
      </c>
      <c r="BI651" s="100">
        <v>0</v>
      </c>
      <c r="BJ651" s="100">
        <v>0</v>
      </c>
      <c r="BK651" s="100">
        <v>0</v>
      </c>
      <c r="BL651" s="100">
        <v>0</v>
      </c>
      <c r="BM651" s="100">
        <v>0</v>
      </c>
      <c r="BN651" s="100">
        <v>0</v>
      </c>
      <c r="BO651" s="100">
        <v>0</v>
      </c>
      <c r="BP651" s="100">
        <v>0</v>
      </c>
      <c r="BQ651" s="100">
        <v>0</v>
      </c>
      <c r="BR651" s="100">
        <v>0</v>
      </c>
      <c r="BS651" s="100">
        <v>0</v>
      </c>
      <c r="BT651" s="100">
        <v>0</v>
      </c>
      <c r="BU651" s="100">
        <v>0</v>
      </c>
      <c r="BV651" s="100">
        <v>0</v>
      </c>
      <c r="BW651" s="100">
        <v>0</v>
      </c>
      <c r="BX651" s="100">
        <v>0</v>
      </c>
      <c r="BY651" s="100">
        <v>0</v>
      </c>
      <c r="BZ651" s="100">
        <v>0</v>
      </c>
      <c r="CA651" s="100">
        <v>0</v>
      </c>
      <c r="CB651" s="100">
        <v>0</v>
      </c>
      <c r="CC651" s="100">
        <v>0</v>
      </c>
      <c r="CD651" s="100">
        <v>0</v>
      </c>
      <c r="CE651" s="100">
        <v>0</v>
      </c>
      <c r="CF651" s="100">
        <v>0</v>
      </c>
      <c r="CG651" s="100">
        <v>0</v>
      </c>
      <c r="CH651" s="100">
        <v>0</v>
      </c>
      <c r="CI651" s="100">
        <v>0</v>
      </c>
      <c r="CJ651" s="100">
        <v>0</v>
      </c>
      <c r="CK651" s="100">
        <v>0</v>
      </c>
      <c r="CL651" s="100">
        <v>0</v>
      </c>
      <c r="CM651" s="100">
        <v>0</v>
      </c>
      <c r="CN651" s="100">
        <v>0</v>
      </c>
      <c r="CO651" s="100">
        <v>0</v>
      </c>
    </row>
    <row r="652" spans="1:93" x14ac:dyDescent="0.2">
      <c r="A652" s="101" t="s">
        <v>2246</v>
      </c>
      <c r="B652" s="100">
        <v>-641602</v>
      </c>
      <c r="C652" s="100">
        <v>-641602</v>
      </c>
      <c r="D652" s="100">
        <v>-641602</v>
      </c>
      <c r="E652" s="100">
        <v>-641602</v>
      </c>
      <c r="F652" s="100">
        <v>-641602</v>
      </c>
      <c r="G652" s="100">
        <v>-641602</v>
      </c>
      <c r="H652" s="100">
        <v>-641602</v>
      </c>
      <c r="I652" s="100">
        <v>-641602</v>
      </c>
      <c r="J652" s="100">
        <v>-641602</v>
      </c>
      <c r="K652" s="100">
        <v>-641602</v>
      </c>
      <c r="L652" s="100">
        <v>-641602</v>
      </c>
      <c r="M652" s="100">
        <v>-641602</v>
      </c>
      <c r="N652" s="100">
        <v>-641602</v>
      </c>
      <c r="O652" s="100">
        <v>-641602</v>
      </c>
      <c r="P652" s="100">
        <v>-641602</v>
      </c>
      <c r="Q652" s="100">
        <v>-641602</v>
      </c>
      <c r="R652" s="100">
        <v>-641602</v>
      </c>
      <c r="S652" s="100">
        <v>-641602</v>
      </c>
      <c r="T652" s="100">
        <v>-641602</v>
      </c>
      <c r="U652" s="100">
        <v>-641602</v>
      </c>
      <c r="V652" s="100">
        <v>-641602</v>
      </c>
      <c r="W652" s="100">
        <v>-641602</v>
      </c>
      <c r="X652" s="100">
        <v>-641602</v>
      </c>
      <c r="Y652" s="100">
        <v>-641602</v>
      </c>
      <c r="Z652" s="100">
        <v>-641602</v>
      </c>
      <c r="AB652" s="100">
        <v>-641602</v>
      </c>
      <c r="AC652" s="100">
        <v>-641602</v>
      </c>
      <c r="AD652" s="100">
        <v>-641602</v>
      </c>
      <c r="AE652" s="100">
        <v>-641602</v>
      </c>
      <c r="AF652" s="100">
        <v>-641602</v>
      </c>
      <c r="AG652" s="100">
        <v>-641602</v>
      </c>
      <c r="AH652" s="100">
        <v>-641602</v>
      </c>
      <c r="AI652" s="100">
        <v>-641602</v>
      </c>
      <c r="AJ652" s="100">
        <v>-641602</v>
      </c>
      <c r="AK652" s="100">
        <v>-641602</v>
      </c>
      <c r="AL652" s="100">
        <v>-641602</v>
      </c>
      <c r="AM652" s="100">
        <v>-641602</v>
      </c>
      <c r="AN652" s="100">
        <v>-641602</v>
      </c>
      <c r="AO652" s="100">
        <v>-641602</v>
      </c>
      <c r="AP652" s="100">
        <v>-641602</v>
      </c>
      <c r="AQ652" s="100">
        <v>-641602</v>
      </c>
      <c r="AR652" s="100">
        <v>-641602</v>
      </c>
      <c r="AS652" s="100">
        <v>-641602</v>
      </c>
      <c r="AT652" s="100">
        <v>-641602</v>
      </c>
      <c r="AU652" s="100">
        <v>-641602</v>
      </c>
      <c r="AV652" s="100">
        <v>-641602</v>
      </c>
      <c r="AW652" s="100">
        <v>-641602</v>
      </c>
      <c r="AX652" s="100">
        <v>-641602</v>
      </c>
      <c r="AY652" s="100">
        <v>-641602</v>
      </c>
      <c r="AZ652" s="100">
        <v>-641602</v>
      </c>
      <c r="BA652" s="100">
        <v>-641602</v>
      </c>
      <c r="BB652" s="100">
        <v>-641602</v>
      </c>
      <c r="BC652" s="100">
        <v>-641602</v>
      </c>
      <c r="BD652" s="100">
        <v>-641602</v>
      </c>
      <c r="BE652" s="100">
        <v>-641602</v>
      </c>
      <c r="BF652" s="100">
        <v>-641602</v>
      </c>
      <c r="BG652" s="100">
        <v>-641602</v>
      </c>
      <c r="BH652" s="100">
        <v>-641602</v>
      </c>
      <c r="BI652" s="100">
        <v>-641602</v>
      </c>
      <c r="BJ652" s="100">
        <v>-641602</v>
      </c>
      <c r="BK652" s="100">
        <v>-641602</v>
      </c>
      <c r="BL652" s="100">
        <v>-641602</v>
      </c>
      <c r="BM652" s="100">
        <v>-641602</v>
      </c>
      <c r="BN652" s="100">
        <v>-641602</v>
      </c>
      <c r="BO652" s="100">
        <v>-641602</v>
      </c>
      <c r="BP652" s="100">
        <v>-641602</v>
      </c>
      <c r="BQ652" s="100">
        <v>-641602</v>
      </c>
      <c r="BR652" s="100">
        <v>-641602</v>
      </c>
      <c r="BS652" s="100">
        <v>-641602</v>
      </c>
      <c r="BT652" s="100">
        <v>-641602</v>
      </c>
      <c r="BU652" s="100">
        <v>-641602</v>
      </c>
      <c r="BV652" s="100">
        <v>-641602</v>
      </c>
      <c r="BW652" s="100">
        <v>-641602</v>
      </c>
      <c r="BX652" s="100">
        <v>-641602</v>
      </c>
      <c r="BY652" s="100">
        <v>-641602</v>
      </c>
      <c r="BZ652" s="100">
        <v>-641602</v>
      </c>
      <c r="CA652" s="100">
        <v>-641602</v>
      </c>
      <c r="CB652" s="100">
        <v>-641602</v>
      </c>
      <c r="CC652" s="100">
        <v>-641602</v>
      </c>
      <c r="CD652" s="100">
        <v>-641602</v>
      </c>
      <c r="CE652" s="100">
        <v>-641602</v>
      </c>
      <c r="CF652" s="100">
        <v>-641602</v>
      </c>
      <c r="CG652" s="100">
        <v>-641602</v>
      </c>
      <c r="CH652" s="100">
        <v>-641602</v>
      </c>
      <c r="CI652" s="100">
        <v>-641602</v>
      </c>
      <c r="CJ652" s="100">
        <v>-641602</v>
      </c>
      <c r="CK652" s="100">
        <v>-641602</v>
      </c>
      <c r="CL652" s="100">
        <v>-641602</v>
      </c>
      <c r="CM652" s="100">
        <v>-641602</v>
      </c>
      <c r="CN652" s="100">
        <v>-641602</v>
      </c>
      <c r="CO652" s="100">
        <v>-641602</v>
      </c>
    </row>
    <row r="653" spans="1:93" x14ac:dyDescent="0.2">
      <c r="A653" s="101" t="s">
        <v>2247</v>
      </c>
      <c r="B653" s="100">
        <v>0</v>
      </c>
      <c r="C653" s="100">
        <v>0</v>
      </c>
      <c r="D653" s="100">
        <v>0</v>
      </c>
      <c r="E653" s="100">
        <v>0</v>
      </c>
      <c r="F653" s="100">
        <v>0</v>
      </c>
      <c r="G653" s="100">
        <v>0</v>
      </c>
      <c r="H653" s="100">
        <v>0</v>
      </c>
      <c r="I653" s="100">
        <v>0</v>
      </c>
      <c r="J653" s="100">
        <v>0</v>
      </c>
      <c r="K653" s="100">
        <v>0</v>
      </c>
      <c r="L653" s="100">
        <v>0</v>
      </c>
      <c r="M653" s="100">
        <v>0</v>
      </c>
      <c r="N653" s="100">
        <v>0</v>
      </c>
      <c r="O653" s="100">
        <v>0</v>
      </c>
      <c r="P653" s="100">
        <v>0</v>
      </c>
      <c r="Q653" s="100">
        <v>0</v>
      </c>
      <c r="R653" s="100">
        <v>0</v>
      </c>
      <c r="S653" s="100">
        <v>0</v>
      </c>
      <c r="T653" s="100">
        <v>0</v>
      </c>
      <c r="U653" s="100">
        <v>0</v>
      </c>
      <c r="V653" s="100">
        <v>0</v>
      </c>
      <c r="W653" s="100">
        <v>0</v>
      </c>
      <c r="X653" s="100">
        <v>0</v>
      </c>
      <c r="Y653" s="100">
        <v>0</v>
      </c>
      <c r="Z653" s="100">
        <v>0</v>
      </c>
      <c r="AB653" s="100">
        <v>0</v>
      </c>
      <c r="AC653" s="100">
        <v>0</v>
      </c>
      <c r="AD653" s="100">
        <v>0</v>
      </c>
      <c r="AE653" s="100">
        <v>0</v>
      </c>
      <c r="AF653" s="100">
        <v>0</v>
      </c>
      <c r="AG653" s="100">
        <v>0</v>
      </c>
      <c r="AH653" s="100">
        <v>0</v>
      </c>
      <c r="AI653" s="100">
        <v>0</v>
      </c>
      <c r="AJ653" s="100">
        <v>0</v>
      </c>
      <c r="AK653" s="100">
        <v>0</v>
      </c>
      <c r="AL653" s="100">
        <v>0</v>
      </c>
      <c r="AM653" s="100">
        <v>0</v>
      </c>
      <c r="AN653" s="100">
        <v>0</v>
      </c>
      <c r="AO653" s="100">
        <v>0</v>
      </c>
      <c r="AP653" s="100">
        <v>0</v>
      </c>
      <c r="AQ653" s="100">
        <v>0</v>
      </c>
      <c r="AR653" s="100">
        <v>0</v>
      </c>
      <c r="AS653" s="100">
        <v>0</v>
      </c>
      <c r="AT653" s="100">
        <v>0</v>
      </c>
      <c r="AU653" s="100">
        <v>0</v>
      </c>
      <c r="AV653" s="100">
        <v>0</v>
      </c>
      <c r="AW653" s="100">
        <v>0</v>
      </c>
      <c r="AX653" s="100">
        <v>0</v>
      </c>
      <c r="AY653" s="100">
        <v>0</v>
      </c>
      <c r="AZ653" s="100">
        <v>0</v>
      </c>
      <c r="BA653" s="100">
        <v>0</v>
      </c>
      <c r="BB653" s="100">
        <v>0</v>
      </c>
      <c r="BC653" s="100">
        <v>0</v>
      </c>
      <c r="BD653" s="100">
        <v>0</v>
      </c>
      <c r="BE653" s="100">
        <v>0</v>
      </c>
      <c r="BF653" s="100">
        <v>0</v>
      </c>
      <c r="BG653" s="100">
        <v>0</v>
      </c>
      <c r="BH653" s="100">
        <v>0</v>
      </c>
      <c r="BI653" s="100">
        <v>0</v>
      </c>
      <c r="BJ653" s="100">
        <v>0</v>
      </c>
      <c r="BK653" s="100">
        <v>0</v>
      </c>
      <c r="BL653" s="100">
        <v>0</v>
      </c>
      <c r="BM653" s="100">
        <v>0</v>
      </c>
      <c r="BN653" s="100">
        <v>0</v>
      </c>
      <c r="BO653" s="100">
        <v>0</v>
      </c>
      <c r="BP653" s="100">
        <v>0</v>
      </c>
      <c r="BQ653" s="100">
        <v>0</v>
      </c>
      <c r="BR653" s="100">
        <v>0</v>
      </c>
      <c r="BS653" s="100">
        <v>0</v>
      </c>
      <c r="BT653" s="100">
        <v>0</v>
      </c>
      <c r="BU653" s="100">
        <v>0</v>
      </c>
      <c r="BV653" s="100">
        <v>0</v>
      </c>
      <c r="BW653" s="100">
        <v>0</v>
      </c>
      <c r="BX653" s="100">
        <v>0</v>
      </c>
      <c r="BY653" s="100">
        <v>0</v>
      </c>
      <c r="BZ653" s="100">
        <v>0</v>
      </c>
      <c r="CA653" s="100">
        <v>0</v>
      </c>
      <c r="CB653" s="100">
        <v>0</v>
      </c>
      <c r="CC653" s="100">
        <v>0</v>
      </c>
      <c r="CD653" s="100">
        <v>0</v>
      </c>
      <c r="CE653" s="100">
        <v>0</v>
      </c>
      <c r="CF653" s="100">
        <v>0</v>
      </c>
      <c r="CG653" s="100">
        <v>0</v>
      </c>
      <c r="CH653" s="100">
        <v>0</v>
      </c>
      <c r="CI653" s="100">
        <v>0</v>
      </c>
      <c r="CJ653" s="100">
        <v>0</v>
      </c>
      <c r="CK653" s="100">
        <v>0</v>
      </c>
      <c r="CL653" s="100">
        <v>0</v>
      </c>
      <c r="CM653" s="100">
        <v>0</v>
      </c>
      <c r="CN653" s="100">
        <v>0</v>
      </c>
      <c r="CO653" s="100">
        <v>0</v>
      </c>
    </row>
    <row r="654" spans="1:93" x14ac:dyDescent="0.2">
      <c r="A654" s="101" t="s">
        <v>2248</v>
      </c>
      <c r="B654" s="100">
        <v>0</v>
      </c>
      <c r="C654" s="100">
        <v>0</v>
      </c>
      <c r="D654" s="100">
        <v>0</v>
      </c>
      <c r="E654" s="100">
        <v>0</v>
      </c>
      <c r="F654" s="100">
        <v>0</v>
      </c>
      <c r="G654" s="100">
        <v>0</v>
      </c>
      <c r="H654" s="100">
        <v>0</v>
      </c>
      <c r="I654" s="100">
        <v>0</v>
      </c>
      <c r="J654" s="100">
        <v>0</v>
      </c>
      <c r="K654" s="100">
        <v>0</v>
      </c>
      <c r="L654" s="100">
        <v>0</v>
      </c>
      <c r="M654" s="100">
        <v>0</v>
      </c>
      <c r="N654" s="100">
        <v>0</v>
      </c>
      <c r="O654" s="100">
        <v>0</v>
      </c>
      <c r="P654" s="100">
        <v>0</v>
      </c>
      <c r="Q654" s="100">
        <v>0</v>
      </c>
      <c r="R654" s="100">
        <v>0</v>
      </c>
      <c r="S654" s="100">
        <v>0</v>
      </c>
      <c r="T654" s="100">
        <v>0</v>
      </c>
      <c r="U654" s="100">
        <v>0</v>
      </c>
      <c r="V654" s="100">
        <v>0</v>
      </c>
      <c r="W654" s="100">
        <v>0</v>
      </c>
      <c r="X654" s="100">
        <v>0</v>
      </c>
      <c r="Y654" s="100">
        <v>0</v>
      </c>
      <c r="Z654" s="100">
        <v>0</v>
      </c>
      <c r="AB654" s="100">
        <v>0</v>
      </c>
      <c r="AC654" s="100">
        <v>0</v>
      </c>
      <c r="AD654" s="100">
        <v>0</v>
      </c>
      <c r="AE654" s="100">
        <v>0</v>
      </c>
      <c r="AF654" s="100">
        <v>0</v>
      </c>
      <c r="AG654" s="100">
        <v>0</v>
      </c>
      <c r="AH654" s="100">
        <v>0</v>
      </c>
      <c r="AI654" s="100">
        <v>0</v>
      </c>
      <c r="AJ654" s="100">
        <v>0</v>
      </c>
      <c r="AK654" s="100">
        <v>0</v>
      </c>
      <c r="AL654" s="100">
        <v>0</v>
      </c>
      <c r="AM654" s="100">
        <v>0</v>
      </c>
      <c r="AN654" s="100">
        <v>0</v>
      </c>
      <c r="AO654" s="100">
        <v>0</v>
      </c>
      <c r="AP654" s="100">
        <v>0</v>
      </c>
      <c r="AQ654" s="100">
        <v>0</v>
      </c>
      <c r="AR654" s="100">
        <v>0</v>
      </c>
      <c r="AS654" s="100">
        <v>0</v>
      </c>
      <c r="AT654" s="100">
        <v>0</v>
      </c>
      <c r="AU654" s="100">
        <v>0</v>
      </c>
      <c r="AV654" s="100">
        <v>0</v>
      </c>
      <c r="AW654" s="100">
        <v>0</v>
      </c>
      <c r="AX654" s="100">
        <v>0</v>
      </c>
      <c r="AY654" s="100">
        <v>0</v>
      </c>
      <c r="AZ654" s="100">
        <v>0</v>
      </c>
      <c r="BA654" s="100">
        <v>0</v>
      </c>
      <c r="BB654" s="100">
        <v>0</v>
      </c>
      <c r="BC654" s="100">
        <v>0</v>
      </c>
      <c r="BD654" s="100">
        <v>0</v>
      </c>
      <c r="BE654" s="100">
        <v>0</v>
      </c>
      <c r="BF654" s="100">
        <v>0</v>
      </c>
      <c r="BG654" s="100">
        <v>0</v>
      </c>
      <c r="BH654" s="100">
        <v>0</v>
      </c>
      <c r="BI654" s="100">
        <v>0</v>
      </c>
      <c r="BJ654" s="100">
        <v>0</v>
      </c>
      <c r="BK654" s="100">
        <v>0</v>
      </c>
      <c r="BL654" s="100">
        <v>0</v>
      </c>
      <c r="BM654" s="100">
        <v>0</v>
      </c>
      <c r="BN654" s="100">
        <v>0</v>
      </c>
      <c r="BO654" s="100">
        <v>0</v>
      </c>
      <c r="BP654" s="100">
        <v>0</v>
      </c>
      <c r="BQ654" s="100">
        <v>0</v>
      </c>
      <c r="BR654" s="100">
        <v>0</v>
      </c>
      <c r="BS654" s="100">
        <v>0</v>
      </c>
      <c r="BT654" s="100">
        <v>0</v>
      </c>
      <c r="BU654" s="100">
        <v>0</v>
      </c>
      <c r="BV654" s="100">
        <v>0</v>
      </c>
      <c r="BW654" s="100">
        <v>0</v>
      </c>
      <c r="BX654" s="100">
        <v>0</v>
      </c>
      <c r="BY654" s="100">
        <v>0</v>
      </c>
      <c r="BZ654" s="100">
        <v>0</v>
      </c>
      <c r="CA654" s="100">
        <v>0</v>
      </c>
      <c r="CB654" s="100">
        <v>0</v>
      </c>
      <c r="CC654" s="100">
        <v>0</v>
      </c>
      <c r="CD654" s="100">
        <v>0</v>
      </c>
      <c r="CE654" s="100">
        <v>0</v>
      </c>
      <c r="CF654" s="100">
        <v>0</v>
      </c>
      <c r="CG654" s="100">
        <v>0</v>
      </c>
      <c r="CH654" s="100">
        <v>0</v>
      </c>
      <c r="CI654" s="100">
        <v>0</v>
      </c>
      <c r="CJ654" s="100">
        <v>0</v>
      </c>
      <c r="CK654" s="100">
        <v>0</v>
      </c>
      <c r="CL654" s="100">
        <v>0</v>
      </c>
      <c r="CM654" s="100">
        <v>0</v>
      </c>
      <c r="CN654" s="100">
        <v>0</v>
      </c>
      <c r="CO654" s="100">
        <v>0</v>
      </c>
    </row>
    <row r="655" spans="1:93" x14ac:dyDescent="0.2">
      <c r="A655" s="101" t="s">
        <v>2249</v>
      </c>
      <c r="B655" s="100">
        <v>-2920663</v>
      </c>
      <c r="C655" s="100">
        <v>-2581877.46</v>
      </c>
      <c r="D655" s="100">
        <v>-1412391.27</v>
      </c>
      <c r="E655" s="100">
        <v>-1413107.12</v>
      </c>
      <c r="F655" s="100">
        <v>-1044887.03</v>
      </c>
      <c r="G655" s="100">
        <v>-319220.51</v>
      </c>
      <c r="H655" s="100">
        <v>-319220.51</v>
      </c>
      <c r="I655" s="100">
        <v>-547489.09</v>
      </c>
      <c r="J655" s="100">
        <v>578546.57999999996</v>
      </c>
      <c r="K655" s="100">
        <v>578544.69999999995</v>
      </c>
      <c r="L655" s="100">
        <v>633755.79</v>
      </c>
      <c r="M655" s="100">
        <v>2748575.88</v>
      </c>
      <c r="N655" s="100">
        <v>2748575.88</v>
      </c>
      <c r="O655" s="100">
        <v>2748563.13</v>
      </c>
      <c r="P655" s="100">
        <v>2489447.06</v>
      </c>
      <c r="Q655" s="100">
        <v>244930.52</v>
      </c>
      <c r="R655" s="100">
        <v>244888.86</v>
      </c>
      <c r="S655" s="100">
        <v>165745.26</v>
      </c>
      <c r="T655" s="100">
        <v>282095.96999999997</v>
      </c>
      <c r="U655" s="100">
        <v>280582.8</v>
      </c>
      <c r="V655" s="100">
        <v>249093.21</v>
      </c>
      <c r="W655" s="100">
        <v>394820.74</v>
      </c>
      <c r="X655" s="100">
        <v>395263.66</v>
      </c>
      <c r="Y655" s="100">
        <v>370712.28</v>
      </c>
      <c r="Z655" s="100">
        <v>-280663.78999999998</v>
      </c>
      <c r="AB655" s="100">
        <v>-280663.78999999998</v>
      </c>
      <c r="AC655" s="100">
        <v>-280663.78999999998</v>
      </c>
      <c r="AD655" s="100">
        <v>-280663.78999999998</v>
      </c>
      <c r="AE655" s="100">
        <v>-280663.78999999998</v>
      </c>
      <c r="AF655" s="100">
        <v>-280663.78999999998</v>
      </c>
      <c r="AG655" s="100">
        <v>-280663.78999999998</v>
      </c>
      <c r="AH655" s="100">
        <v>-280663.78999999998</v>
      </c>
      <c r="AI655" s="100">
        <v>-280663.78999999998</v>
      </c>
      <c r="AJ655" s="100">
        <v>-280663.78999999998</v>
      </c>
      <c r="AK655" s="100">
        <v>-280663.78999999998</v>
      </c>
      <c r="AL655" s="100">
        <v>-280663.78999999998</v>
      </c>
      <c r="AM655" s="100">
        <v>-280663.78999999998</v>
      </c>
      <c r="AN655" s="100">
        <v>-280663.78999999998</v>
      </c>
      <c r="AO655" s="100">
        <v>-280663.78999999998</v>
      </c>
      <c r="AP655" s="100">
        <v>-280663.78999999998</v>
      </c>
      <c r="AQ655" s="100">
        <v>-280663.78999999998</v>
      </c>
      <c r="AR655" s="100">
        <v>-280663.78999999998</v>
      </c>
      <c r="AS655" s="100">
        <v>-280663.78999999998</v>
      </c>
      <c r="AT655" s="100">
        <v>-280663.78999999998</v>
      </c>
      <c r="AU655" s="100">
        <v>-280663.78999999998</v>
      </c>
      <c r="AV655" s="100">
        <v>-280663.78999999998</v>
      </c>
      <c r="AW655" s="100">
        <v>-280663.78999999998</v>
      </c>
      <c r="AX655" s="100">
        <v>-280663.78999999998</v>
      </c>
      <c r="AY655" s="100">
        <v>-280663.78999999998</v>
      </c>
      <c r="AZ655" s="100">
        <v>-280663.78999999998</v>
      </c>
      <c r="BA655" s="100">
        <v>-280663.78999999998</v>
      </c>
      <c r="BB655" s="100">
        <v>-280663.78999999998</v>
      </c>
      <c r="BC655" s="100">
        <v>-280663.78999999998</v>
      </c>
      <c r="BD655" s="100">
        <v>-280663.78999999998</v>
      </c>
      <c r="BE655" s="100">
        <v>-280663.78999999998</v>
      </c>
      <c r="BF655" s="100">
        <v>-280663.78999999998</v>
      </c>
      <c r="BG655" s="100">
        <v>-280663.78999999998</v>
      </c>
      <c r="BH655" s="100">
        <v>-280663.78999999998</v>
      </c>
      <c r="BI655" s="100">
        <v>-280663.78999999998</v>
      </c>
      <c r="BJ655" s="100">
        <v>-280663.78999999998</v>
      </c>
      <c r="BK655" s="100">
        <v>-280663.78999999998</v>
      </c>
      <c r="BL655" s="100">
        <v>-280663.78999999998</v>
      </c>
      <c r="BM655" s="100">
        <v>-280663.78999999998</v>
      </c>
      <c r="BN655" s="100">
        <v>-280663.78999999998</v>
      </c>
      <c r="BO655" s="100">
        <v>-280663.78999999998</v>
      </c>
      <c r="BP655" s="100">
        <v>-280663.78999999998</v>
      </c>
      <c r="BQ655" s="100">
        <v>-280663.78999999998</v>
      </c>
      <c r="BR655" s="100">
        <v>-280663.78999999998</v>
      </c>
      <c r="BS655" s="100">
        <v>-280663.78999999998</v>
      </c>
      <c r="BT655" s="100">
        <v>-280663.78999999998</v>
      </c>
      <c r="BU655" s="100">
        <v>-280663.78999999998</v>
      </c>
      <c r="BV655" s="100">
        <v>-280663.78999999998</v>
      </c>
      <c r="BW655" s="100">
        <v>-280663.78999999998</v>
      </c>
      <c r="BX655" s="100">
        <v>-280663.78999999998</v>
      </c>
      <c r="BY655" s="100">
        <v>-280663.78999999998</v>
      </c>
      <c r="BZ655" s="100">
        <v>-280663.78999999998</v>
      </c>
      <c r="CA655" s="100">
        <v>-280663.78999999998</v>
      </c>
      <c r="CB655" s="100">
        <v>-280663.78999999998</v>
      </c>
      <c r="CC655" s="100">
        <v>-280663.78999999998</v>
      </c>
      <c r="CD655" s="100">
        <v>-280663.78999999998</v>
      </c>
      <c r="CE655" s="100">
        <v>-280663.78999999998</v>
      </c>
      <c r="CF655" s="100">
        <v>-280663.78999999998</v>
      </c>
      <c r="CG655" s="100">
        <v>-280663.78999999998</v>
      </c>
      <c r="CH655" s="100">
        <v>-280663.78999999998</v>
      </c>
      <c r="CI655" s="100">
        <v>-280663.78999999998</v>
      </c>
      <c r="CJ655" s="100">
        <v>-280663.78999999998</v>
      </c>
      <c r="CK655" s="100">
        <v>-280663.78999999998</v>
      </c>
      <c r="CL655" s="100">
        <v>-280663.78999999998</v>
      </c>
      <c r="CM655" s="100">
        <v>-280663.78999999998</v>
      </c>
      <c r="CN655" s="100">
        <v>-280663.78999999998</v>
      </c>
      <c r="CO655" s="100">
        <v>-280663.78999999998</v>
      </c>
    </row>
    <row r="656" spans="1:93" x14ac:dyDescent="0.2">
      <c r="A656" s="102" t="s">
        <v>2250</v>
      </c>
      <c r="B656" s="103">
        <v>-3562265</v>
      </c>
      <c r="C656" s="103">
        <v>-3223479.46</v>
      </c>
      <c r="D656" s="103">
        <v>-2053993.27</v>
      </c>
      <c r="E656" s="103">
        <v>-2054709.1199999901</v>
      </c>
      <c r="F656" s="103">
        <v>-1686489.03</v>
      </c>
      <c r="G656" s="103">
        <v>-960822.51</v>
      </c>
      <c r="H656" s="103">
        <v>-960822.51</v>
      </c>
      <c r="I656" s="103">
        <v>-1189091.0899999901</v>
      </c>
      <c r="J656" s="103">
        <v>-63055.42</v>
      </c>
      <c r="K656" s="103">
        <v>-63057.3</v>
      </c>
      <c r="L656" s="103">
        <v>-7846.20999999992</v>
      </c>
      <c r="M656" s="103">
        <v>2106973.88</v>
      </c>
      <c r="N656" s="103">
        <v>2106973.88</v>
      </c>
      <c r="O656" s="103">
        <v>2106961.13</v>
      </c>
      <c r="P656" s="103">
        <v>1847845.06</v>
      </c>
      <c r="Q656" s="103">
        <v>-396671.48</v>
      </c>
      <c r="R656" s="103">
        <v>-396713.13999999902</v>
      </c>
      <c r="S656" s="103">
        <v>-475856.739999999</v>
      </c>
      <c r="T656" s="103">
        <v>-359506.03</v>
      </c>
      <c r="U656" s="103">
        <v>-361019.2</v>
      </c>
      <c r="V656" s="103">
        <v>-392508.79</v>
      </c>
      <c r="W656" s="103">
        <v>-246781.25999999899</v>
      </c>
      <c r="X656" s="103">
        <v>-246338.34</v>
      </c>
      <c r="Y656" s="103">
        <v>-270889.71999999997</v>
      </c>
      <c r="Z656" s="103">
        <v>-922265.78999999899</v>
      </c>
      <c r="AA656" s="103"/>
      <c r="AB656" s="103">
        <v>-922265.78999999899</v>
      </c>
      <c r="AC656" s="103">
        <v>-922265.78999999899</v>
      </c>
      <c r="AD656" s="103">
        <v>-922265.78999999899</v>
      </c>
      <c r="AE656" s="103">
        <v>-922265.78999999899</v>
      </c>
      <c r="AF656" s="103">
        <v>-922265.78999999899</v>
      </c>
      <c r="AG656" s="103">
        <v>-922265.78999999899</v>
      </c>
      <c r="AH656" s="103">
        <v>-922265.78999999899</v>
      </c>
      <c r="AI656" s="103">
        <v>-922265.78999999899</v>
      </c>
      <c r="AJ656" s="103">
        <v>-922265.78999999899</v>
      </c>
      <c r="AK656" s="103">
        <v>-922265.78999999899</v>
      </c>
      <c r="AL656" s="103">
        <v>-922265.78999999899</v>
      </c>
      <c r="AM656" s="103">
        <v>-922265.78999999899</v>
      </c>
      <c r="AN656" s="103">
        <v>-922265.78999999899</v>
      </c>
      <c r="AO656" s="103">
        <v>-922265.78999999899</v>
      </c>
      <c r="AP656" s="103">
        <v>-922265.78999999899</v>
      </c>
      <c r="AQ656" s="103">
        <v>-922265.78999999899</v>
      </c>
      <c r="AR656" s="103">
        <v>-922265.78999999899</v>
      </c>
      <c r="AS656" s="103">
        <v>-922265.78999999899</v>
      </c>
      <c r="AT656" s="103">
        <v>-922265.78999999899</v>
      </c>
      <c r="AU656" s="103">
        <v>-922265.78999999899</v>
      </c>
      <c r="AV656" s="103">
        <v>-922265.78999999899</v>
      </c>
      <c r="AW656" s="103">
        <v>-922265.78999999899</v>
      </c>
      <c r="AX656" s="103">
        <v>-922265.78999999899</v>
      </c>
      <c r="AY656" s="103">
        <v>-922265.78999999899</v>
      </c>
      <c r="AZ656" s="103">
        <v>-922265.78999999899</v>
      </c>
      <c r="BA656" s="103">
        <v>-922265.78999999899</v>
      </c>
      <c r="BB656" s="103">
        <v>-922265.78999999899</v>
      </c>
      <c r="BC656" s="103">
        <v>-922265.78999999899</v>
      </c>
      <c r="BD656" s="103">
        <v>-922265.78999999899</v>
      </c>
      <c r="BE656" s="103">
        <v>-922265.78999999899</v>
      </c>
      <c r="BF656" s="103">
        <v>-922265.78999999899</v>
      </c>
      <c r="BG656" s="103">
        <v>-922265.78999999899</v>
      </c>
      <c r="BH656" s="103">
        <v>-922265.78999999899</v>
      </c>
      <c r="BI656" s="103">
        <v>-922265.78999999899</v>
      </c>
      <c r="BJ656" s="103">
        <v>-922265.78999999899</v>
      </c>
      <c r="BK656" s="103">
        <v>-922265.78999999899</v>
      </c>
      <c r="BL656" s="103">
        <v>-922265.78999999899</v>
      </c>
      <c r="BM656" s="103">
        <v>-922265.78999999899</v>
      </c>
      <c r="BN656" s="103">
        <v>-922265.78999999899</v>
      </c>
      <c r="BO656" s="103">
        <v>-922265.78999999899</v>
      </c>
      <c r="BP656" s="103">
        <v>-922265.78999999899</v>
      </c>
      <c r="BQ656" s="103">
        <v>-922265.78999999899</v>
      </c>
      <c r="BR656" s="103">
        <v>-922265.78999999899</v>
      </c>
      <c r="BS656" s="103">
        <v>-922265.78999999899</v>
      </c>
      <c r="BT656" s="103">
        <v>-922265.78999999899</v>
      </c>
      <c r="BU656" s="103">
        <v>-922265.78999999899</v>
      </c>
      <c r="BV656" s="103">
        <v>-922265.78999999899</v>
      </c>
      <c r="BW656" s="103">
        <v>-922265.78999999899</v>
      </c>
      <c r="BX656" s="103">
        <v>-922265.78999999899</v>
      </c>
      <c r="BY656" s="103">
        <v>-922265.78999999899</v>
      </c>
      <c r="BZ656" s="103">
        <v>-922265.78999999899</v>
      </c>
      <c r="CA656" s="103">
        <v>-922265.78999999899</v>
      </c>
      <c r="CB656" s="103">
        <v>-922265.78999999899</v>
      </c>
      <c r="CC656" s="103">
        <v>-922265.78999999899</v>
      </c>
      <c r="CD656" s="103">
        <v>-922265.78999999899</v>
      </c>
      <c r="CE656" s="103">
        <v>-922265.78999999899</v>
      </c>
      <c r="CF656" s="103">
        <v>-922265.78999999899</v>
      </c>
      <c r="CG656" s="103">
        <v>-922265.78999999899</v>
      </c>
      <c r="CH656" s="103">
        <v>-922265.78999999899</v>
      </c>
      <c r="CI656" s="103">
        <v>-922265.78999999899</v>
      </c>
      <c r="CJ656" s="103">
        <v>-922265.78999999899</v>
      </c>
      <c r="CK656" s="103">
        <v>-922265.78999999899</v>
      </c>
      <c r="CL656" s="103">
        <v>-922265.78999999899</v>
      </c>
      <c r="CM656" s="103">
        <v>-922265.78999999899</v>
      </c>
      <c r="CN656" s="103">
        <v>-922265.78999999899</v>
      </c>
      <c r="CO656" s="103">
        <v>-922265.78999999899</v>
      </c>
    </row>
    <row r="657" spans="1:93" x14ac:dyDescent="0.2">
      <c r="A657" s="101" t="s">
        <v>2251</v>
      </c>
    </row>
    <row r="658" spans="1:93" x14ac:dyDescent="0.2">
      <c r="A658" s="99" t="s">
        <v>2252</v>
      </c>
    </row>
    <row r="659" spans="1:93" x14ac:dyDescent="0.2">
      <c r="A659" s="101" t="s">
        <v>2253</v>
      </c>
      <c r="B659" s="100">
        <v>0</v>
      </c>
      <c r="C659" s="100">
        <v>0</v>
      </c>
      <c r="D659" s="100">
        <v>0</v>
      </c>
      <c r="E659" s="100">
        <v>0</v>
      </c>
      <c r="F659" s="100">
        <v>0</v>
      </c>
      <c r="G659" s="100">
        <v>0</v>
      </c>
      <c r="H659" s="100">
        <v>0</v>
      </c>
      <c r="I659" s="100">
        <v>0</v>
      </c>
      <c r="J659" s="100">
        <v>0</v>
      </c>
      <c r="K659" s="100">
        <v>0</v>
      </c>
      <c r="L659" s="100">
        <v>0</v>
      </c>
      <c r="M659" s="100">
        <v>0</v>
      </c>
      <c r="N659" s="100">
        <v>0</v>
      </c>
      <c r="O659" s="100">
        <v>0</v>
      </c>
      <c r="P659" s="100">
        <v>0</v>
      </c>
      <c r="Q659" s="100">
        <v>0</v>
      </c>
      <c r="R659" s="100">
        <v>0</v>
      </c>
      <c r="S659" s="100">
        <v>0</v>
      </c>
      <c r="T659" s="100">
        <v>0</v>
      </c>
      <c r="U659" s="100">
        <v>0</v>
      </c>
      <c r="V659" s="100">
        <v>0</v>
      </c>
      <c r="W659" s="100">
        <v>0</v>
      </c>
      <c r="X659" s="100">
        <v>0</v>
      </c>
      <c r="Y659" s="100">
        <v>0</v>
      </c>
      <c r="Z659" s="100">
        <v>0</v>
      </c>
      <c r="AB659" s="100">
        <v>0</v>
      </c>
      <c r="AC659" s="100">
        <v>1.4210854715202E-11</v>
      </c>
      <c r="AD659" s="100">
        <v>4.2632564145605998E-11</v>
      </c>
      <c r="AE659" s="100">
        <v>5.6843418860808002E-11</v>
      </c>
      <c r="AF659" s="100">
        <v>5.6843418860808002E-11</v>
      </c>
      <c r="AG659" s="100">
        <v>7.1054273576010006E-11</v>
      </c>
      <c r="AH659" s="100">
        <v>7.1054273576010006E-11</v>
      </c>
      <c r="AI659" s="100">
        <v>7.1054273576010006E-11</v>
      </c>
      <c r="AJ659" s="100">
        <v>8.5265128291211996E-11</v>
      </c>
      <c r="AK659" s="100">
        <v>7.1054273576010006E-11</v>
      </c>
      <c r="AL659" s="100">
        <v>5.6843418860808002E-11</v>
      </c>
      <c r="AM659" s="100">
        <v>4.2632564145605998E-11</v>
      </c>
      <c r="AN659" s="100">
        <v>5.6843418860808002E-11</v>
      </c>
      <c r="AO659" s="100">
        <v>5.6843418860808002E-11</v>
      </c>
      <c r="AP659" s="100">
        <v>4.2632564145605998E-11</v>
      </c>
      <c r="AQ659" s="100">
        <v>2.8421709430404001E-11</v>
      </c>
      <c r="AR659" s="100">
        <v>1.4210854715202E-11</v>
      </c>
      <c r="AS659" s="100">
        <v>1.4210854715202E-11</v>
      </c>
      <c r="AT659" s="100">
        <v>1.4210854715202E-11</v>
      </c>
      <c r="AU659" s="100">
        <v>0</v>
      </c>
      <c r="AV659" s="100">
        <v>-1.4210854715202E-11</v>
      </c>
      <c r="AW659" s="100">
        <v>-2.8421709430404001E-11</v>
      </c>
      <c r="AX659" s="100">
        <v>-4.2632564145605998E-11</v>
      </c>
      <c r="AY659" s="100">
        <v>-2.8421709430404001E-11</v>
      </c>
      <c r="AZ659" s="100">
        <v>-800000000</v>
      </c>
      <c r="BA659" s="100">
        <v>-800000000</v>
      </c>
      <c r="BB659" s="100">
        <v>-800000000</v>
      </c>
      <c r="BC659" s="100">
        <v>-800001620.19177997</v>
      </c>
      <c r="BD659" s="100">
        <v>-800004860.57534206</v>
      </c>
      <c r="BE659" s="100">
        <v>-800008100.95890403</v>
      </c>
      <c r="BF659" s="100">
        <v>-800011341.342466</v>
      </c>
      <c r="BG659" s="100">
        <v>-800014581.72602701</v>
      </c>
      <c r="BH659" s="100">
        <v>-1350017822.10958</v>
      </c>
      <c r="BI659" s="100">
        <v>-1350021062.49315</v>
      </c>
      <c r="BJ659" s="100">
        <v>-1350024302.8767099</v>
      </c>
      <c r="BK659" s="100">
        <v>-1350027543.2602701</v>
      </c>
      <c r="BL659" s="100">
        <v>-1350030783.6438301</v>
      </c>
      <c r="BM659" s="100">
        <v>-1350034024.02739</v>
      </c>
      <c r="BN659" s="100">
        <v>-1350037264.4109499</v>
      </c>
      <c r="BO659" s="100">
        <v>-1350037264.4109499</v>
      </c>
      <c r="BP659" s="100">
        <v>-700038884.60274005</v>
      </c>
      <c r="BQ659" s="100">
        <v>-700040098.54151499</v>
      </c>
      <c r="BR659" s="100">
        <v>-700041312.48029101</v>
      </c>
      <c r="BS659" s="100">
        <v>-700042526.41906595</v>
      </c>
      <c r="BT659" s="100">
        <v>-700043740.35784197</v>
      </c>
      <c r="BU659" s="100">
        <v>-1850044954.2966101</v>
      </c>
      <c r="BV659" s="100">
        <v>-1850050760.8775899</v>
      </c>
      <c r="BW659" s="100">
        <v>-1850061160.10077</v>
      </c>
      <c r="BX659" s="100">
        <v>-1850071559.3239501</v>
      </c>
      <c r="BY659" s="100">
        <v>-1850081958.5471301</v>
      </c>
      <c r="BZ659" s="100">
        <v>-1850092357.7703099</v>
      </c>
      <c r="CA659" s="100">
        <v>-1850102756.99349</v>
      </c>
      <c r="CB659" s="100">
        <v>-1850102756.99349</v>
      </c>
      <c r="CC659" s="100">
        <v>-1850113156.21666</v>
      </c>
      <c r="CD659" s="100">
        <v>-1700122341.50107</v>
      </c>
      <c r="CE659" s="100">
        <v>-1700131526.78547</v>
      </c>
      <c r="CF659" s="100">
        <v>-1700140712.06988</v>
      </c>
      <c r="CG659" s="100">
        <v>-1700149897.35428</v>
      </c>
      <c r="CH659" s="100">
        <v>-2850159082.63868</v>
      </c>
      <c r="CI659" s="100">
        <v>-2250163675.28088</v>
      </c>
      <c r="CJ659" s="100">
        <v>-2250163675.28088</v>
      </c>
      <c r="CK659" s="100">
        <v>-2250163675.28088</v>
      </c>
      <c r="CL659" s="100">
        <v>-2250163675.28088</v>
      </c>
      <c r="CM659" s="100">
        <v>-2250163675.28088</v>
      </c>
      <c r="CN659" s="100">
        <v>-2250166762.66117</v>
      </c>
      <c r="CO659" s="100">
        <v>-2250166762.66117</v>
      </c>
    </row>
    <row r="660" spans="1:93" x14ac:dyDescent="0.2">
      <c r="A660" s="101" t="s">
        <v>2254</v>
      </c>
      <c r="B660" s="100">
        <v>-650000000</v>
      </c>
      <c r="C660" s="100">
        <v>-650000000</v>
      </c>
      <c r="D660" s="100">
        <v>-650000000</v>
      </c>
      <c r="E660" s="100">
        <v>-650000000</v>
      </c>
      <c r="F660" s="100">
        <v>-650000000</v>
      </c>
      <c r="G660" s="100">
        <v>-650000000</v>
      </c>
      <c r="H660" s="100">
        <v>-650000000</v>
      </c>
      <c r="I660" s="100">
        <v>-650000000</v>
      </c>
      <c r="J660" s="100">
        <v>-650000000</v>
      </c>
      <c r="K660" s="100">
        <v>-650000000</v>
      </c>
      <c r="L660" s="100">
        <v>-650000000</v>
      </c>
      <c r="M660" s="100">
        <v>-650000000</v>
      </c>
      <c r="N660" s="100">
        <v>-650000000</v>
      </c>
      <c r="O660" s="100">
        <v>-650000000</v>
      </c>
      <c r="P660" s="100">
        <v>-650000000</v>
      </c>
      <c r="Q660" s="100">
        <v>-650000000</v>
      </c>
      <c r="R660" s="100">
        <v>-650000000</v>
      </c>
      <c r="S660" s="100">
        <v>-650000000</v>
      </c>
      <c r="T660" s="100">
        <v>-650000000</v>
      </c>
      <c r="U660" s="100">
        <v>-650000000</v>
      </c>
      <c r="V660" s="100">
        <v>-650000000</v>
      </c>
      <c r="W660" s="100">
        <v>-650000000</v>
      </c>
      <c r="X660" s="100">
        <v>-650000000</v>
      </c>
      <c r="Y660" s="100">
        <v>-650000000</v>
      </c>
      <c r="Z660" s="100">
        <v>-650000000</v>
      </c>
      <c r="AA660" s="334">
        <f>AVERAGE(N660:Z660)</f>
        <v>-650000000</v>
      </c>
      <c r="AB660" s="100">
        <v>-650000000</v>
      </c>
      <c r="AC660" s="100">
        <v>-650000000</v>
      </c>
      <c r="AD660" s="100">
        <v>-650000000</v>
      </c>
      <c r="AE660" s="100">
        <v>-650000000</v>
      </c>
      <c r="AF660" s="100">
        <v>-650000000</v>
      </c>
      <c r="AG660" s="100">
        <v>-650000000</v>
      </c>
      <c r="AH660" s="100">
        <v>-650000000</v>
      </c>
      <c r="AI660" s="100">
        <v>-650000000</v>
      </c>
      <c r="AJ660" s="100">
        <v>-650000000</v>
      </c>
      <c r="AK660" s="100">
        <v>-650000000</v>
      </c>
      <c r="AL660" s="100">
        <v>-650000000</v>
      </c>
      <c r="AM660" s="100">
        <v>-650000000</v>
      </c>
      <c r="AN660" s="100">
        <v>-650000000</v>
      </c>
      <c r="AO660" s="100">
        <v>-650000000</v>
      </c>
      <c r="AP660" s="100">
        <v>-650000000</v>
      </c>
      <c r="AQ660" s="100">
        <v>-650000000</v>
      </c>
      <c r="AR660" s="100">
        <v>-650000000</v>
      </c>
      <c r="AS660" s="100">
        <v>-650000000</v>
      </c>
      <c r="AT660" s="100">
        <v>-650000000</v>
      </c>
      <c r="AU660" s="100">
        <v>-650000000</v>
      </c>
      <c r="AV660" s="100">
        <v>-650000000</v>
      </c>
      <c r="AW660" s="100">
        <v>-650000000</v>
      </c>
      <c r="AX660" s="100">
        <v>-650000000</v>
      </c>
      <c r="AY660" s="100">
        <v>-650000000</v>
      </c>
      <c r="AZ660" s="100">
        <v>-650000000</v>
      </c>
      <c r="BA660" s="100">
        <v>-650000000</v>
      </c>
      <c r="BB660" s="100">
        <v>-650000000</v>
      </c>
      <c r="BC660" s="100">
        <v>-650000000</v>
      </c>
      <c r="BD660" s="100">
        <v>-650000000</v>
      </c>
      <c r="BE660" s="100">
        <v>-650000000</v>
      </c>
      <c r="BF660" s="100">
        <v>-650000000</v>
      </c>
      <c r="BG660" s="100">
        <v>-650000000</v>
      </c>
      <c r="BH660" s="100">
        <v>-650000000</v>
      </c>
      <c r="BI660" s="100">
        <v>-650000000</v>
      </c>
      <c r="BJ660" s="100">
        <v>-650000000</v>
      </c>
      <c r="BK660" s="100">
        <v>-650000000</v>
      </c>
      <c r="BL660" s="100">
        <v>-650000000</v>
      </c>
      <c r="BM660" s="100">
        <v>-650000000</v>
      </c>
      <c r="BN660" s="100">
        <v>-650000000</v>
      </c>
      <c r="BO660" s="100">
        <v>-650000000</v>
      </c>
      <c r="BP660" s="100">
        <v>-650000000</v>
      </c>
      <c r="BQ660" s="100">
        <v>-650000000</v>
      </c>
      <c r="BR660" s="100">
        <v>-650000000</v>
      </c>
      <c r="BS660" s="100">
        <v>-650000000</v>
      </c>
      <c r="BT660" s="100">
        <v>-650000000</v>
      </c>
      <c r="BU660" s="100">
        <v>-650000000</v>
      </c>
      <c r="BV660" s="100">
        <v>-650000000</v>
      </c>
      <c r="BW660" s="100">
        <v>-650000000</v>
      </c>
      <c r="BX660" s="100">
        <v>-650000000</v>
      </c>
      <c r="BY660" s="100">
        <v>-650000000</v>
      </c>
      <c r="BZ660" s="100">
        <v>-650000000</v>
      </c>
      <c r="CA660" s="100">
        <v>-650000000</v>
      </c>
      <c r="CB660" s="100">
        <v>-650000000</v>
      </c>
      <c r="CC660" s="100">
        <v>-650000000</v>
      </c>
      <c r="CD660" s="100">
        <v>-650000000</v>
      </c>
      <c r="CE660" s="100">
        <v>-650000000</v>
      </c>
      <c r="CF660" s="100">
        <v>-650000000</v>
      </c>
      <c r="CG660" s="100">
        <v>-650000000</v>
      </c>
      <c r="CH660" s="100">
        <v>-650000000</v>
      </c>
      <c r="CI660" s="100">
        <v>-650000000</v>
      </c>
      <c r="CJ660" s="100">
        <v>-650000000</v>
      </c>
      <c r="CK660" s="100">
        <v>-650000000</v>
      </c>
      <c r="CL660" s="100">
        <v>-650000000</v>
      </c>
      <c r="CM660" s="100">
        <v>-650000000</v>
      </c>
      <c r="CN660" s="100">
        <v>-650000000</v>
      </c>
      <c r="CO660" s="100">
        <v>-650000000</v>
      </c>
    </row>
    <row r="661" spans="1:93" x14ac:dyDescent="0.2">
      <c r="A661" s="101" t="s">
        <v>2255</v>
      </c>
      <c r="B661" s="100">
        <v>-500000000</v>
      </c>
      <c r="C661" s="100">
        <v>-500000000</v>
      </c>
      <c r="D661" s="100">
        <v>-500000000</v>
      </c>
      <c r="E661" s="100">
        <v>-500000000</v>
      </c>
      <c r="F661" s="100">
        <v>-500000000</v>
      </c>
      <c r="G661" s="100">
        <v>-500000000</v>
      </c>
      <c r="H661" s="100">
        <v>-500000000</v>
      </c>
      <c r="I661" s="100">
        <v>-500000000</v>
      </c>
      <c r="J661" s="100">
        <v>-500000000</v>
      </c>
      <c r="K661" s="100">
        <v>-500000000</v>
      </c>
      <c r="L661" s="100">
        <v>-500000000</v>
      </c>
      <c r="M661" s="100">
        <v>-500000000</v>
      </c>
      <c r="N661" s="100">
        <v>-500000000</v>
      </c>
      <c r="O661" s="100">
        <v>-500000000</v>
      </c>
      <c r="P661" s="100">
        <v>-500000000</v>
      </c>
      <c r="Q661" s="100">
        <v>-500000000</v>
      </c>
      <c r="R661" s="100">
        <v>-500000000</v>
      </c>
      <c r="S661" s="100">
        <v>-500000000</v>
      </c>
      <c r="T661" s="100">
        <v>-500000000</v>
      </c>
      <c r="U661" s="100">
        <v>-500000000</v>
      </c>
      <c r="V661" s="100">
        <v>-500000000</v>
      </c>
      <c r="W661" s="100">
        <v>-500000000</v>
      </c>
      <c r="X661" s="100">
        <v>-500000000</v>
      </c>
      <c r="Y661" s="100">
        <v>-500000000</v>
      </c>
      <c r="Z661" s="100">
        <v>-500000000</v>
      </c>
      <c r="AA661" s="334">
        <f t="shared" ref="AA661:AA681" si="1">AVERAGE(N661:Z661)</f>
        <v>-500000000</v>
      </c>
      <c r="AB661" s="100">
        <v>-500000000</v>
      </c>
      <c r="AC661" s="100">
        <v>-500000000</v>
      </c>
      <c r="AD661" s="100">
        <v>-500000000</v>
      </c>
      <c r="AE661" s="100">
        <v>-500000000</v>
      </c>
      <c r="AF661" s="100">
        <v>-500000000</v>
      </c>
      <c r="AG661" s="100">
        <v>-500000000</v>
      </c>
      <c r="AH661" s="100">
        <v>-500000000</v>
      </c>
      <c r="AI661" s="100">
        <v>-500000000</v>
      </c>
      <c r="AJ661" s="100">
        <v>-500000000</v>
      </c>
      <c r="AK661" s="100">
        <v>-500000000</v>
      </c>
      <c r="AL661" s="100">
        <v>-500000000</v>
      </c>
      <c r="AM661" s="100">
        <v>-500000000</v>
      </c>
      <c r="AN661" s="100">
        <v>-500000000</v>
      </c>
      <c r="AO661" s="100">
        <v>-500000000</v>
      </c>
      <c r="AP661" s="100">
        <v>-500000000</v>
      </c>
      <c r="AQ661" s="100">
        <v>-500000000</v>
      </c>
      <c r="AR661" s="100">
        <v>-500000000</v>
      </c>
      <c r="AS661" s="100">
        <v>-500000000</v>
      </c>
      <c r="AT661" s="100">
        <v>-500000000</v>
      </c>
      <c r="AU661" s="100">
        <v>-500000000</v>
      </c>
      <c r="AV661" s="100">
        <v>-500000000</v>
      </c>
      <c r="AW661" s="100">
        <v>-500000000</v>
      </c>
      <c r="AX661" s="100">
        <v>-500000000</v>
      </c>
      <c r="AY661" s="100">
        <v>-500000000</v>
      </c>
      <c r="AZ661" s="100">
        <v>-500000000</v>
      </c>
      <c r="BA661" s="100">
        <v>-500000000</v>
      </c>
      <c r="BB661" s="100">
        <v>-500000000</v>
      </c>
      <c r="BC661" s="100">
        <v>-500000000</v>
      </c>
      <c r="BD661" s="100">
        <v>-500000000</v>
      </c>
      <c r="BE661" s="100">
        <v>-500000000</v>
      </c>
      <c r="BF661" s="100">
        <v>-500000000</v>
      </c>
      <c r="BG661" s="100">
        <v>-500000000</v>
      </c>
      <c r="BH661" s="100">
        <v>-500000000</v>
      </c>
      <c r="BI661" s="100">
        <v>-500000000</v>
      </c>
      <c r="BJ661" s="100">
        <v>-500000000</v>
      </c>
      <c r="BK661" s="100">
        <v>-500000000</v>
      </c>
      <c r="BL661" s="100">
        <v>-500000000</v>
      </c>
      <c r="BM661" s="100">
        <v>-500000000</v>
      </c>
      <c r="BN661" s="100">
        <v>-500000000</v>
      </c>
      <c r="BO661" s="100">
        <v>-500000000</v>
      </c>
      <c r="BP661" s="100">
        <v>-500000000</v>
      </c>
      <c r="BQ661" s="100">
        <v>-500000000</v>
      </c>
      <c r="BR661" s="100">
        <v>-500000000</v>
      </c>
      <c r="BS661" s="100">
        <v>-500000000</v>
      </c>
      <c r="BT661" s="100">
        <v>-500000000</v>
      </c>
      <c r="BU661" s="100">
        <v>-500000000</v>
      </c>
      <c r="BV661" s="100">
        <v>-500000000</v>
      </c>
      <c r="BW661" s="100">
        <v>-500000000</v>
      </c>
      <c r="BX661" s="100">
        <v>-500000000</v>
      </c>
      <c r="BY661" s="100">
        <v>-500000000</v>
      </c>
      <c r="BZ661" s="100">
        <v>-500000000</v>
      </c>
      <c r="CA661" s="100">
        <v>-500000000</v>
      </c>
      <c r="CB661" s="100">
        <v>-500000000</v>
      </c>
      <c r="CC661" s="100">
        <v>-500000000</v>
      </c>
      <c r="CD661" s="100">
        <v>-500000000</v>
      </c>
      <c r="CE661" s="100">
        <v>-500000000</v>
      </c>
      <c r="CF661" s="100">
        <v>-500000000</v>
      </c>
      <c r="CG661" s="100">
        <v>-500000000</v>
      </c>
      <c r="CH661" s="100">
        <v>-500000000</v>
      </c>
      <c r="CI661" s="100">
        <v>-500000000</v>
      </c>
      <c r="CJ661" s="100">
        <v>-500000000</v>
      </c>
      <c r="CK661" s="100">
        <v>-500000000</v>
      </c>
      <c r="CL661" s="100">
        <v>-500000000</v>
      </c>
      <c r="CM661" s="100">
        <v>-500000000</v>
      </c>
      <c r="CN661" s="100">
        <v>-500000000</v>
      </c>
      <c r="CO661" s="100">
        <v>-500000000</v>
      </c>
    </row>
    <row r="662" spans="1:93" x14ac:dyDescent="0.2">
      <c r="A662" s="101" t="s">
        <v>2256</v>
      </c>
      <c r="B662" s="100">
        <v>-600000000</v>
      </c>
      <c r="C662" s="100">
        <v>-600000000</v>
      </c>
      <c r="D662" s="100">
        <v>-600000000</v>
      </c>
      <c r="E662" s="100">
        <v>-600000000</v>
      </c>
      <c r="F662" s="100">
        <v>-600000000</v>
      </c>
      <c r="G662" s="100">
        <v>-600000000</v>
      </c>
      <c r="H662" s="100">
        <v>-600000000</v>
      </c>
      <c r="I662" s="100">
        <v>-600000000</v>
      </c>
      <c r="J662" s="100">
        <v>-600000000</v>
      </c>
      <c r="K662" s="100">
        <v>-600000000</v>
      </c>
      <c r="L662" s="100">
        <v>-600000000</v>
      </c>
      <c r="M662" s="100">
        <v>-600000000</v>
      </c>
      <c r="N662" s="100">
        <v>-600000000</v>
      </c>
      <c r="O662" s="100">
        <v>-600000000</v>
      </c>
      <c r="P662" s="100">
        <v>-600000000</v>
      </c>
      <c r="Q662" s="100">
        <v>-600000000</v>
      </c>
      <c r="R662" s="100">
        <v>-600000000</v>
      </c>
      <c r="S662" s="100">
        <v>-600000000</v>
      </c>
      <c r="T662" s="100">
        <v>-600000000</v>
      </c>
      <c r="U662" s="100">
        <v>-600000000</v>
      </c>
      <c r="V662" s="100">
        <v>-600000000</v>
      </c>
      <c r="W662" s="100">
        <v>-600000000</v>
      </c>
      <c r="X662" s="100">
        <v>-600000000</v>
      </c>
      <c r="Y662" s="100">
        <v>-600000000</v>
      </c>
      <c r="Z662" s="100">
        <v>-600000000</v>
      </c>
      <c r="AA662" s="334">
        <f t="shared" si="1"/>
        <v>-600000000</v>
      </c>
      <c r="AB662" s="100">
        <v>-600000000</v>
      </c>
      <c r="AC662" s="100">
        <v>-600000000</v>
      </c>
      <c r="AD662" s="100">
        <v>-600000000</v>
      </c>
      <c r="AE662" s="100">
        <v>-600000000</v>
      </c>
      <c r="AF662" s="100">
        <v>-600000000</v>
      </c>
      <c r="AG662" s="100">
        <v>-600000000</v>
      </c>
      <c r="AH662" s="100">
        <v>-600000000</v>
      </c>
      <c r="AI662" s="100">
        <v>-600000000</v>
      </c>
      <c r="AJ662" s="100">
        <v>-600000000</v>
      </c>
      <c r="AK662" s="100">
        <v>-600000000</v>
      </c>
      <c r="AL662" s="100">
        <v>-600000000</v>
      </c>
      <c r="AM662" s="100">
        <v>-600000000</v>
      </c>
      <c r="AN662" s="100">
        <v>-600000000</v>
      </c>
      <c r="AO662" s="100">
        <v>-600000000</v>
      </c>
      <c r="AP662" s="100">
        <v>-600000000</v>
      </c>
      <c r="AQ662" s="100">
        <v>-600000000</v>
      </c>
      <c r="AR662" s="100">
        <v>-600000000</v>
      </c>
      <c r="AS662" s="100">
        <v>-600000000</v>
      </c>
      <c r="AT662" s="100">
        <v>-600000000</v>
      </c>
      <c r="AU662" s="100">
        <v>-600000000</v>
      </c>
      <c r="AV662" s="100">
        <v>-600000000</v>
      </c>
      <c r="AW662" s="100">
        <v>-600000000</v>
      </c>
      <c r="AX662" s="100">
        <v>-600000000</v>
      </c>
      <c r="AY662" s="100">
        <v>-600000000</v>
      </c>
      <c r="AZ662" s="100">
        <v>-600000000</v>
      </c>
      <c r="BA662" s="100">
        <v>-600000000</v>
      </c>
      <c r="BB662" s="100">
        <v>-600000000</v>
      </c>
      <c r="BC662" s="100">
        <v>-600000000</v>
      </c>
      <c r="BD662" s="100">
        <v>-600000000</v>
      </c>
      <c r="BE662" s="100">
        <v>-600000000</v>
      </c>
      <c r="BF662" s="100">
        <v>-600000000</v>
      </c>
      <c r="BG662" s="100">
        <v>-600000000</v>
      </c>
      <c r="BH662" s="100">
        <v>-600000000</v>
      </c>
      <c r="BI662" s="100">
        <v>-600000000</v>
      </c>
      <c r="BJ662" s="100">
        <v>-600000000</v>
      </c>
      <c r="BK662" s="100">
        <v>-600000000</v>
      </c>
      <c r="BL662" s="100">
        <v>-600000000</v>
      </c>
      <c r="BM662" s="100">
        <v>-600000000</v>
      </c>
      <c r="BN662" s="100">
        <v>-600000000</v>
      </c>
      <c r="BO662" s="100">
        <v>-600000000</v>
      </c>
      <c r="BP662" s="100">
        <v>-600000000</v>
      </c>
      <c r="BQ662" s="100">
        <v>-600000000</v>
      </c>
      <c r="BR662" s="100">
        <v>-600000000</v>
      </c>
      <c r="BS662" s="100">
        <v>-600000000</v>
      </c>
      <c r="BT662" s="100">
        <v>-600000000</v>
      </c>
      <c r="BU662" s="100">
        <v>-600000000</v>
      </c>
      <c r="BV662" s="100">
        <v>-600000000</v>
      </c>
      <c r="BW662" s="100">
        <v>-600000000</v>
      </c>
      <c r="BX662" s="100">
        <v>-600000000</v>
      </c>
      <c r="BY662" s="100">
        <v>-600000000</v>
      </c>
      <c r="BZ662" s="100">
        <v>-600000000</v>
      </c>
      <c r="CA662" s="100">
        <v>-600000000</v>
      </c>
      <c r="CB662" s="100">
        <v>-600000000</v>
      </c>
      <c r="CC662" s="100">
        <v>-600000000</v>
      </c>
      <c r="CD662" s="100">
        <v>-600000000</v>
      </c>
      <c r="CE662" s="100">
        <v>-600000000</v>
      </c>
      <c r="CF662" s="100">
        <v>-600000000</v>
      </c>
      <c r="CG662" s="100">
        <v>-600000000</v>
      </c>
      <c r="CH662" s="100">
        <v>-600000000</v>
      </c>
      <c r="CI662" s="100">
        <v>-600000000</v>
      </c>
      <c r="CJ662" s="100">
        <v>-600000000</v>
      </c>
      <c r="CK662" s="100">
        <v>-600000000</v>
      </c>
      <c r="CL662" s="100">
        <v>-600000000</v>
      </c>
      <c r="CM662" s="100">
        <v>-600000000</v>
      </c>
      <c r="CN662" s="100">
        <v>-600000000</v>
      </c>
      <c r="CO662" s="100">
        <v>-600000000</v>
      </c>
    </row>
    <row r="663" spans="1:93" x14ac:dyDescent="0.2">
      <c r="A663" s="101" t="s">
        <v>2257</v>
      </c>
      <c r="B663" s="100">
        <v>-400000000</v>
      </c>
      <c r="C663" s="100">
        <v>-400000000</v>
      </c>
      <c r="D663" s="100">
        <v>-400000000</v>
      </c>
      <c r="E663" s="100">
        <v>-400000000</v>
      </c>
      <c r="F663" s="100">
        <v>-400000000</v>
      </c>
      <c r="G663" s="100">
        <v>-400000000</v>
      </c>
      <c r="H663" s="100">
        <v>-400000000</v>
      </c>
      <c r="I663" s="100">
        <v>-400000000</v>
      </c>
      <c r="J663" s="100">
        <v>-400000000</v>
      </c>
      <c r="K663" s="100">
        <v>-400000000</v>
      </c>
      <c r="L663" s="100">
        <v>-400000000</v>
      </c>
      <c r="M663" s="100">
        <v>-400000000</v>
      </c>
      <c r="N663" s="100">
        <v>-400000000</v>
      </c>
      <c r="O663" s="100">
        <v>-400000000</v>
      </c>
      <c r="P663" s="100">
        <v>-400000000</v>
      </c>
      <c r="Q663" s="100">
        <v>-400000000</v>
      </c>
      <c r="R663" s="100">
        <v>-400000000</v>
      </c>
      <c r="S663" s="100">
        <v>-400000000</v>
      </c>
      <c r="T663" s="100">
        <v>-400000000</v>
      </c>
      <c r="U663" s="100">
        <v>-400000000</v>
      </c>
      <c r="V663" s="100">
        <v>-400000000</v>
      </c>
      <c r="W663" s="100">
        <v>-400000000</v>
      </c>
      <c r="X663" s="100">
        <v>-400000000</v>
      </c>
      <c r="Y663" s="100">
        <v>-400000000</v>
      </c>
      <c r="Z663" s="100">
        <v>-400000000</v>
      </c>
      <c r="AA663" s="334">
        <f t="shared" si="1"/>
        <v>-400000000</v>
      </c>
      <c r="AB663" s="100">
        <v>-400000000</v>
      </c>
      <c r="AC663" s="100">
        <v>-400000000</v>
      </c>
      <c r="AD663" s="100">
        <v>-400000000</v>
      </c>
      <c r="AE663" s="100">
        <v>-400000000</v>
      </c>
      <c r="AF663" s="100">
        <v>-400000000</v>
      </c>
      <c r="AG663" s="100">
        <v>-400000000</v>
      </c>
      <c r="AH663" s="100">
        <v>-400000000</v>
      </c>
      <c r="AI663" s="100">
        <v>-400000000</v>
      </c>
      <c r="AJ663" s="100">
        <v>-400000000</v>
      </c>
      <c r="AK663" s="100">
        <v>-400000000</v>
      </c>
      <c r="AL663" s="100">
        <v>-400000000</v>
      </c>
      <c r="AM663" s="100">
        <v>-400000000</v>
      </c>
      <c r="AN663" s="100">
        <v>-400000000</v>
      </c>
      <c r="AO663" s="100">
        <v>-400000000</v>
      </c>
      <c r="AP663" s="100">
        <v>-400000000</v>
      </c>
      <c r="AQ663" s="100">
        <v>-400000000</v>
      </c>
      <c r="AR663" s="100">
        <v>-400000000</v>
      </c>
      <c r="AS663" s="100">
        <v>-400000000</v>
      </c>
      <c r="AT663" s="100">
        <v>-400000000</v>
      </c>
      <c r="AU663" s="100">
        <v>-400000000</v>
      </c>
      <c r="AV663" s="100">
        <v>-400000000</v>
      </c>
      <c r="AW663" s="100">
        <v>-400000000</v>
      </c>
      <c r="AX663" s="100">
        <v>-400000000</v>
      </c>
      <c r="AY663" s="100">
        <v>-400000000</v>
      </c>
      <c r="AZ663" s="100">
        <v>-400000000</v>
      </c>
      <c r="BA663" s="100">
        <v>-400000000</v>
      </c>
      <c r="BB663" s="100">
        <v>-400000000</v>
      </c>
      <c r="BC663" s="100">
        <v>-400000000</v>
      </c>
      <c r="BD663" s="100">
        <v>-400000000</v>
      </c>
      <c r="BE663" s="100">
        <v>-400000000</v>
      </c>
      <c r="BF663" s="100">
        <v>-400000000</v>
      </c>
      <c r="BG663" s="100">
        <v>-400000000</v>
      </c>
      <c r="BH663" s="100">
        <v>-400000000</v>
      </c>
      <c r="BI663" s="100">
        <v>-400000000</v>
      </c>
      <c r="BJ663" s="100">
        <v>-400000000</v>
      </c>
      <c r="BK663" s="100">
        <v>-400000000</v>
      </c>
      <c r="BL663" s="100">
        <v>-400000000</v>
      </c>
      <c r="BM663" s="100">
        <v>-400000000</v>
      </c>
      <c r="BN663" s="100">
        <v>-400000000</v>
      </c>
      <c r="BO663" s="100">
        <v>-400000000</v>
      </c>
      <c r="BP663" s="100">
        <v>-400000000</v>
      </c>
      <c r="BQ663" s="100">
        <v>-400000000</v>
      </c>
      <c r="BR663" s="100">
        <v>-400000000</v>
      </c>
      <c r="BS663" s="100">
        <v>-400000000</v>
      </c>
      <c r="BT663" s="100">
        <v>-400000000</v>
      </c>
      <c r="BU663" s="100">
        <v>-400000000</v>
      </c>
      <c r="BV663" s="100">
        <v>-400000000</v>
      </c>
      <c r="BW663" s="100">
        <v>-400000000</v>
      </c>
      <c r="BX663" s="100">
        <v>-400000000</v>
      </c>
      <c r="BY663" s="100">
        <v>-400000000</v>
      </c>
      <c r="BZ663" s="100">
        <v>-400000000</v>
      </c>
      <c r="CA663" s="100">
        <v>-400000000</v>
      </c>
      <c r="CB663" s="100">
        <v>-400000000</v>
      </c>
      <c r="CC663" s="100">
        <v>-400000000</v>
      </c>
      <c r="CD663" s="100">
        <v>-400000000</v>
      </c>
      <c r="CE663" s="100">
        <v>-400000000</v>
      </c>
      <c r="CF663" s="100">
        <v>-400000000</v>
      </c>
      <c r="CG663" s="100">
        <v>-400000000</v>
      </c>
      <c r="CH663" s="100">
        <v>-400000000</v>
      </c>
      <c r="CI663" s="100">
        <v>-400000000</v>
      </c>
      <c r="CJ663" s="100">
        <v>-400000000</v>
      </c>
      <c r="CK663" s="100">
        <v>-400000000</v>
      </c>
      <c r="CL663" s="100">
        <v>-400000000</v>
      </c>
      <c r="CM663" s="100">
        <v>-400000000</v>
      </c>
      <c r="CN663" s="100">
        <v>-400000000</v>
      </c>
      <c r="CO663" s="100">
        <v>-400000000</v>
      </c>
    </row>
    <row r="664" spans="1:93" x14ac:dyDescent="0.2">
      <c r="A664" s="101" t="s">
        <v>2258</v>
      </c>
      <c r="B664" s="100">
        <v>0</v>
      </c>
      <c r="C664" s="100">
        <v>0</v>
      </c>
      <c r="D664" s="100">
        <v>0</v>
      </c>
      <c r="E664" s="100">
        <v>0</v>
      </c>
      <c r="F664" s="100">
        <v>0</v>
      </c>
      <c r="G664" s="100">
        <v>0</v>
      </c>
      <c r="H664" s="100">
        <v>0</v>
      </c>
      <c r="I664" s="100">
        <v>0</v>
      </c>
      <c r="J664" s="100">
        <v>0</v>
      </c>
      <c r="K664" s="100">
        <v>0</v>
      </c>
      <c r="L664" s="100">
        <v>-500000000</v>
      </c>
      <c r="M664" s="100">
        <v>-500000000</v>
      </c>
      <c r="N664" s="100">
        <v>-500000000</v>
      </c>
      <c r="O664" s="100">
        <v>-500000000</v>
      </c>
      <c r="P664" s="100">
        <v>-500000000</v>
      </c>
      <c r="Q664" s="100">
        <v>-500000000</v>
      </c>
      <c r="R664" s="100">
        <v>-500000000</v>
      </c>
      <c r="S664" s="100">
        <v>-500000000</v>
      </c>
      <c r="T664" s="100">
        <v>-500000000</v>
      </c>
      <c r="U664" s="100">
        <v>-500000000</v>
      </c>
      <c r="V664" s="100">
        <v>-500000000</v>
      </c>
      <c r="W664" s="100">
        <v>-500000000</v>
      </c>
      <c r="X664" s="100">
        <v>-500000000</v>
      </c>
      <c r="Y664" s="100">
        <v>-500000000</v>
      </c>
      <c r="Z664" s="100">
        <v>-500000000</v>
      </c>
      <c r="AA664" s="334">
        <f t="shared" si="1"/>
        <v>-500000000</v>
      </c>
      <c r="AB664" s="100">
        <v>-500000000</v>
      </c>
      <c r="AC664" s="100">
        <v>-500000000</v>
      </c>
      <c r="AD664" s="100">
        <v>-500000000</v>
      </c>
      <c r="AE664" s="100">
        <v>-500000000</v>
      </c>
      <c r="AF664" s="100">
        <v>-500000000</v>
      </c>
      <c r="AG664" s="100">
        <v>-500000000</v>
      </c>
      <c r="AH664" s="100">
        <v>-500000000</v>
      </c>
      <c r="AI664" s="100">
        <v>-500000000</v>
      </c>
      <c r="AJ664" s="100">
        <v>-500000000</v>
      </c>
      <c r="AK664" s="100">
        <v>-500000000</v>
      </c>
      <c r="AL664" s="100">
        <v>-500000000</v>
      </c>
      <c r="AM664" s="100">
        <v>-500000000</v>
      </c>
      <c r="AN664" s="100">
        <v>-500000000</v>
      </c>
      <c r="AO664" s="100">
        <v>-500000000</v>
      </c>
      <c r="AP664" s="100">
        <v>-500000000</v>
      </c>
      <c r="AQ664" s="100">
        <v>-500000000</v>
      </c>
      <c r="AR664" s="100">
        <v>-500000000</v>
      </c>
      <c r="AS664" s="100">
        <v>-500000000</v>
      </c>
      <c r="AT664" s="100">
        <v>-500000000</v>
      </c>
      <c r="AU664" s="100">
        <v>-500000000</v>
      </c>
      <c r="AV664" s="100">
        <v>-500000000</v>
      </c>
      <c r="AW664" s="100">
        <v>-500000000</v>
      </c>
      <c r="AX664" s="100">
        <v>-500000000</v>
      </c>
      <c r="AY664" s="100">
        <v>-500000000</v>
      </c>
      <c r="AZ664" s="100">
        <v>-500000000</v>
      </c>
      <c r="BA664" s="100">
        <v>-500000000</v>
      </c>
      <c r="BB664" s="100">
        <v>-500000000</v>
      </c>
      <c r="BC664" s="100">
        <v>-500000000</v>
      </c>
      <c r="BD664" s="100">
        <v>-500000000</v>
      </c>
      <c r="BE664" s="100">
        <v>-500000000</v>
      </c>
      <c r="BF664" s="100">
        <v>-500000000</v>
      </c>
      <c r="BG664" s="100">
        <v>-500000000</v>
      </c>
      <c r="BH664" s="100">
        <v>-500000000</v>
      </c>
      <c r="BI664" s="100">
        <v>-500000000</v>
      </c>
      <c r="BJ664" s="100">
        <v>-500000000</v>
      </c>
      <c r="BK664" s="100">
        <v>-500000000</v>
      </c>
      <c r="BL664" s="100">
        <v>-500000000</v>
      </c>
      <c r="BM664" s="100">
        <v>-500000000</v>
      </c>
      <c r="BN664" s="100">
        <v>-500000000</v>
      </c>
      <c r="BO664" s="100">
        <v>-500000000</v>
      </c>
      <c r="BP664" s="100">
        <v>-500000000</v>
      </c>
      <c r="BQ664" s="100">
        <v>-500000000</v>
      </c>
      <c r="BR664" s="100">
        <v>-500000000</v>
      </c>
      <c r="BS664" s="100">
        <v>-500000000</v>
      </c>
      <c r="BT664" s="100">
        <v>-500000000</v>
      </c>
      <c r="BU664" s="100">
        <v>-500000000</v>
      </c>
      <c r="BV664" s="100">
        <v>-500000000</v>
      </c>
      <c r="BW664" s="100">
        <v>-500000000</v>
      </c>
      <c r="BX664" s="100">
        <v>-500000000</v>
      </c>
      <c r="BY664" s="100">
        <v>-500000000</v>
      </c>
      <c r="BZ664" s="100">
        <v>-500000000</v>
      </c>
      <c r="CA664" s="100">
        <v>-500000000</v>
      </c>
      <c r="CB664" s="100">
        <v>-500000000</v>
      </c>
      <c r="CC664" s="100">
        <v>-500000000</v>
      </c>
      <c r="CD664" s="100">
        <v>-500000000</v>
      </c>
      <c r="CE664" s="100">
        <v>-500000000</v>
      </c>
      <c r="CF664" s="100">
        <v>-500000000</v>
      </c>
      <c r="CG664" s="100">
        <v>-500000000</v>
      </c>
      <c r="CH664" s="100">
        <v>-500000000</v>
      </c>
      <c r="CI664" s="100">
        <v>-500000000</v>
      </c>
      <c r="CJ664" s="100">
        <v>-500000000</v>
      </c>
      <c r="CK664" s="100">
        <v>-500000000</v>
      </c>
      <c r="CL664" s="100">
        <v>-500000000</v>
      </c>
      <c r="CM664" s="100">
        <v>-500000000</v>
      </c>
      <c r="CN664" s="100">
        <v>-500000000</v>
      </c>
      <c r="CO664" s="100">
        <v>-500000000</v>
      </c>
    </row>
    <row r="665" spans="1:93" x14ac:dyDescent="0.2">
      <c r="A665" s="101" t="s">
        <v>2259</v>
      </c>
      <c r="B665" s="100">
        <v>-500000000</v>
      </c>
      <c r="C665" s="100">
        <v>-500000000</v>
      </c>
      <c r="D665" s="100">
        <v>-500000000</v>
      </c>
      <c r="E665" s="100">
        <v>-500000000</v>
      </c>
      <c r="F665" s="100">
        <v>-500000000</v>
      </c>
      <c r="G665" s="100">
        <v>-500000000</v>
      </c>
      <c r="H665" s="100">
        <v>-500000000</v>
      </c>
      <c r="I665" s="100">
        <v>-500000000</v>
      </c>
      <c r="J665" s="100">
        <v>-500000000</v>
      </c>
      <c r="K665" s="100">
        <v>-500000000</v>
      </c>
      <c r="L665" s="100">
        <v>-500000000</v>
      </c>
      <c r="M665" s="100">
        <v>-500000000</v>
      </c>
      <c r="N665" s="100">
        <v>-500000000</v>
      </c>
      <c r="O665" s="100">
        <v>-500000000</v>
      </c>
      <c r="P665" s="100">
        <v>-500000000</v>
      </c>
      <c r="Q665" s="100">
        <v>-500000000</v>
      </c>
      <c r="R665" s="100">
        <v>-500000000</v>
      </c>
      <c r="S665" s="100">
        <v>-500000000</v>
      </c>
      <c r="T665" s="100">
        <v>-500000000</v>
      </c>
      <c r="U665" s="100">
        <v>-500000000</v>
      </c>
      <c r="V665" s="100">
        <v>-500000000</v>
      </c>
      <c r="W665" s="100">
        <v>-500000000</v>
      </c>
      <c r="X665" s="100">
        <v>-500000000</v>
      </c>
      <c r="Y665" s="100">
        <v>-500000000</v>
      </c>
      <c r="Z665" s="100">
        <v>-500000000</v>
      </c>
      <c r="AA665" s="334">
        <f t="shared" si="1"/>
        <v>-500000000</v>
      </c>
      <c r="AB665" s="100">
        <v>-500000000</v>
      </c>
      <c r="AC665" s="100">
        <v>-500000000</v>
      </c>
      <c r="AD665" s="100">
        <v>-500000000</v>
      </c>
      <c r="AE665" s="100">
        <v>-500000000</v>
      </c>
      <c r="AF665" s="100">
        <v>-500000000</v>
      </c>
      <c r="AG665" s="100">
        <v>-500000000</v>
      </c>
      <c r="AH665" s="100">
        <v>-500000000</v>
      </c>
      <c r="AI665" s="100">
        <v>-500000000</v>
      </c>
      <c r="AJ665" s="100">
        <v>-500000000</v>
      </c>
      <c r="AK665" s="100">
        <v>-500000000</v>
      </c>
      <c r="AL665" s="100">
        <v>-500000000</v>
      </c>
      <c r="AM665" s="100">
        <v>-500000000</v>
      </c>
      <c r="AN665" s="100">
        <v>-500000000</v>
      </c>
      <c r="AO665" s="100">
        <v>-500000000</v>
      </c>
      <c r="AP665" s="100">
        <v>-500000000</v>
      </c>
      <c r="AQ665" s="100">
        <v>-500000000</v>
      </c>
      <c r="AR665" s="100">
        <v>-500000000</v>
      </c>
      <c r="AS665" s="100">
        <v>-500000000</v>
      </c>
      <c r="AT665" s="100">
        <v>-500000000</v>
      </c>
      <c r="AU665" s="100">
        <v>-500000000</v>
      </c>
      <c r="AV665" s="100">
        <v>-500000000</v>
      </c>
      <c r="AW665" s="100">
        <v>-500000000</v>
      </c>
      <c r="AX665" s="100">
        <v>-500000000</v>
      </c>
      <c r="AY665" s="100">
        <v>-500000000</v>
      </c>
      <c r="AZ665" s="100">
        <v>-500000000</v>
      </c>
      <c r="BA665" s="100">
        <v>-500000000</v>
      </c>
      <c r="BB665" s="100">
        <v>-500000000</v>
      </c>
      <c r="BC665" s="100">
        <v>-500000000</v>
      </c>
      <c r="BD665" s="100">
        <v>-500000000</v>
      </c>
      <c r="BE665" s="100">
        <v>-500000000</v>
      </c>
      <c r="BF665" s="100">
        <v>-500000000</v>
      </c>
      <c r="BG665" s="100">
        <v>-500000000</v>
      </c>
      <c r="BH665" s="100">
        <v>-500000000</v>
      </c>
      <c r="BI665" s="100">
        <v>-500000000</v>
      </c>
      <c r="BJ665" s="100">
        <v>-500000000</v>
      </c>
      <c r="BK665" s="100">
        <v>-500000000</v>
      </c>
      <c r="BL665" s="100">
        <v>-500000000</v>
      </c>
      <c r="BM665" s="100">
        <v>-500000000</v>
      </c>
      <c r="BN665" s="100">
        <v>-500000000</v>
      </c>
      <c r="BO665" s="100">
        <v>-500000000</v>
      </c>
      <c r="BP665" s="100">
        <v>-500000000</v>
      </c>
      <c r="BQ665" s="100">
        <v>-500000000</v>
      </c>
      <c r="BR665" s="100">
        <v>-500000000</v>
      </c>
      <c r="BS665" s="100">
        <v>-500000000</v>
      </c>
      <c r="BT665" s="100">
        <v>-500000000</v>
      </c>
      <c r="BU665" s="100">
        <v>-500000000</v>
      </c>
      <c r="BV665" s="100">
        <v>-500000000</v>
      </c>
      <c r="BW665" s="100">
        <v>-500000000</v>
      </c>
      <c r="BX665" s="100">
        <v>-500000000</v>
      </c>
      <c r="BY665" s="100">
        <v>-500000000</v>
      </c>
      <c r="BZ665" s="100">
        <v>-500000000</v>
      </c>
      <c r="CA665" s="100">
        <v>-500000000</v>
      </c>
      <c r="CB665" s="100">
        <v>-500000000</v>
      </c>
      <c r="CC665" s="100">
        <v>-500000000</v>
      </c>
      <c r="CD665" s="100">
        <v>-500000000</v>
      </c>
      <c r="CE665" s="100">
        <v>-500000000</v>
      </c>
      <c r="CF665" s="100">
        <v>-500000000</v>
      </c>
      <c r="CG665" s="100">
        <v>-500000000</v>
      </c>
      <c r="CH665" s="100">
        <v>-500000000</v>
      </c>
      <c r="CI665" s="100">
        <v>-500000000</v>
      </c>
      <c r="CJ665" s="100">
        <v>-500000000</v>
      </c>
      <c r="CK665" s="100">
        <v>-500000000</v>
      </c>
      <c r="CL665" s="100">
        <v>-500000000</v>
      </c>
      <c r="CM665" s="100">
        <v>-500000000</v>
      </c>
      <c r="CN665" s="100">
        <v>-500000000</v>
      </c>
      <c r="CO665" s="100">
        <v>-500000000</v>
      </c>
    </row>
    <row r="666" spans="1:93" x14ac:dyDescent="0.2">
      <c r="A666" s="101" t="s">
        <v>2260</v>
      </c>
      <c r="B666" s="100">
        <v>-600000000</v>
      </c>
      <c r="C666" s="100">
        <v>-600000000</v>
      </c>
      <c r="D666" s="100">
        <v>-600000000</v>
      </c>
      <c r="E666" s="100">
        <v>-600000000</v>
      </c>
      <c r="F666" s="100">
        <v>-600000000</v>
      </c>
      <c r="G666" s="100">
        <v>-600000000</v>
      </c>
      <c r="H666" s="100">
        <v>-600000000</v>
      </c>
      <c r="I666" s="100">
        <v>-600000000</v>
      </c>
      <c r="J666" s="100">
        <v>-600000000</v>
      </c>
      <c r="K666" s="100">
        <v>-600000000</v>
      </c>
      <c r="L666" s="100">
        <v>-600000000</v>
      </c>
      <c r="M666" s="100">
        <v>-600000000</v>
      </c>
      <c r="N666" s="100">
        <v>-600000000</v>
      </c>
      <c r="O666" s="100">
        <v>-600000000</v>
      </c>
      <c r="P666" s="100">
        <v>-600000000</v>
      </c>
      <c r="Q666" s="100">
        <v>-600000000</v>
      </c>
      <c r="R666" s="100">
        <v>-600000000</v>
      </c>
      <c r="S666" s="100">
        <v>-600000000</v>
      </c>
      <c r="T666" s="100">
        <v>-600000000</v>
      </c>
      <c r="U666" s="100">
        <v>-600000000</v>
      </c>
      <c r="V666" s="100">
        <v>-600000000</v>
      </c>
      <c r="W666" s="100">
        <v>-600000000</v>
      </c>
      <c r="X666" s="100">
        <v>-600000000</v>
      </c>
      <c r="Y666" s="100">
        <v>-600000000</v>
      </c>
      <c r="Z666" s="100">
        <v>-600000000</v>
      </c>
      <c r="AA666" s="334">
        <f t="shared" si="1"/>
        <v>-600000000</v>
      </c>
      <c r="AB666" s="100">
        <v>-600000000</v>
      </c>
      <c r="AC666" s="100">
        <v>-600000000</v>
      </c>
      <c r="AD666" s="100">
        <v>-600000000</v>
      </c>
      <c r="AE666" s="100">
        <v>-600000000</v>
      </c>
      <c r="AF666" s="100">
        <v>-600000000</v>
      </c>
      <c r="AG666" s="100">
        <v>-600000000</v>
      </c>
      <c r="AH666" s="100">
        <v>-600000000</v>
      </c>
      <c r="AI666" s="100">
        <v>-600000000</v>
      </c>
      <c r="AJ666" s="100">
        <v>-600000000</v>
      </c>
      <c r="AK666" s="100">
        <v>-600000000</v>
      </c>
      <c r="AL666" s="100">
        <v>-600000000</v>
      </c>
      <c r="AM666" s="100">
        <v>-600000000</v>
      </c>
      <c r="AN666" s="100">
        <v>-600000000</v>
      </c>
      <c r="AO666" s="100">
        <v>-600000000</v>
      </c>
      <c r="AP666" s="100">
        <v>-600000000</v>
      </c>
      <c r="AQ666" s="100">
        <v>-600000000</v>
      </c>
      <c r="AR666" s="100">
        <v>-600000000</v>
      </c>
      <c r="AS666" s="100">
        <v>-600000000</v>
      </c>
      <c r="AT666" s="100">
        <v>-600000000</v>
      </c>
      <c r="AU666" s="100">
        <v>-600000000</v>
      </c>
      <c r="AV666" s="100">
        <v>-600000000</v>
      </c>
      <c r="AW666" s="100">
        <v>-600000000</v>
      </c>
      <c r="AX666" s="100">
        <v>-600000000</v>
      </c>
      <c r="AY666" s="100">
        <v>-600000000</v>
      </c>
      <c r="AZ666" s="100">
        <v>-600000000</v>
      </c>
      <c r="BA666" s="100">
        <v>-600000000</v>
      </c>
      <c r="BB666" s="100">
        <v>-600000000</v>
      </c>
      <c r="BC666" s="100">
        <v>-600000000</v>
      </c>
      <c r="BD666" s="100">
        <v>-600000000</v>
      </c>
      <c r="BE666" s="100">
        <v>-600000000</v>
      </c>
      <c r="BF666" s="100">
        <v>-600000000</v>
      </c>
      <c r="BG666" s="100">
        <v>-600000000</v>
      </c>
      <c r="BH666" s="100">
        <v>-600000000</v>
      </c>
      <c r="BI666" s="100">
        <v>-600000000</v>
      </c>
      <c r="BJ666" s="100">
        <v>-600000000</v>
      </c>
      <c r="BK666" s="100">
        <v>-600000000</v>
      </c>
      <c r="BL666" s="100">
        <v>-600000000</v>
      </c>
      <c r="BM666" s="100">
        <v>-600000000</v>
      </c>
      <c r="BN666" s="100">
        <v>-600000000</v>
      </c>
      <c r="BO666" s="100">
        <v>-600000000</v>
      </c>
      <c r="BP666" s="100">
        <v>-600000000</v>
      </c>
      <c r="BQ666" s="100">
        <v>-600000000</v>
      </c>
      <c r="BR666" s="100">
        <v>-600000000</v>
      </c>
      <c r="BS666" s="100">
        <v>-600000000</v>
      </c>
      <c r="BT666" s="100">
        <v>-600000000</v>
      </c>
      <c r="BU666" s="100">
        <v>-600000000</v>
      </c>
      <c r="BV666" s="100">
        <v>-600000000</v>
      </c>
      <c r="BW666" s="100">
        <v>-600000000</v>
      </c>
      <c r="BX666" s="100">
        <v>-600000000</v>
      </c>
      <c r="BY666" s="100">
        <v>-600000000</v>
      </c>
      <c r="BZ666" s="100">
        <v>-600000000</v>
      </c>
      <c r="CA666" s="100">
        <v>-600000000</v>
      </c>
      <c r="CB666" s="100">
        <v>-600000000</v>
      </c>
      <c r="CC666" s="100">
        <v>-600000000</v>
      </c>
      <c r="CD666" s="100">
        <v>-600000000</v>
      </c>
      <c r="CE666" s="100">
        <v>-600000000</v>
      </c>
      <c r="CF666" s="100">
        <v>-600000000</v>
      </c>
      <c r="CG666" s="100">
        <v>-600000000</v>
      </c>
      <c r="CH666" s="100">
        <v>-600000000</v>
      </c>
      <c r="CI666" s="100">
        <v>-600000000</v>
      </c>
      <c r="CJ666" s="100">
        <v>-600000000</v>
      </c>
      <c r="CK666" s="100">
        <v>-600000000</v>
      </c>
      <c r="CL666" s="100">
        <v>-600000000</v>
      </c>
      <c r="CM666" s="100">
        <v>-600000000</v>
      </c>
      <c r="CN666" s="100">
        <v>-600000000</v>
      </c>
      <c r="CO666" s="100">
        <v>-600000000</v>
      </c>
    </row>
    <row r="667" spans="1:93" x14ac:dyDescent="0.2">
      <c r="A667" s="101" t="s">
        <v>2261</v>
      </c>
      <c r="B667" s="100">
        <v>0</v>
      </c>
      <c r="C667" s="100">
        <v>0</v>
      </c>
      <c r="D667" s="100">
        <v>0</v>
      </c>
      <c r="E667" s="100">
        <v>0</v>
      </c>
      <c r="F667" s="100">
        <v>0</v>
      </c>
      <c r="G667" s="100">
        <v>0</v>
      </c>
      <c r="H667" s="100">
        <v>0</v>
      </c>
      <c r="I667" s="100">
        <v>0</v>
      </c>
      <c r="J667" s="100">
        <v>0</v>
      </c>
      <c r="K667" s="100">
        <v>0</v>
      </c>
      <c r="L667" s="100">
        <v>0</v>
      </c>
      <c r="M667" s="100">
        <v>0</v>
      </c>
      <c r="N667" s="100">
        <v>0</v>
      </c>
      <c r="O667" s="100">
        <v>0</v>
      </c>
      <c r="P667" s="100">
        <v>0</v>
      </c>
      <c r="Q667" s="100">
        <v>0</v>
      </c>
      <c r="R667" s="100">
        <v>0</v>
      </c>
      <c r="S667" s="100">
        <v>0</v>
      </c>
      <c r="T667" s="100">
        <v>0</v>
      </c>
      <c r="U667" s="100">
        <v>0</v>
      </c>
      <c r="V667" s="100">
        <v>0</v>
      </c>
      <c r="W667" s="100">
        <v>0</v>
      </c>
      <c r="X667" s="100">
        <v>0</v>
      </c>
      <c r="Y667" s="100">
        <v>0</v>
      </c>
      <c r="Z667" s="100">
        <v>0</v>
      </c>
      <c r="AA667" s="334">
        <f t="shared" si="1"/>
        <v>0</v>
      </c>
      <c r="AB667" s="100">
        <v>0</v>
      </c>
      <c r="AC667" s="100">
        <v>0</v>
      </c>
      <c r="AD667" s="100">
        <v>0</v>
      </c>
      <c r="AE667" s="100">
        <v>0</v>
      </c>
      <c r="AF667" s="100">
        <v>0</v>
      </c>
      <c r="AG667" s="100">
        <v>0</v>
      </c>
      <c r="AH667" s="100">
        <v>0</v>
      </c>
      <c r="AI667" s="100">
        <v>0</v>
      </c>
      <c r="AJ667" s="100">
        <v>0</v>
      </c>
      <c r="AK667" s="100">
        <v>0</v>
      </c>
      <c r="AL667" s="100">
        <v>0</v>
      </c>
      <c r="AM667" s="100">
        <v>0</v>
      </c>
      <c r="AN667" s="100">
        <v>0</v>
      </c>
      <c r="AO667" s="100">
        <v>0</v>
      </c>
      <c r="AP667" s="100">
        <v>0</v>
      </c>
      <c r="AQ667" s="100">
        <v>0</v>
      </c>
      <c r="AR667" s="100">
        <v>0</v>
      </c>
      <c r="AS667" s="100">
        <v>0</v>
      </c>
      <c r="AT667" s="100">
        <v>0</v>
      </c>
      <c r="AU667" s="100">
        <v>0</v>
      </c>
      <c r="AV667" s="100">
        <v>0</v>
      </c>
      <c r="AW667" s="100">
        <v>0</v>
      </c>
      <c r="AX667" s="100">
        <v>0</v>
      </c>
      <c r="AY667" s="100">
        <v>0</v>
      </c>
      <c r="AZ667" s="100">
        <v>0</v>
      </c>
      <c r="BA667" s="100">
        <v>0</v>
      </c>
      <c r="BB667" s="100">
        <v>0</v>
      </c>
      <c r="BC667" s="100">
        <v>0</v>
      </c>
      <c r="BD667" s="100">
        <v>0</v>
      </c>
      <c r="BE667" s="100">
        <v>0</v>
      </c>
      <c r="BF667" s="100">
        <v>0</v>
      </c>
      <c r="BG667" s="100">
        <v>0</v>
      </c>
      <c r="BH667" s="100">
        <v>0</v>
      </c>
      <c r="BI667" s="100">
        <v>0</v>
      </c>
      <c r="BJ667" s="100">
        <v>0</v>
      </c>
      <c r="BK667" s="100">
        <v>0</v>
      </c>
      <c r="BL667" s="100">
        <v>0</v>
      </c>
      <c r="BM667" s="100">
        <v>0</v>
      </c>
      <c r="BN667" s="100">
        <v>0</v>
      </c>
      <c r="BO667" s="100">
        <v>0</v>
      </c>
      <c r="BP667" s="100">
        <v>0</v>
      </c>
      <c r="BQ667" s="100">
        <v>0</v>
      </c>
      <c r="BR667" s="100">
        <v>0</v>
      </c>
      <c r="BS667" s="100">
        <v>0</v>
      </c>
      <c r="BT667" s="100">
        <v>0</v>
      </c>
      <c r="BU667" s="100">
        <v>0</v>
      </c>
      <c r="BV667" s="100">
        <v>0</v>
      </c>
      <c r="BW667" s="100">
        <v>0</v>
      </c>
      <c r="BX667" s="100">
        <v>0</v>
      </c>
      <c r="BY667" s="100">
        <v>0</v>
      </c>
      <c r="BZ667" s="100">
        <v>0</v>
      </c>
      <c r="CA667" s="100">
        <v>0</v>
      </c>
      <c r="CB667" s="100">
        <v>0</v>
      </c>
      <c r="CC667" s="100">
        <v>0</v>
      </c>
      <c r="CD667" s="100">
        <v>0</v>
      </c>
      <c r="CE667" s="100">
        <v>0</v>
      </c>
      <c r="CF667" s="100">
        <v>0</v>
      </c>
      <c r="CG667" s="100">
        <v>0</v>
      </c>
      <c r="CH667" s="100">
        <v>0</v>
      </c>
      <c r="CI667" s="100">
        <v>0</v>
      </c>
      <c r="CJ667" s="100">
        <v>0</v>
      </c>
      <c r="CK667" s="100">
        <v>0</v>
      </c>
      <c r="CL667" s="100">
        <v>0</v>
      </c>
      <c r="CM667" s="100">
        <v>0</v>
      </c>
      <c r="CN667" s="100">
        <v>0</v>
      </c>
      <c r="CO667" s="100">
        <v>0</v>
      </c>
    </row>
    <row r="668" spans="1:93" x14ac:dyDescent="0.2">
      <c r="A668" s="101" t="s">
        <v>2262</v>
      </c>
      <c r="B668" s="100">
        <v>-650000000</v>
      </c>
      <c r="C668" s="100">
        <v>-650000000</v>
      </c>
      <c r="D668" s="100">
        <v>-650000000</v>
      </c>
      <c r="E668" s="100">
        <v>-650000000</v>
      </c>
      <c r="F668" s="100">
        <v>-650000000</v>
      </c>
      <c r="G668" s="100">
        <v>-650000000</v>
      </c>
      <c r="H668" s="100">
        <v>-650000000</v>
      </c>
      <c r="I668" s="100">
        <v>-650000000</v>
      </c>
      <c r="J668" s="100">
        <v>-650000000</v>
      </c>
      <c r="K668" s="100">
        <v>-650000000</v>
      </c>
      <c r="L668" s="100">
        <v>-650000000</v>
      </c>
      <c r="M668" s="100">
        <v>-650000000</v>
      </c>
      <c r="N668" s="100">
        <v>-650000000</v>
      </c>
      <c r="O668" s="100">
        <v>-650000000</v>
      </c>
      <c r="P668" s="100">
        <v>-650000000</v>
      </c>
      <c r="Q668" s="100">
        <v>-650000000</v>
      </c>
      <c r="R668" s="100">
        <v>-650000000</v>
      </c>
      <c r="S668" s="100">
        <v>-650000000</v>
      </c>
      <c r="T668" s="100">
        <v>-650000000</v>
      </c>
      <c r="U668" s="100">
        <v>-650000000</v>
      </c>
      <c r="V668" s="100">
        <v>-650000000</v>
      </c>
      <c r="W668" s="100">
        <v>-650000000</v>
      </c>
      <c r="X668" s="100">
        <v>-650000000</v>
      </c>
      <c r="Y668" s="100">
        <v>-650000000</v>
      </c>
      <c r="Z668" s="100">
        <v>-650000000</v>
      </c>
      <c r="AA668" s="334">
        <f t="shared" si="1"/>
        <v>-650000000</v>
      </c>
      <c r="AB668" s="100">
        <v>-650000000</v>
      </c>
      <c r="AC668" s="100">
        <v>-650000000</v>
      </c>
      <c r="AD668" s="100">
        <v>-650000000</v>
      </c>
      <c r="AE668" s="100">
        <v>-650000000</v>
      </c>
      <c r="AF668" s="100">
        <v>-650000000</v>
      </c>
      <c r="AG668" s="100">
        <v>-650000000</v>
      </c>
      <c r="AH668" s="100">
        <v>-650000000</v>
      </c>
      <c r="AI668" s="100">
        <v>-650000000</v>
      </c>
      <c r="AJ668" s="100">
        <v>-650000000</v>
      </c>
      <c r="AK668" s="100">
        <v>-650000000</v>
      </c>
      <c r="AL668" s="100">
        <v>-650000000</v>
      </c>
      <c r="AM668" s="100">
        <v>-650000000</v>
      </c>
      <c r="AN668" s="100">
        <v>-650000000</v>
      </c>
      <c r="AO668" s="100">
        <v>-650000000</v>
      </c>
      <c r="AP668" s="100">
        <v>-650000000</v>
      </c>
      <c r="AQ668" s="100">
        <v>-650000000</v>
      </c>
      <c r="AR668" s="100">
        <v>-650000000</v>
      </c>
      <c r="AS668" s="100">
        <v>-650000000</v>
      </c>
      <c r="AT668" s="100">
        <v>-650000000</v>
      </c>
      <c r="AU668" s="100">
        <v>-650000000</v>
      </c>
      <c r="AV668" s="100">
        <v>-650000000</v>
      </c>
      <c r="AW668" s="100">
        <v>-650000000</v>
      </c>
      <c r="AX668" s="100">
        <v>-650000000</v>
      </c>
      <c r="AY668" s="100">
        <v>-650000000</v>
      </c>
      <c r="AZ668" s="100">
        <v>-650000000</v>
      </c>
      <c r="BA668" s="100">
        <v>-650000000</v>
      </c>
      <c r="BB668" s="100">
        <v>-650000000</v>
      </c>
      <c r="BC668" s="100">
        <v>-650000000</v>
      </c>
      <c r="BD668" s="100">
        <v>-650000000</v>
      </c>
      <c r="BE668" s="100">
        <v>-650000000</v>
      </c>
      <c r="BF668" s="100">
        <v>-650000000</v>
      </c>
      <c r="BG668" s="100">
        <v>-650000000</v>
      </c>
      <c r="BH668" s="100">
        <v>-650000000</v>
      </c>
      <c r="BI668" s="100">
        <v>-650000000</v>
      </c>
      <c r="BJ668" s="100">
        <v>-650000000</v>
      </c>
      <c r="BK668" s="100">
        <v>-650000000</v>
      </c>
      <c r="BL668" s="100">
        <v>-650000000</v>
      </c>
      <c r="BM668" s="100">
        <v>-650000000</v>
      </c>
      <c r="BN668" s="100">
        <v>-650000000</v>
      </c>
      <c r="BO668" s="100">
        <v>-650000000</v>
      </c>
      <c r="BP668" s="100">
        <v>-650000000</v>
      </c>
      <c r="BQ668" s="100">
        <v>-650000000</v>
      </c>
      <c r="BR668" s="100">
        <v>-650000000</v>
      </c>
      <c r="BS668" s="100">
        <v>-650000000</v>
      </c>
      <c r="BT668" s="100">
        <v>-650000000</v>
      </c>
      <c r="BU668" s="100">
        <v>-650000000</v>
      </c>
      <c r="BV668" s="100">
        <v>-650000000</v>
      </c>
      <c r="BW668" s="100">
        <v>-650000000</v>
      </c>
      <c r="BX668" s="100">
        <v>-650000000</v>
      </c>
      <c r="BY668" s="100">
        <v>-650000000</v>
      </c>
      <c r="BZ668" s="100">
        <v>-650000000</v>
      </c>
      <c r="CA668" s="100">
        <v>-650000000</v>
      </c>
      <c r="CB668" s="100">
        <v>-650000000</v>
      </c>
      <c r="CC668" s="100">
        <v>-650000000</v>
      </c>
      <c r="CD668" s="100">
        <v>-650000000</v>
      </c>
      <c r="CE668" s="100">
        <v>-650000000</v>
      </c>
      <c r="CF668" s="100">
        <v>-650000000</v>
      </c>
      <c r="CG668" s="100">
        <v>-650000000</v>
      </c>
      <c r="CH668" s="100">
        <v>-650000000</v>
      </c>
      <c r="CI668" s="100">
        <v>-650000000</v>
      </c>
      <c r="CJ668" s="100">
        <v>-650000000</v>
      </c>
      <c r="CK668" s="100">
        <v>-650000000</v>
      </c>
      <c r="CL668" s="100">
        <v>-650000000</v>
      </c>
      <c r="CM668" s="100">
        <v>-650000000</v>
      </c>
      <c r="CN668" s="100">
        <v>-650000000</v>
      </c>
      <c r="CO668" s="100">
        <v>-650000000</v>
      </c>
    </row>
    <row r="669" spans="1:93" x14ac:dyDescent="0.2">
      <c r="A669" s="101" t="s">
        <v>2263</v>
      </c>
      <c r="B669" s="100">
        <v>-700000000</v>
      </c>
      <c r="C669" s="100">
        <v>-700000000</v>
      </c>
      <c r="D669" s="100">
        <v>-700000000</v>
      </c>
      <c r="E669" s="100">
        <v>-700000000</v>
      </c>
      <c r="F669" s="100">
        <v>-700000000</v>
      </c>
      <c r="G669" s="100">
        <v>-700000000</v>
      </c>
      <c r="H669" s="100">
        <v>-700000000</v>
      </c>
      <c r="I669" s="100">
        <v>-700000000</v>
      </c>
      <c r="J669" s="100">
        <v>-700000000</v>
      </c>
      <c r="K669" s="100">
        <v>-700000000</v>
      </c>
      <c r="L669" s="100">
        <v>-700000000</v>
      </c>
      <c r="M669" s="100">
        <v>-700000000</v>
      </c>
      <c r="N669" s="100">
        <v>-700000000</v>
      </c>
      <c r="O669" s="100">
        <v>-700000000</v>
      </c>
      <c r="P669" s="100">
        <v>-700000000</v>
      </c>
      <c r="Q669" s="100">
        <v>-700000000</v>
      </c>
      <c r="R669" s="100">
        <v>-700000000</v>
      </c>
      <c r="S669" s="100">
        <v>-700000000</v>
      </c>
      <c r="T669" s="100">
        <v>-700000000</v>
      </c>
      <c r="U669" s="100">
        <v>-700000000</v>
      </c>
      <c r="V669" s="100">
        <v>-700000000</v>
      </c>
      <c r="W669" s="100">
        <v>-700000000</v>
      </c>
      <c r="X669" s="100">
        <v>-700000000</v>
      </c>
      <c r="Y669" s="100">
        <v>-700000000</v>
      </c>
      <c r="Z669" s="100">
        <v>-700000000</v>
      </c>
      <c r="AA669" s="334">
        <f t="shared" si="1"/>
        <v>-700000000</v>
      </c>
      <c r="AB669" s="100">
        <v>-700000000</v>
      </c>
      <c r="AC669" s="100">
        <v>-700000000</v>
      </c>
      <c r="AD669" s="100">
        <v>-700000000</v>
      </c>
      <c r="AE669" s="100">
        <v>-700000000</v>
      </c>
      <c r="AF669" s="100">
        <v>-700000000</v>
      </c>
      <c r="AG669" s="100">
        <v>-700000000</v>
      </c>
      <c r="AH669" s="100">
        <v>-700000000</v>
      </c>
      <c r="AI669" s="100">
        <v>-700000000</v>
      </c>
      <c r="AJ669" s="100">
        <v>-700000000</v>
      </c>
      <c r="AK669" s="100">
        <v>-700000000</v>
      </c>
      <c r="AL669" s="100">
        <v>-700000000</v>
      </c>
      <c r="AM669" s="100">
        <v>-700000000</v>
      </c>
      <c r="AN669" s="100">
        <v>-700000000</v>
      </c>
      <c r="AO669" s="100">
        <v>-700000000</v>
      </c>
      <c r="AP669" s="100">
        <v>-700000000</v>
      </c>
      <c r="AQ669" s="100">
        <v>-700000000</v>
      </c>
      <c r="AR669" s="100">
        <v>-700000000</v>
      </c>
      <c r="AS669" s="100">
        <v>-700000000</v>
      </c>
      <c r="AT669" s="100">
        <v>-700000000</v>
      </c>
      <c r="AU669" s="100">
        <v>-700000000</v>
      </c>
      <c r="AV669" s="100">
        <v>-700000000</v>
      </c>
      <c r="AW669" s="100">
        <v>-700000000</v>
      </c>
      <c r="AX669" s="100">
        <v>-700000000</v>
      </c>
      <c r="AY669" s="100">
        <v>-700000000</v>
      </c>
      <c r="AZ669" s="100">
        <v>-700000000</v>
      </c>
      <c r="BA669" s="100">
        <v>-700000000</v>
      </c>
      <c r="BB669" s="100">
        <v>-700000000</v>
      </c>
      <c r="BC669" s="100">
        <v>-700000000</v>
      </c>
      <c r="BD669" s="100">
        <v>-700000000</v>
      </c>
      <c r="BE669" s="100">
        <v>-700000000</v>
      </c>
      <c r="BF669" s="100">
        <v>-700000000</v>
      </c>
      <c r="BG669" s="100">
        <v>-700000000</v>
      </c>
      <c r="BH669" s="100">
        <v>-700000000</v>
      </c>
      <c r="BI669" s="100">
        <v>-700000000</v>
      </c>
      <c r="BJ669" s="100">
        <v>-700000000</v>
      </c>
      <c r="BK669" s="100">
        <v>-700000000</v>
      </c>
      <c r="BL669" s="100">
        <v>-700000000</v>
      </c>
      <c r="BM669" s="100">
        <v>-700000000</v>
      </c>
      <c r="BN669" s="100">
        <v>-700000000</v>
      </c>
      <c r="BO669" s="100">
        <v>-700000000</v>
      </c>
      <c r="BP669" s="100">
        <v>-700000000</v>
      </c>
      <c r="BQ669" s="100">
        <v>-700000000</v>
      </c>
      <c r="BR669" s="100">
        <v>-700000000</v>
      </c>
      <c r="BS669" s="100">
        <v>-700000000</v>
      </c>
      <c r="BT669" s="100">
        <v>-700000000</v>
      </c>
      <c r="BU669" s="100">
        <v>-700000000</v>
      </c>
      <c r="BV669" s="100">
        <v>-700000000</v>
      </c>
      <c r="BW669" s="100">
        <v>-700000000</v>
      </c>
      <c r="BX669" s="100">
        <v>-700000000</v>
      </c>
      <c r="BY669" s="100">
        <v>-700000000</v>
      </c>
      <c r="BZ669" s="100">
        <v>-700000000</v>
      </c>
      <c r="CA669" s="100">
        <v>-700000000</v>
      </c>
      <c r="CB669" s="100">
        <v>-700000000</v>
      </c>
      <c r="CC669" s="100">
        <v>-700000000</v>
      </c>
      <c r="CD669" s="100">
        <v>-700000000</v>
      </c>
      <c r="CE669" s="100">
        <v>-700000000</v>
      </c>
      <c r="CF669" s="100">
        <v>-700000000</v>
      </c>
      <c r="CG669" s="100">
        <v>-700000000</v>
      </c>
      <c r="CH669" s="100">
        <v>-700000000</v>
      </c>
      <c r="CI669" s="100">
        <v>-700000000</v>
      </c>
      <c r="CJ669" s="100">
        <v>-700000000</v>
      </c>
      <c r="CK669" s="100">
        <v>-700000000</v>
      </c>
      <c r="CL669" s="100">
        <v>-700000000</v>
      </c>
      <c r="CM669" s="100">
        <v>-700000000</v>
      </c>
      <c r="CN669" s="100">
        <v>-700000000</v>
      </c>
      <c r="CO669" s="100">
        <v>-700000000</v>
      </c>
    </row>
    <row r="670" spans="1:93" x14ac:dyDescent="0.2">
      <c r="A670" s="101" t="s">
        <v>2264</v>
      </c>
      <c r="B670" s="100">
        <v>0</v>
      </c>
      <c r="C670" s="100">
        <v>0</v>
      </c>
      <c r="D670" s="100">
        <v>0</v>
      </c>
      <c r="E670" s="100">
        <v>0</v>
      </c>
      <c r="F670" s="100">
        <v>0</v>
      </c>
      <c r="G670" s="100">
        <v>0</v>
      </c>
      <c r="H670" s="100">
        <v>0</v>
      </c>
      <c r="I670" s="100">
        <v>0</v>
      </c>
      <c r="J670" s="100">
        <v>0</v>
      </c>
      <c r="K670" s="100">
        <v>0</v>
      </c>
      <c r="L670" s="100">
        <v>0</v>
      </c>
      <c r="M670" s="100">
        <v>0</v>
      </c>
      <c r="N670" s="100">
        <v>0</v>
      </c>
      <c r="O670" s="100">
        <v>0</v>
      </c>
      <c r="P670" s="100">
        <v>0</v>
      </c>
      <c r="Q670" s="100">
        <v>0</v>
      </c>
      <c r="R670" s="100">
        <v>0</v>
      </c>
      <c r="S670" s="100">
        <v>0</v>
      </c>
      <c r="T670" s="100">
        <v>0</v>
      </c>
      <c r="U670" s="100">
        <v>0</v>
      </c>
      <c r="V670" s="100">
        <v>0</v>
      </c>
      <c r="W670" s="100">
        <v>0</v>
      </c>
      <c r="X670" s="100">
        <v>0</v>
      </c>
      <c r="Y670" s="100">
        <v>0</v>
      </c>
      <c r="Z670" s="100">
        <v>0</v>
      </c>
      <c r="AA670" s="334">
        <f t="shared" si="1"/>
        <v>0</v>
      </c>
      <c r="AB670" s="100">
        <v>0</v>
      </c>
      <c r="AC670" s="100">
        <v>0</v>
      </c>
      <c r="AD670" s="100">
        <v>0</v>
      </c>
      <c r="AE670" s="100">
        <v>0</v>
      </c>
      <c r="AF670" s="100">
        <v>0</v>
      </c>
      <c r="AG670" s="100">
        <v>0</v>
      </c>
      <c r="AH670" s="100">
        <v>0</v>
      </c>
      <c r="AI670" s="100">
        <v>0</v>
      </c>
      <c r="AJ670" s="100">
        <v>0</v>
      </c>
      <c r="AK670" s="100">
        <v>0</v>
      </c>
      <c r="AL670" s="100">
        <v>0</v>
      </c>
      <c r="AM670" s="100">
        <v>0</v>
      </c>
      <c r="AN670" s="100">
        <v>0</v>
      </c>
      <c r="AO670" s="100">
        <v>0</v>
      </c>
      <c r="AP670" s="100">
        <v>0</v>
      </c>
      <c r="AQ670" s="100">
        <v>0</v>
      </c>
      <c r="AR670" s="100">
        <v>0</v>
      </c>
      <c r="AS670" s="100">
        <v>0</v>
      </c>
      <c r="AT670" s="100">
        <v>0</v>
      </c>
      <c r="AU670" s="100">
        <v>0</v>
      </c>
      <c r="AV670" s="100">
        <v>0</v>
      </c>
      <c r="AW670" s="100">
        <v>0</v>
      </c>
      <c r="AX670" s="100">
        <v>0</v>
      </c>
      <c r="AY670" s="100">
        <v>0</v>
      </c>
      <c r="AZ670" s="100">
        <v>0</v>
      </c>
      <c r="BA670" s="100">
        <v>0</v>
      </c>
      <c r="BB670" s="100">
        <v>0</v>
      </c>
      <c r="BC670" s="100">
        <v>0</v>
      </c>
      <c r="BD670" s="100">
        <v>0</v>
      </c>
      <c r="BE670" s="100">
        <v>0</v>
      </c>
      <c r="BF670" s="100">
        <v>0</v>
      </c>
      <c r="BG670" s="100">
        <v>0</v>
      </c>
      <c r="BH670" s="100">
        <v>0</v>
      </c>
      <c r="BI670" s="100">
        <v>0</v>
      </c>
      <c r="BJ670" s="100">
        <v>0</v>
      </c>
      <c r="BK670" s="100">
        <v>0</v>
      </c>
      <c r="BL670" s="100">
        <v>0</v>
      </c>
      <c r="BM670" s="100">
        <v>0</v>
      </c>
      <c r="BN670" s="100">
        <v>0</v>
      </c>
      <c r="BO670" s="100">
        <v>0</v>
      </c>
      <c r="BP670" s="100">
        <v>0</v>
      </c>
      <c r="BQ670" s="100">
        <v>0</v>
      </c>
      <c r="BR670" s="100">
        <v>0</v>
      </c>
      <c r="BS670" s="100">
        <v>0</v>
      </c>
      <c r="BT670" s="100">
        <v>0</v>
      </c>
      <c r="BU670" s="100">
        <v>0</v>
      </c>
      <c r="BV670" s="100">
        <v>0</v>
      </c>
      <c r="BW670" s="100">
        <v>0</v>
      </c>
      <c r="BX670" s="100">
        <v>0</v>
      </c>
      <c r="BY670" s="100">
        <v>0</v>
      </c>
      <c r="BZ670" s="100">
        <v>0</v>
      </c>
      <c r="CA670" s="100">
        <v>0</v>
      </c>
      <c r="CB670" s="100">
        <v>0</v>
      </c>
      <c r="CC670" s="100">
        <v>0</v>
      </c>
      <c r="CD670" s="100">
        <v>0</v>
      </c>
      <c r="CE670" s="100">
        <v>0</v>
      </c>
      <c r="CF670" s="100">
        <v>0</v>
      </c>
      <c r="CG670" s="100">
        <v>0</v>
      </c>
      <c r="CH670" s="100">
        <v>0</v>
      </c>
      <c r="CI670" s="100">
        <v>0</v>
      </c>
      <c r="CJ670" s="100">
        <v>0</v>
      </c>
      <c r="CK670" s="100">
        <v>0</v>
      </c>
      <c r="CL670" s="100">
        <v>0</v>
      </c>
      <c r="CM670" s="100">
        <v>0</v>
      </c>
      <c r="CN670" s="100">
        <v>0</v>
      </c>
      <c r="CO670" s="100">
        <v>0</v>
      </c>
    </row>
    <row r="671" spans="1:93" x14ac:dyDescent="0.2">
      <c r="A671" s="101" t="s">
        <v>2265</v>
      </c>
      <c r="B671" s="100">
        <v>0</v>
      </c>
      <c r="C671" s="100">
        <v>0</v>
      </c>
      <c r="D671" s="100">
        <v>0</v>
      </c>
      <c r="E671" s="100">
        <v>0</v>
      </c>
      <c r="F671" s="100">
        <v>0</v>
      </c>
      <c r="G671" s="100">
        <v>0</v>
      </c>
      <c r="H671" s="100">
        <v>0</v>
      </c>
      <c r="I671" s="100">
        <v>0</v>
      </c>
      <c r="J671" s="100">
        <v>0</v>
      </c>
      <c r="K671" s="100">
        <v>-800000000</v>
      </c>
      <c r="L671" s="100">
        <v>0</v>
      </c>
      <c r="M671" s="100">
        <v>0</v>
      </c>
      <c r="N671" s="100">
        <v>0</v>
      </c>
      <c r="O671" s="100">
        <v>0</v>
      </c>
      <c r="P671" s="100">
        <v>0</v>
      </c>
      <c r="Q671" s="100">
        <v>0</v>
      </c>
      <c r="R671" s="100">
        <v>0</v>
      </c>
      <c r="S671" s="100">
        <v>0</v>
      </c>
      <c r="T671" s="100">
        <v>0</v>
      </c>
      <c r="U671" s="100">
        <v>0</v>
      </c>
      <c r="V671" s="100">
        <v>0</v>
      </c>
      <c r="W671" s="100">
        <v>0</v>
      </c>
      <c r="X671" s="100">
        <v>0</v>
      </c>
      <c r="Y671" s="100">
        <v>0</v>
      </c>
      <c r="Z671" s="100">
        <v>0</v>
      </c>
      <c r="AA671" s="334">
        <f t="shared" si="1"/>
        <v>0</v>
      </c>
      <c r="AB671" s="100">
        <v>0</v>
      </c>
      <c r="AC671" s="100">
        <v>0</v>
      </c>
      <c r="AD671" s="100">
        <v>0</v>
      </c>
      <c r="AE671" s="100">
        <v>0</v>
      </c>
      <c r="AF671" s="100">
        <v>0</v>
      </c>
      <c r="AG671" s="100">
        <v>0</v>
      </c>
      <c r="AH671" s="100">
        <v>0</v>
      </c>
      <c r="AI671" s="100">
        <v>0</v>
      </c>
      <c r="AJ671" s="100">
        <v>0</v>
      </c>
      <c r="AK671" s="100">
        <v>0</v>
      </c>
      <c r="AL671" s="100">
        <v>0</v>
      </c>
      <c r="AM671" s="100">
        <v>0</v>
      </c>
      <c r="AN671" s="100">
        <v>0</v>
      </c>
      <c r="AO671" s="100">
        <v>0</v>
      </c>
      <c r="AP671" s="100">
        <v>0</v>
      </c>
      <c r="AQ671" s="100">
        <v>0</v>
      </c>
      <c r="AR671" s="100">
        <v>0</v>
      </c>
      <c r="AS671" s="100">
        <v>0</v>
      </c>
      <c r="AT671" s="100">
        <v>0</v>
      </c>
      <c r="AU671" s="100">
        <v>0</v>
      </c>
      <c r="AV671" s="100">
        <v>0</v>
      </c>
      <c r="AW671" s="100">
        <v>0</v>
      </c>
      <c r="AX671" s="100">
        <v>0</v>
      </c>
      <c r="AY671" s="100">
        <v>0</v>
      </c>
      <c r="AZ671" s="100">
        <v>0</v>
      </c>
      <c r="BA671" s="100">
        <v>0</v>
      </c>
      <c r="BB671" s="100">
        <v>0</v>
      </c>
      <c r="BC671" s="100">
        <v>0</v>
      </c>
      <c r="BD671" s="100">
        <v>0</v>
      </c>
      <c r="BE671" s="100">
        <v>0</v>
      </c>
      <c r="BF671" s="100">
        <v>0</v>
      </c>
      <c r="BG671" s="100">
        <v>0</v>
      </c>
      <c r="BH671" s="100">
        <v>0</v>
      </c>
      <c r="BI671" s="100">
        <v>0</v>
      </c>
      <c r="BJ671" s="100">
        <v>0</v>
      </c>
      <c r="BK671" s="100">
        <v>0</v>
      </c>
      <c r="BL671" s="100">
        <v>0</v>
      </c>
      <c r="BM671" s="100">
        <v>0</v>
      </c>
      <c r="BN671" s="100">
        <v>0</v>
      </c>
      <c r="BO671" s="100">
        <v>0</v>
      </c>
      <c r="BP671" s="100">
        <v>0</v>
      </c>
      <c r="BQ671" s="100">
        <v>0</v>
      </c>
      <c r="BR671" s="100">
        <v>0</v>
      </c>
      <c r="BS671" s="100">
        <v>0</v>
      </c>
      <c r="BT671" s="100">
        <v>0</v>
      </c>
      <c r="BU671" s="100">
        <v>0</v>
      </c>
      <c r="BV671" s="100">
        <v>0</v>
      </c>
      <c r="BW671" s="100">
        <v>0</v>
      </c>
      <c r="BX671" s="100">
        <v>0</v>
      </c>
      <c r="BY671" s="100">
        <v>0</v>
      </c>
      <c r="BZ671" s="100">
        <v>0</v>
      </c>
      <c r="CA671" s="100">
        <v>0</v>
      </c>
      <c r="CB671" s="100">
        <v>0</v>
      </c>
      <c r="CC671" s="100">
        <v>0</v>
      </c>
      <c r="CD671" s="100">
        <v>0</v>
      </c>
      <c r="CE671" s="100">
        <v>0</v>
      </c>
      <c r="CF671" s="100">
        <v>0</v>
      </c>
      <c r="CG671" s="100">
        <v>0</v>
      </c>
      <c r="CH671" s="100">
        <v>0</v>
      </c>
      <c r="CI671" s="100">
        <v>0</v>
      </c>
      <c r="CJ671" s="100">
        <v>0</v>
      </c>
      <c r="CK671" s="100">
        <v>0</v>
      </c>
      <c r="CL671" s="100">
        <v>0</v>
      </c>
      <c r="CM671" s="100">
        <v>0</v>
      </c>
      <c r="CN671" s="100">
        <v>0</v>
      </c>
      <c r="CO671" s="100">
        <v>0</v>
      </c>
    </row>
    <row r="672" spans="1:93" x14ac:dyDescent="0.2">
      <c r="A672" s="101" t="s">
        <v>2266</v>
      </c>
      <c r="B672" s="100">
        <v>0</v>
      </c>
      <c r="C672" s="100">
        <v>0</v>
      </c>
      <c r="D672" s="100">
        <v>0</v>
      </c>
      <c r="E672" s="100">
        <v>0</v>
      </c>
      <c r="F672" s="100">
        <v>0</v>
      </c>
      <c r="G672" s="100">
        <v>0</v>
      </c>
      <c r="H672" s="100">
        <v>0</v>
      </c>
      <c r="I672" s="100">
        <v>0</v>
      </c>
      <c r="J672" s="100">
        <v>0</v>
      </c>
      <c r="K672" s="100">
        <v>0</v>
      </c>
      <c r="L672" s="100">
        <v>0</v>
      </c>
      <c r="M672" s="100">
        <v>0</v>
      </c>
      <c r="N672" s="100">
        <v>0</v>
      </c>
      <c r="O672" s="100">
        <v>0</v>
      </c>
      <c r="P672" s="100">
        <v>0</v>
      </c>
      <c r="Q672" s="100">
        <v>0</v>
      </c>
      <c r="R672" s="100">
        <v>0</v>
      </c>
      <c r="S672" s="100">
        <v>0</v>
      </c>
      <c r="T672" s="100">
        <v>0</v>
      </c>
      <c r="U672" s="100">
        <v>0</v>
      </c>
      <c r="V672" s="100">
        <v>0</v>
      </c>
      <c r="W672" s="100">
        <v>0</v>
      </c>
      <c r="X672" s="100">
        <v>0</v>
      </c>
      <c r="Y672" s="100">
        <v>-700000000</v>
      </c>
      <c r="Z672" s="100">
        <v>-700000000</v>
      </c>
      <c r="AA672" s="334">
        <f t="shared" si="1"/>
        <v>-107692307.6923077</v>
      </c>
      <c r="AB672" s="100">
        <v>-700000000</v>
      </c>
      <c r="AC672" s="100">
        <v>-700000000</v>
      </c>
      <c r="AD672" s="100">
        <v>-700000000</v>
      </c>
      <c r="AE672" s="100">
        <v>-700000000</v>
      </c>
      <c r="AF672" s="100">
        <v>-700000000</v>
      </c>
      <c r="AG672" s="100">
        <v>-700000000</v>
      </c>
      <c r="AH672" s="100">
        <v>-700000000</v>
      </c>
      <c r="AI672" s="100">
        <v>-700000000</v>
      </c>
      <c r="AJ672" s="100">
        <v>-700000000</v>
      </c>
      <c r="AK672" s="100">
        <v>-700000000</v>
      </c>
      <c r="AL672" s="100">
        <v>-700000000</v>
      </c>
      <c r="AM672" s="100">
        <v>-700000000</v>
      </c>
      <c r="AN672" s="100">
        <v>-700000000</v>
      </c>
      <c r="AO672" s="100">
        <v>-700000000</v>
      </c>
      <c r="AP672" s="100">
        <v>-700000000</v>
      </c>
      <c r="AQ672" s="100">
        <v>-700000000</v>
      </c>
      <c r="AR672" s="100">
        <v>-700000000</v>
      </c>
      <c r="AS672" s="100">
        <v>-700000000</v>
      </c>
      <c r="AT672" s="100">
        <v>-700000000</v>
      </c>
      <c r="AU672" s="100">
        <v>-700000000</v>
      </c>
      <c r="AV672" s="100">
        <v>-700000000</v>
      </c>
      <c r="AW672" s="100">
        <v>-700000000</v>
      </c>
      <c r="AX672" s="100">
        <v>-700000000</v>
      </c>
      <c r="AY672" s="100">
        <v>-700000000</v>
      </c>
      <c r="AZ672" s="100">
        <v>-700000000</v>
      </c>
      <c r="BA672" s="100">
        <v>-700000000</v>
      </c>
      <c r="BB672" s="100">
        <v>-700000000</v>
      </c>
      <c r="BC672" s="100">
        <v>-700000000</v>
      </c>
      <c r="BD672" s="100">
        <v>-700000000</v>
      </c>
      <c r="BE672" s="100">
        <v>-700000000</v>
      </c>
      <c r="BF672" s="100">
        <v>-700000000</v>
      </c>
      <c r="BG672" s="100">
        <v>-700000000</v>
      </c>
      <c r="BH672" s="100">
        <v>-700000000</v>
      </c>
      <c r="BI672" s="100">
        <v>-700000000</v>
      </c>
      <c r="BJ672" s="100">
        <v>-700000000</v>
      </c>
      <c r="BK672" s="100">
        <v>-700000000</v>
      </c>
      <c r="BL672" s="100">
        <v>-700000000</v>
      </c>
      <c r="BM672" s="100">
        <v>-700000000</v>
      </c>
      <c r="BN672" s="100">
        <v>-700000000</v>
      </c>
      <c r="BO672" s="100">
        <v>-700000000</v>
      </c>
      <c r="BP672" s="100">
        <v>-700000000</v>
      </c>
      <c r="BQ672" s="100">
        <v>-700000000</v>
      </c>
      <c r="BR672" s="100">
        <v>-700000000</v>
      </c>
      <c r="BS672" s="100">
        <v>-700000000</v>
      </c>
      <c r="BT672" s="100">
        <v>-700000000</v>
      </c>
      <c r="BU672" s="100">
        <v>-700000000</v>
      </c>
      <c r="BV672" s="100">
        <v>-700000000</v>
      </c>
      <c r="BW672" s="100">
        <v>-700000000</v>
      </c>
      <c r="BX672" s="100">
        <v>-700000000</v>
      </c>
      <c r="BY672" s="100">
        <v>-700000000</v>
      </c>
      <c r="BZ672" s="100">
        <v>-700000000</v>
      </c>
      <c r="CA672" s="100">
        <v>-700000000</v>
      </c>
      <c r="CB672" s="100">
        <v>-700000000</v>
      </c>
      <c r="CC672" s="100">
        <v>-700000000</v>
      </c>
      <c r="CD672" s="100">
        <v>-700000000</v>
      </c>
      <c r="CE672" s="100">
        <v>-700000000</v>
      </c>
      <c r="CF672" s="100">
        <v>-700000000</v>
      </c>
      <c r="CG672" s="100">
        <v>-700000000</v>
      </c>
      <c r="CH672" s="100">
        <v>-700000000</v>
      </c>
      <c r="CI672" s="100">
        <v>-700000000</v>
      </c>
      <c r="CJ672" s="100">
        <v>-700000000</v>
      </c>
      <c r="CK672" s="100">
        <v>-700000000</v>
      </c>
      <c r="CL672" s="100">
        <v>-700000000</v>
      </c>
      <c r="CM672" s="100">
        <v>-700000000</v>
      </c>
      <c r="CN672" s="100">
        <v>-700000000</v>
      </c>
      <c r="CO672" s="100">
        <v>-700000000</v>
      </c>
    </row>
    <row r="673" spans="1:93" x14ac:dyDescent="0.2">
      <c r="A673" s="101" t="s">
        <v>2267</v>
      </c>
      <c r="B673" s="100">
        <v>0</v>
      </c>
      <c r="C673" s="100">
        <v>0</v>
      </c>
      <c r="D673" s="100">
        <v>0</v>
      </c>
      <c r="E673" s="100">
        <v>0</v>
      </c>
      <c r="F673" s="100">
        <v>0</v>
      </c>
      <c r="G673" s="100">
        <v>0</v>
      </c>
      <c r="H673" s="100">
        <v>0</v>
      </c>
      <c r="I673" s="100">
        <v>0</v>
      </c>
      <c r="J673" s="100">
        <v>0</v>
      </c>
      <c r="K673" s="100">
        <v>0</v>
      </c>
      <c r="L673" s="100">
        <v>0</v>
      </c>
      <c r="M673" s="100">
        <v>0</v>
      </c>
      <c r="N673" s="100">
        <v>0</v>
      </c>
      <c r="O673" s="100">
        <v>0</v>
      </c>
      <c r="P673" s="100">
        <v>0</v>
      </c>
      <c r="Q673" s="100">
        <v>0</v>
      </c>
      <c r="R673" s="100">
        <v>0</v>
      </c>
      <c r="S673" s="100">
        <v>0</v>
      </c>
      <c r="T673" s="100">
        <v>0</v>
      </c>
      <c r="U673" s="100">
        <v>0</v>
      </c>
      <c r="V673" s="100">
        <v>0</v>
      </c>
      <c r="W673" s="100">
        <v>0</v>
      </c>
      <c r="X673" s="100">
        <v>0</v>
      </c>
      <c r="Y673" s="100">
        <v>-600000000</v>
      </c>
      <c r="Z673" s="100">
        <v>-600000000</v>
      </c>
      <c r="AA673" s="334">
        <f t="shared" si="1"/>
        <v>-92307692.307692304</v>
      </c>
      <c r="AB673" s="100">
        <v>-600000000</v>
      </c>
      <c r="AC673" s="100">
        <v>-600000000</v>
      </c>
      <c r="AD673" s="100">
        <v>-600000000</v>
      </c>
      <c r="AE673" s="100">
        <v>-600000000</v>
      </c>
      <c r="AF673" s="100">
        <v>-600000000</v>
      </c>
      <c r="AG673" s="100">
        <v>-600000000</v>
      </c>
      <c r="AH673" s="100">
        <v>-600000000</v>
      </c>
      <c r="AI673" s="100">
        <v>-600000000</v>
      </c>
      <c r="AJ673" s="100">
        <v>-600000000</v>
      </c>
      <c r="AK673" s="100">
        <v>-600000000</v>
      </c>
      <c r="AL673" s="100">
        <v>-600000000</v>
      </c>
      <c r="AM673" s="100">
        <v>-600000000</v>
      </c>
      <c r="AN673" s="100">
        <v>-600000000</v>
      </c>
      <c r="AO673" s="100">
        <v>-600000000</v>
      </c>
      <c r="AP673" s="100">
        <v>-600000000</v>
      </c>
      <c r="AQ673" s="100">
        <v>-600000000</v>
      </c>
      <c r="AR673" s="100">
        <v>-600000000</v>
      </c>
      <c r="AS673" s="100">
        <v>-600000000</v>
      </c>
      <c r="AT673" s="100">
        <v>-600000000</v>
      </c>
      <c r="AU673" s="100">
        <v>-600000000</v>
      </c>
      <c r="AV673" s="100">
        <v>-600000000</v>
      </c>
      <c r="AW673" s="100">
        <v>-600000000</v>
      </c>
      <c r="AX673" s="100">
        <v>-600000000</v>
      </c>
      <c r="AY673" s="100">
        <v>-600000000</v>
      </c>
      <c r="AZ673" s="100">
        <v>-600000000</v>
      </c>
      <c r="BA673" s="100">
        <v>-600000000</v>
      </c>
      <c r="BB673" s="100">
        <v>-600000000</v>
      </c>
      <c r="BC673" s="100">
        <v>-600000000</v>
      </c>
      <c r="BD673" s="100">
        <v>-600000000</v>
      </c>
      <c r="BE673" s="100">
        <v>-600000000</v>
      </c>
      <c r="BF673" s="100">
        <v>-600000000</v>
      </c>
      <c r="BG673" s="100">
        <v>-600000000</v>
      </c>
      <c r="BH673" s="100">
        <v>-600000000</v>
      </c>
      <c r="BI673" s="100">
        <v>-600000000</v>
      </c>
      <c r="BJ673" s="100">
        <v>-600000000</v>
      </c>
      <c r="BK673" s="100">
        <v>-600000000</v>
      </c>
      <c r="BL673" s="100">
        <v>-600000000</v>
      </c>
      <c r="BM673" s="100">
        <v>-600000000</v>
      </c>
      <c r="BN673" s="100">
        <v>-600000000</v>
      </c>
      <c r="BO673" s="100">
        <v>-600000000</v>
      </c>
      <c r="BP673" s="100">
        <v>-600000000</v>
      </c>
      <c r="BQ673" s="100">
        <v>-600000000</v>
      </c>
      <c r="BR673" s="100">
        <v>-600000000</v>
      </c>
      <c r="BS673" s="100">
        <v>-600000000</v>
      </c>
      <c r="BT673" s="100">
        <v>-600000000</v>
      </c>
      <c r="BU673" s="100">
        <v>-600000000</v>
      </c>
      <c r="BV673" s="100">
        <v>-600000000</v>
      </c>
      <c r="BW673" s="100">
        <v>-600000000</v>
      </c>
      <c r="BX673" s="100">
        <v>-600000000</v>
      </c>
      <c r="BY673" s="100">
        <v>-600000000</v>
      </c>
      <c r="BZ673" s="100">
        <v>-600000000</v>
      </c>
      <c r="CA673" s="100">
        <v>-600000000</v>
      </c>
      <c r="CB673" s="100">
        <v>-600000000</v>
      </c>
      <c r="CC673" s="100">
        <v>-600000000</v>
      </c>
      <c r="CD673" s="100">
        <v>-600000000</v>
      </c>
      <c r="CE673" s="100">
        <v>-600000000</v>
      </c>
      <c r="CF673" s="100">
        <v>-600000000</v>
      </c>
      <c r="CG673" s="100">
        <v>-600000000</v>
      </c>
      <c r="CH673" s="100">
        <v>-600000000</v>
      </c>
      <c r="CI673" s="100">
        <v>-600000000</v>
      </c>
      <c r="CJ673" s="100">
        <v>-600000000</v>
      </c>
      <c r="CK673" s="100">
        <v>-600000000</v>
      </c>
      <c r="CL673" s="100">
        <v>-600000000</v>
      </c>
      <c r="CM673" s="100">
        <v>-600000000</v>
      </c>
      <c r="CN673" s="100">
        <v>-600000000</v>
      </c>
      <c r="CO673" s="100">
        <v>-600000000</v>
      </c>
    </row>
    <row r="674" spans="1:93" x14ac:dyDescent="0.2">
      <c r="A674" s="101" t="s">
        <v>2268</v>
      </c>
      <c r="B674" s="100">
        <v>0</v>
      </c>
      <c r="C674" s="100">
        <v>0</v>
      </c>
      <c r="D674" s="100">
        <v>0</v>
      </c>
      <c r="E674" s="100">
        <v>0</v>
      </c>
      <c r="F674" s="100">
        <v>0</v>
      </c>
      <c r="G674" s="100">
        <v>0</v>
      </c>
      <c r="H674" s="100">
        <v>0</v>
      </c>
      <c r="I674" s="100">
        <v>0</v>
      </c>
      <c r="J674" s="100">
        <v>0</v>
      </c>
      <c r="K674" s="100">
        <v>0</v>
      </c>
      <c r="L674" s="100">
        <v>0</v>
      </c>
      <c r="M674" s="100">
        <v>0</v>
      </c>
      <c r="N674" s="100">
        <v>0</v>
      </c>
      <c r="O674" s="100">
        <v>0</v>
      </c>
      <c r="P674" s="100">
        <v>0</v>
      </c>
      <c r="Q674" s="100">
        <v>0</v>
      </c>
      <c r="R674" s="100">
        <v>0</v>
      </c>
      <c r="S674" s="100">
        <v>0</v>
      </c>
      <c r="T674" s="100">
        <v>0</v>
      </c>
      <c r="U674" s="100">
        <v>0</v>
      </c>
      <c r="V674" s="100">
        <v>0</v>
      </c>
      <c r="W674" s="100">
        <v>0</v>
      </c>
      <c r="X674" s="100">
        <v>0</v>
      </c>
      <c r="Y674" s="100">
        <v>0</v>
      </c>
      <c r="Z674" s="100">
        <v>0</v>
      </c>
      <c r="AA674" s="334">
        <f t="shared" si="1"/>
        <v>0</v>
      </c>
      <c r="AB674" s="100">
        <v>0</v>
      </c>
      <c r="AC674" s="100">
        <v>0</v>
      </c>
      <c r="AD674" s="100">
        <v>0</v>
      </c>
      <c r="AE674" s="100">
        <v>0</v>
      </c>
      <c r="AF674" s="100">
        <v>0</v>
      </c>
      <c r="AG674" s="100">
        <v>0</v>
      </c>
      <c r="AH674" s="100">
        <v>0</v>
      </c>
      <c r="AI674" s="100">
        <v>0</v>
      </c>
      <c r="AJ674" s="100">
        <v>0</v>
      </c>
      <c r="AK674" s="100">
        <v>0</v>
      </c>
      <c r="AL674" s="100">
        <v>0</v>
      </c>
      <c r="AM674" s="100">
        <v>0</v>
      </c>
      <c r="AN674" s="100">
        <v>0</v>
      </c>
      <c r="AO674" s="100">
        <v>0</v>
      </c>
      <c r="AP674" s="100">
        <v>0</v>
      </c>
      <c r="AQ674" s="100">
        <v>0</v>
      </c>
      <c r="AR674" s="100">
        <v>0</v>
      </c>
      <c r="AS674" s="100">
        <v>0</v>
      </c>
      <c r="AT674" s="100">
        <v>0</v>
      </c>
      <c r="AU674" s="100">
        <v>0</v>
      </c>
      <c r="AV674" s="100">
        <v>0</v>
      </c>
      <c r="AW674" s="100">
        <v>0</v>
      </c>
      <c r="AX674" s="100">
        <v>0</v>
      </c>
      <c r="AY674" s="100">
        <v>0</v>
      </c>
      <c r="AZ674" s="100">
        <v>0</v>
      </c>
      <c r="BA674" s="100">
        <v>0</v>
      </c>
      <c r="BB674" s="100">
        <v>0</v>
      </c>
      <c r="BC674" s="100">
        <v>0</v>
      </c>
      <c r="BD674" s="100">
        <v>0</v>
      </c>
      <c r="BE674" s="100">
        <v>0</v>
      </c>
      <c r="BF674" s="100">
        <v>0</v>
      </c>
      <c r="BG674" s="100">
        <v>0</v>
      </c>
      <c r="BH674" s="100">
        <v>0</v>
      </c>
      <c r="BI674" s="100">
        <v>0</v>
      </c>
      <c r="BJ674" s="100">
        <v>0</v>
      </c>
      <c r="BK674" s="100">
        <v>0</v>
      </c>
      <c r="BL674" s="100">
        <v>0</v>
      </c>
      <c r="BM674" s="100">
        <v>0</v>
      </c>
      <c r="BN674" s="100">
        <v>0</v>
      </c>
      <c r="BO674" s="100">
        <v>0</v>
      </c>
      <c r="BP674" s="100">
        <v>0</v>
      </c>
      <c r="BQ674" s="100">
        <v>0</v>
      </c>
      <c r="BR674" s="100">
        <v>0</v>
      </c>
      <c r="BS674" s="100">
        <v>0</v>
      </c>
      <c r="BT674" s="100">
        <v>0</v>
      </c>
      <c r="BU674" s="100">
        <v>0</v>
      </c>
      <c r="BV674" s="100">
        <v>0</v>
      </c>
      <c r="BW674" s="100">
        <v>0</v>
      </c>
      <c r="BX674" s="100">
        <v>0</v>
      </c>
      <c r="BY674" s="100">
        <v>0</v>
      </c>
      <c r="BZ674" s="100">
        <v>0</v>
      </c>
      <c r="CA674" s="100">
        <v>0</v>
      </c>
      <c r="CB674" s="100">
        <v>0</v>
      </c>
      <c r="CC674" s="100">
        <v>0</v>
      </c>
      <c r="CD674" s="100">
        <v>0</v>
      </c>
      <c r="CE674" s="100">
        <v>0</v>
      </c>
      <c r="CF674" s="100">
        <v>0</v>
      </c>
      <c r="CG674" s="100">
        <v>0</v>
      </c>
      <c r="CH674" s="100">
        <v>0</v>
      </c>
      <c r="CI674" s="100">
        <v>0</v>
      </c>
      <c r="CJ674" s="100">
        <v>0</v>
      </c>
      <c r="CK674" s="100">
        <v>0</v>
      </c>
      <c r="CL674" s="100">
        <v>0</v>
      </c>
      <c r="CM674" s="100">
        <v>0</v>
      </c>
      <c r="CN674" s="100">
        <v>0</v>
      </c>
      <c r="CO674" s="100">
        <v>0</v>
      </c>
    </row>
    <row r="675" spans="1:93" x14ac:dyDescent="0.2">
      <c r="A675" s="101" t="s">
        <v>2269</v>
      </c>
      <c r="B675" s="100">
        <v>-225000000</v>
      </c>
      <c r="C675" s="100">
        <v>-225000000</v>
      </c>
      <c r="D675" s="100">
        <v>-225000000</v>
      </c>
      <c r="E675" s="100">
        <v>-225000000</v>
      </c>
      <c r="F675" s="100">
        <v>-225000000</v>
      </c>
      <c r="G675" s="100">
        <v>-225000000</v>
      </c>
      <c r="H675" s="100">
        <v>-225000000</v>
      </c>
      <c r="I675" s="100">
        <v>-225000000</v>
      </c>
      <c r="J675" s="100">
        <v>-225000000</v>
      </c>
      <c r="K675" s="100">
        <v>-225000000</v>
      </c>
      <c r="L675" s="100">
        <v>-225000000</v>
      </c>
      <c r="M675" s="100">
        <v>-225000000</v>
      </c>
      <c r="N675" s="100">
        <v>-225000000</v>
      </c>
      <c r="O675" s="100">
        <v>-225000000</v>
      </c>
      <c r="P675" s="100">
        <v>-225000000</v>
      </c>
      <c r="Q675" s="100">
        <v>-225000000</v>
      </c>
      <c r="R675" s="100">
        <v>-225000000</v>
      </c>
      <c r="S675" s="100">
        <v>-225000000</v>
      </c>
      <c r="T675" s="100">
        <v>-225000000</v>
      </c>
      <c r="U675" s="100">
        <v>-225000000</v>
      </c>
      <c r="V675" s="100">
        <v>-225000000</v>
      </c>
      <c r="W675" s="100">
        <v>-225000000</v>
      </c>
      <c r="X675" s="100">
        <v>-225000000</v>
      </c>
      <c r="Y675" s="100">
        <v>-225000000</v>
      </c>
      <c r="Z675" s="100">
        <v>-225000000</v>
      </c>
      <c r="AA675" s="334">
        <f t="shared" si="1"/>
        <v>-225000000</v>
      </c>
      <c r="AB675" s="100">
        <v>-225000000</v>
      </c>
      <c r="AC675" s="100">
        <v>-225000000</v>
      </c>
      <c r="AD675" s="100">
        <v>-225000000</v>
      </c>
      <c r="AE675" s="100">
        <v>-225000000</v>
      </c>
      <c r="AF675" s="100">
        <v>-225000000</v>
      </c>
      <c r="AG675" s="100">
        <v>-225000000</v>
      </c>
      <c r="AH675" s="100">
        <v>-225000000</v>
      </c>
      <c r="AI675" s="100">
        <v>-225000000</v>
      </c>
      <c r="AJ675" s="100">
        <v>-225000000</v>
      </c>
      <c r="AK675" s="100">
        <v>-225000000</v>
      </c>
      <c r="AL675" s="100">
        <v>-225000000</v>
      </c>
      <c r="AM675" s="100">
        <v>-225000000</v>
      </c>
      <c r="AN675" s="100">
        <v>-225000000</v>
      </c>
      <c r="AO675" s="100">
        <v>-225000000</v>
      </c>
      <c r="AP675" s="100">
        <v>-225000000</v>
      </c>
      <c r="AQ675" s="100">
        <v>-225000000</v>
      </c>
      <c r="AR675" s="100">
        <v>-225000000</v>
      </c>
      <c r="AS675" s="100">
        <v>-225000000</v>
      </c>
      <c r="AT675" s="100">
        <v>-225000000</v>
      </c>
      <c r="AU675" s="100">
        <v>-225000000</v>
      </c>
      <c r="AV675" s="100">
        <v>-225000000</v>
      </c>
      <c r="AW675" s="100">
        <v>-225000000</v>
      </c>
      <c r="AX675" s="100">
        <v>-225000000</v>
      </c>
      <c r="AY675" s="100">
        <v>-225000000</v>
      </c>
      <c r="AZ675" s="100">
        <v>-225000000</v>
      </c>
      <c r="BA675" s="100">
        <v>-225000000</v>
      </c>
      <c r="BB675" s="100">
        <v>-225000000</v>
      </c>
      <c r="BC675" s="100">
        <v>-225000000</v>
      </c>
      <c r="BD675" s="100">
        <v>-225000000</v>
      </c>
      <c r="BE675" s="100">
        <v>-225000000</v>
      </c>
      <c r="BF675" s="100">
        <v>-225000000</v>
      </c>
      <c r="BG675" s="100">
        <v>-225000000</v>
      </c>
      <c r="BH675" s="100">
        <v>-225000000</v>
      </c>
      <c r="BI675" s="100">
        <v>-225000000</v>
      </c>
      <c r="BJ675" s="100">
        <v>-225000000</v>
      </c>
      <c r="BK675" s="100">
        <v>-225000000</v>
      </c>
      <c r="BL675" s="100">
        <v>-225000000</v>
      </c>
      <c r="BM675" s="100">
        <v>-225000000</v>
      </c>
      <c r="BN675" s="100">
        <v>-225000000</v>
      </c>
      <c r="BO675" s="100">
        <v>-225000000</v>
      </c>
      <c r="BP675" s="100">
        <v>-225000000</v>
      </c>
      <c r="BQ675" s="100">
        <v>-225000000</v>
      </c>
      <c r="BR675" s="100">
        <v>-225000000</v>
      </c>
      <c r="BS675" s="100">
        <v>-225000000</v>
      </c>
      <c r="BT675" s="100">
        <v>-225000000</v>
      </c>
      <c r="BU675" s="100">
        <v>-225000000</v>
      </c>
      <c r="BV675" s="100">
        <v>-225000000</v>
      </c>
      <c r="BW675" s="100">
        <v>-225000000</v>
      </c>
      <c r="BX675" s="100">
        <v>-225000000</v>
      </c>
      <c r="BY675" s="100">
        <v>-225000000</v>
      </c>
      <c r="BZ675" s="100">
        <v>-225000000</v>
      </c>
      <c r="CA675" s="100">
        <v>-225000000</v>
      </c>
      <c r="CB675" s="100">
        <v>-225000000</v>
      </c>
      <c r="CC675" s="100">
        <v>-225000000</v>
      </c>
      <c r="CD675" s="100">
        <v>-225000000</v>
      </c>
      <c r="CE675" s="100">
        <v>-225000000</v>
      </c>
      <c r="CF675" s="100">
        <v>-225000000</v>
      </c>
      <c r="CG675" s="100">
        <v>-225000000</v>
      </c>
      <c r="CH675" s="100">
        <v>-225000000</v>
      </c>
      <c r="CI675" s="100">
        <v>-225000000</v>
      </c>
      <c r="CJ675" s="100">
        <v>-225000000</v>
      </c>
      <c r="CK675" s="100">
        <v>-225000000</v>
      </c>
      <c r="CL675" s="100">
        <v>-225000000</v>
      </c>
      <c r="CM675" s="100">
        <v>-225000000</v>
      </c>
      <c r="CN675" s="100">
        <v>-225000000</v>
      </c>
      <c r="CO675" s="100">
        <v>-225000000</v>
      </c>
    </row>
    <row r="676" spans="1:93" x14ac:dyDescent="0.2">
      <c r="A676" s="101" t="s">
        <v>2270</v>
      </c>
      <c r="B676" s="100">
        <v>0</v>
      </c>
      <c r="C676" s="100">
        <v>0</v>
      </c>
      <c r="D676" s="100">
        <v>0</v>
      </c>
      <c r="E676" s="100">
        <v>0</v>
      </c>
      <c r="F676" s="100">
        <v>0</v>
      </c>
      <c r="G676" s="100">
        <v>0</v>
      </c>
      <c r="H676" s="100">
        <v>0</v>
      </c>
      <c r="I676" s="100">
        <v>0</v>
      </c>
      <c r="J676" s="100">
        <v>0</v>
      </c>
      <c r="K676" s="100">
        <v>0</v>
      </c>
      <c r="L676" s="100">
        <v>0</v>
      </c>
      <c r="M676" s="100">
        <v>0</v>
      </c>
      <c r="N676" s="100">
        <v>0</v>
      </c>
      <c r="O676" s="100">
        <v>0</v>
      </c>
      <c r="P676" s="100">
        <v>0</v>
      </c>
      <c r="Q676" s="100">
        <v>0</v>
      </c>
      <c r="R676" s="100">
        <v>0</v>
      </c>
      <c r="S676" s="100">
        <v>0</v>
      </c>
      <c r="T676" s="100">
        <v>0</v>
      </c>
      <c r="U676" s="100">
        <v>0</v>
      </c>
      <c r="V676" s="100">
        <v>0</v>
      </c>
      <c r="W676" s="100">
        <v>0</v>
      </c>
      <c r="X676" s="100">
        <v>0</v>
      </c>
      <c r="Y676" s="100">
        <v>0</v>
      </c>
      <c r="Z676" s="100">
        <v>0</v>
      </c>
      <c r="AA676" s="334">
        <f t="shared" si="1"/>
        <v>0</v>
      </c>
      <c r="AB676" s="100">
        <v>0</v>
      </c>
      <c r="AC676" s="100">
        <v>0</v>
      </c>
      <c r="AD676" s="100">
        <v>0</v>
      </c>
      <c r="AE676" s="100">
        <v>0</v>
      </c>
      <c r="AF676" s="100">
        <v>0</v>
      </c>
      <c r="AG676" s="100">
        <v>0</v>
      </c>
      <c r="AH676" s="100">
        <v>0</v>
      </c>
      <c r="AI676" s="100">
        <v>0</v>
      </c>
      <c r="AJ676" s="100">
        <v>0</v>
      </c>
      <c r="AK676" s="100">
        <v>0</v>
      </c>
      <c r="AL676" s="100">
        <v>0</v>
      </c>
      <c r="AM676" s="100">
        <v>0</v>
      </c>
      <c r="AN676" s="100">
        <v>0</v>
      </c>
      <c r="AO676" s="100">
        <v>0</v>
      </c>
      <c r="AP676" s="100">
        <v>0</v>
      </c>
      <c r="AQ676" s="100">
        <v>0</v>
      </c>
      <c r="AR676" s="100">
        <v>0</v>
      </c>
      <c r="AS676" s="100">
        <v>0</v>
      </c>
      <c r="AT676" s="100">
        <v>0</v>
      </c>
      <c r="AU676" s="100">
        <v>0</v>
      </c>
      <c r="AV676" s="100">
        <v>0</v>
      </c>
      <c r="AW676" s="100">
        <v>0</v>
      </c>
      <c r="AX676" s="100">
        <v>0</v>
      </c>
      <c r="AY676" s="100">
        <v>0</v>
      </c>
      <c r="AZ676" s="100">
        <v>0</v>
      </c>
      <c r="BA676" s="100">
        <v>0</v>
      </c>
      <c r="BB676" s="100">
        <v>0</v>
      </c>
      <c r="BC676" s="100">
        <v>0</v>
      </c>
      <c r="BD676" s="100">
        <v>0</v>
      </c>
      <c r="BE676" s="100">
        <v>0</v>
      </c>
      <c r="BF676" s="100">
        <v>0</v>
      </c>
      <c r="BG676" s="100">
        <v>0</v>
      </c>
      <c r="BH676" s="100">
        <v>0</v>
      </c>
      <c r="BI676" s="100">
        <v>0</v>
      </c>
      <c r="BJ676" s="100">
        <v>0</v>
      </c>
      <c r="BK676" s="100">
        <v>0</v>
      </c>
      <c r="BL676" s="100">
        <v>0</v>
      </c>
      <c r="BM676" s="100">
        <v>0</v>
      </c>
      <c r="BN676" s="100">
        <v>0</v>
      </c>
      <c r="BO676" s="100">
        <v>0</v>
      </c>
      <c r="BP676" s="100">
        <v>0</v>
      </c>
      <c r="BQ676" s="100">
        <v>0</v>
      </c>
      <c r="BR676" s="100">
        <v>0</v>
      </c>
      <c r="BS676" s="100">
        <v>0</v>
      </c>
      <c r="BT676" s="100">
        <v>0</v>
      </c>
      <c r="BU676" s="100">
        <v>0</v>
      </c>
      <c r="BV676" s="100">
        <v>0</v>
      </c>
      <c r="BW676" s="100">
        <v>0</v>
      </c>
      <c r="BX676" s="100">
        <v>0</v>
      </c>
      <c r="BY676" s="100">
        <v>0</v>
      </c>
      <c r="BZ676" s="100">
        <v>0</v>
      </c>
      <c r="CA676" s="100">
        <v>0</v>
      </c>
      <c r="CB676" s="100">
        <v>0</v>
      </c>
      <c r="CC676" s="100">
        <v>0</v>
      </c>
      <c r="CD676" s="100">
        <v>0</v>
      </c>
      <c r="CE676" s="100">
        <v>0</v>
      </c>
      <c r="CF676" s="100">
        <v>0</v>
      </c>
      <c r="CG676" s="100">
        <v>0</v>
      </c>
      <c r="CH676" s="100">
        <v>0</v>
      </c>
      <c r="CI676" s="100">
        <v>0</v>
      </c>
      <c r="CJ676" s="100">
        <v>0</v>
      </c>
      <c r="CK676" s="100">
        <v>0</v>
      </c>
      <c r="CL676" s="100">
        <v>0</v>
      </c>
      <c r="CM676" s="100">
        <v>0</v>
      </c>
      <c r="CN676" s="100">
        <v>0</v>
      </c>
      <c r="CO676" s="100">
        <v>0</v>
      </c>
    </row>
    <row r="677" spans="1:93" x14ac:dyDescent="0.2">
      <c r="A677" s="101" t="s">
        <v>2271</v>
      </c>
      <c r="B677" s="100">
        <v>-500000000</v>
      </c>
      <c r="C677" s="100">
        <v>-500000000</v>
      </c>
      <c r="D677" s="100">
        <v>-500000000</v>
      </c>
      <c r="E677" s="100">
        <v>-500000000</v>
      </c>
      <c r="F677" s="100">
        <v>-500000000</v>
      </c>
      <c r="G677" s="100">
        <v>-500000000</v>
      </c>
      <c r="H677" s="100">
        <v>-500000000</v>
      </c>
      <c r="I677" s="100">
        <v>-500000000</v>
      </c>
      <c r="J677" s="100">
        <v>-500000000</v>
      </c>
      <c r="K677" s="100">
        <v>-500000000</v>
      </c>
      <c r="L677" s="100">
        <v>-500000000</v>
      </c>
      <c r="M677" s="100">
        <v>-500000000</v>
      </c>
      <c r="N677" s="100">
        <v>-500000000</v>
      </c>
      <c r="O677" s="100">
        <v>-500000000</v>
      </c>
      <c r="P677" s="100">
        <v>-500000000</v>
      </c>
      <c r="Q677" s="100">
        <v>-500000000</v>
      </c>
      <c r="R677" s="100">
        <v>-500000000</v>
      </c>
      <c r="S677" s="100">
        <v>-500000000</v>
      </c>
      <c r="T677" s="100">
        <v>-500000000</v>
      </c>
      <c r="U677" s="100">
        <v>-500000000</v>
      </c>
      <c r="V677" s="100">
        <v>-500000000</v>
      </c>
      <c r="W677" s="100">
        <v>-500000000</v>
      </c>
      <c r="X677" s="100">
        <v>-500000000</v>
      </c>
      <c r="Y677" s="100">
        <v>-500000000</v>
      </c>
      <c r="Z677" s="100">
        <v>-500000000</v>
      </c>
      <c r="AA677" s="334">
        <f t="shared" si="1"/>
        <v>-500000000</v>
      </c>
      <c r="AB677" s="100">
        <v>-500000000</v>
      </c>
      <c r="AC677" s="100">
        <v>-500000000</v>
      </c>
      <c r="AD677" s="100">
        <v>-500000000</v>
      </c>
      <c r="AE677" s="100">
        <v>-500000000</v>
      </c>
      <c r="AF677" s="100">
        <v>-500000000</v>
      </c>
      <c r="AG677" s="100">
        <v>-500000000</v>
      </c>
      <c r="AH677" s="100">
        <v>-500000000</v>
      </c>
      <c r="AI677" s="100">
        <v>-500000000</v>
      </c>
      <c r="AJ677" s="100">
        <v>-500000000</v>
      </c>
      <c r="AK677" s="100">
        <v>-500000000</v>
      </c>
      <c r="AL677" s="100">
        <v>-500000000</v>
      </c>
      <c r="AM677" s="100">
        <v>-500000000</v>
      </c>
      <c r="AN677" s="100">
        <v>-500000000</v>
      </c>
      <c r="AO677" s="100">
        <v>-500000000</v>
      </c>
      <c r="AP677" s="100">
        <v>-500000000</v>
      </c>
      <c r="AQ677" s="100">
        <v>-500000000</v>
      </c>
      <c r="AR677" s="100">
        <v>-500000000</v>
      </c>
      <c r="AS677" s="100">
        <v>-500000000</v>
      </c>
      <c r="AT677" s="100">
        <v>-500000000</v>
      </c>
      <c r="AU677" s="100">
        <v>-500000000</v>
      </c>
      <c r="AV677" s="100">
        <v>-500000000</v>
      </c>
      <c r="AW677" s="100">
        <v>-500000000</v>
      </c>
      <c r="AX677" s="100">
        <v>-500000000</v>
      </c>
      <c r="AY677" s="100">
        <v>-500000000</v>
      </c>
      <c r="AZ677" s="100">
        <v>-500000000</v>
      </c>
      <c r="BA677" s="100">
        <v>-500000000</v>
      </c>
      <c r="BB677" s="100">
        <v>-500000000</v>
      </c>
      <c r="BC677" s="100">
        <v>-500000000</v>
      </c>
      <c r="BD677" s="100">
        <v>-500000000</v>
      </c>
      <c r="BE677" s="100">
        <v>-500000000</v>
      </c>
      <c r="BF677" s="100">
        <v>-500000000</v>
      </c>
      <c r="BG677" s="100">
        <v>-500000000</v>
      </c>
      <c r="BH677" s="100">
        <v>-500000000</v>
      </c>
      <c r="BI677" s="100">
        <v>-500000000</v>
      </c>
      <c r="BJ677" s="100">
        <v>-500000000</v>
      </c>
      <c r="BK677" s="100">
        <v>-500000000</v>
      </c>
      <c r="BL677" s="100">
        <v>-500000000</v>
      </c>
      <c r="BM677" s="100">
        <v>-500000000</v>
      </c>
      <c r="BN677" s="100">
        <v>-500000000</v>
      </c>
      <c r="BO677" s="100">
        <v>-500000000</v>
      </c>
      <c r="BP677" s="100">
        <v>-500000000</v>
      </c>
      <c r="BQ677" s="100">
        <v>-500000000</v>
      </c>
      <c r="BR677" s="100">
        <v>-500000000</v>
      </c>
      <c r="BS677" s="100">
        <v>-500000000</v>
      </c>
      <c r="BT677" s="100">
        <v>-500000000</v>
      </c>
      <c r="BU677" s="100">
        <v>-500000000</v>
      </c>
      <c r="BV677" s="100">
        <v>-500000000</v>
      </c>
      <c r="BW677" s="100">
        <v>-500000000</v>
      </c>
      <c r="BX677" s="100">
        <v>-500000000</v>
      </c>
      <c r="BY677" s="100">
        <v>-500000000</v>
      </c>
      <c r="BZ677" s="100">
        <v>-500000000</v>
      </c>
      <c r="CA677" s="100">
        <v>-500000000</v>
      </c>
      <c r="CB677" s="100">
        <v>-500000000</v>
      </c>
      <c r="CC677" s="100">
        <v>-500000000</v>
      </c>
      <c r="CD677" s="100">
        <v>-500000000</v>
      </c>
      <c r="CE677" s="100">
        <v>-500000000</v>
      </c>
      <c r="CF677" s="100">
        <v>-500000000</v>
      </c>
      <c r="CG677" s="100">
        <v>-500000000</v>
      </c>
      <c r="CH677" s="100">
        <v>-500000000</v>
      </c>
      <c r="CI677" s="100">
        <v>-500000000</v>
      </c>
      <c r="CJ677" s="100">
        <v>-500000000</v>
      </c>
      <c r="CK677" s="100">
        <v>-500000000</v>
      </c>
      <c r="CL677" s="100">
        <v>-500000000</v>
      </c>
      <c r="CM677" s="100">
        <v>-500000000</v>
      </c>
      <c r="CN677" s="100">
        <v>-500000000</v>
      </c>
      <c r="CO677" s="100">
        <v>-500000000</v>
      </c>
    </row>
    <row r="678" spans="1:93" x14ac:dyDescent="0.2">
      <c r="A678" s="101" t="s">
        <v>2272</v>
      </c>
      <c r="B678" s="100">
        <v>-350000000</v>
      </c>
      <c r="C678" s="100">
        <v>-350000000</v>
      </c>
      <c r="D678" s="100">
        <v>-350000000</v>
      </c>
      <c r="E678" s="100">
        <v>-350000000</v>
      </c>
      <c r="F678" s="100">
        <v>-350000000</v>
      </c>
      <c r="G678" s="100">
        <v>-350000000</v>
      </c>
      <c r="H678" s="100">
        <v>-350000000</v>
      </c>
      <c r="I678" s="100">
        <v>-350000000</v>
      </c>
      <c r="J678" s="100">
        <v>-350000000</v>
      </c>
      <c r="K678" s="100">
        <v>-350000000</v>
      </c>
      <c r="L678" s="100">
        <v>-350000000</v>
      </c>
      <c r="M678" s="100">
        <v>-350000000</v>
      </c>
      <c r="N678" s="100">
        <v>-350000000</v>
      </c>
      <c r="O678" s="100">
        <v>-350000000</v>
      </c>
      <c r="P678" s="100">
        <v>-350000000</v>
      </c>
      <c r="Q678" s="100">
        <v>-350000000</v>
      </c>
      <c r="R678" s="100">
        <v>-350000000</v>
      </c>
      <c r="S678" s="100">
        <v>-350000000</v>
      </c>
      <c r="T678" s="100">
        <v>-350000000</v>
      </c>
      <c r="U678" s="100">
        <v>-350000000</v>
      </c>
      <c r="V678" s="100">
        <v>-350000000</v>
      </c>
      <c r="W678" s="100">
        <v>-350000000</v>
      </c>
      <c r="X678" s="100">
        <v>-350000000</v>
      </c>
      <c r="Y678" s="100">
        <v>-350000000</v>
      </c>
      <c r="Z678" s="100">
        <v>-350000000</v>
      </c>
      <c r="AA678" s="334">
        <f t="shared" si="1"/>
        <v>-350000000</v>
      </c>
      <c r="AB678" s="100">
        <v>-350000000</v>
      </c>
      <c r="AC678" s="100">
        <v>-350000000</v>
      </c>
      <c r="AD678" s="100">
        <v>-350000000</v>
      </c>
      <c r="AE678" s="100">
        <v>-350000000</v>
      </c>
      <c r="AF678" s="100">
        <v>-350000000</v>
      </c>
      <c r="AG678" s="100">
        <v>-350000000</v>
      </c>
      <c r="AH678" s="100">
        <v>-350000000</v>
      </c>
      <c r="AI678" s="100">
        <v>-350000000</v>
      </c>
      <c r="AJ678" s="100">
        <v>-350000000</v>
      </c>
      <c r="AK678" s="100">
        <v>-350000000</v>
      </c>
      <c r="AL678" s="100">
        <v>-350000000</v>
      </c>
      <c r="AM678" s="100">
        <v>-350000000</v>
      </c>
      <c r="AN678" s="100">
        <v>-350000000</v>
      </c>
      <c r="AO678" s="100">
        <v>-350000000</v>
      </c>
      <c r="AP678" s="100">
        <v>-350000000</v>
      </c>
      <c r="AQ678" s="100">
        <v>-350000000</v>
      </c>
      <c r="AR678" s="100">
        <v>-350000000</v>
      </c>
      <c r="AS678" s="100">
        <v>-350000000</v>
      </c>
      <c r="AT678" s="100">
        <v>-350000000</v>
      </c>
      <c r="AU678" s="100">
        <v>-350000000</v>
      </c>
      <c r="AV678" s="100">
        <v>-350000000</v>
      </c>
      <c r="AW678" s="100">
        <v>-350000000</v>
      </c>
      <c r="AX678" s="100">
        <v>-350000000</v>
      </c>
      <c r="AY678" s="100">
        <v>-350000000</v>
      </c>
      <c r="AZ678" s="100">
        <v>-350000000</v>
      </c>
      <c r="BA678" s="100">
        <v>-350000000</v>
      </c>
      <c r="BB678" s="100">
        <v>-350000000</v>
      </c>
      <c r="BC678" s="100">
        <v>-350000000</v>
      </c>
      <c r="BD678" s="100">
        <v>-350000000</v>
      </c>
      <c r="BE678" s="100">
        <v>-350000000</v>
      </c>
      <c r="BF678" s="100">
        <v>-350000000</v>
      </c>
      <c r="BG678" s="100">
        <v>-350000000</v>
      </c>
      <c r="BH678" s="100">
        <v>-350000000</v>
      </c>
      <c r="BI678" s="100">
        <v>-350000000</v>
      </c>
      <c r="BJ678" s="100">
        <v>-350000000</v>
      </c>
      <c r="BK678" s="100">
        <v>-350000000</v>
      </c>
      <c r="BL678" s="100">
        <v>-350000000</v>
      </c>
      <c r="BM678" s="100">
        <v>-350000000</v>
      </c>
      <c r="BN678" s="100">
        <v>-350000000</v>
      </c>
      <c r="BO678" s="100">
        <v>-350000000</v>
      </c>
      <c r="BP678" s="100">
        <v>-350000000</v>
      </c>
      <c r="BQ678" s="100">
        <v>-350000000</v>
      </c>
      <c r="BR678" s="100">
        <v>-350000000</v>
      </c>
      <c r="BS678" s="100">
        <v>-350000000</v>
      </c>
      <c r="BT678" s="100">
        <v>-350000000</v>
      </c>
      <c r="BU678" s="100">
        <v>-350000000</v>
      </c>
      <c r="BV678" s="100">
        <v>-350000000</v>
      </c>
      <c r="BW678" s="100">
        <v>-350000000</v>
      </c>
      <c r="BX678" s="100">
        <v>-350000000</v>
      </c>
      <c r="BY678" s="100">
        <v>-350000000</v>
      </c>
      <c r="BZ678" s="100">
        <v>-350000000</v>
      </c>
      <c r="CA678" s="100">
        <v>-350000000</v>
      </c>
      <c r="CB678" s="100">
        <v>-350000000</v>
      </c>
      <c r="CC678" s="100">
        <v>-350000000</v>
      </c>
      <c r="CD678" s="100">
        <v>-350000000</v>
      </c>
      <c r="CE678" s="100">
        <v>-350000000</v>
      </c>
      <c r="CF678" s="100">
        <v>-350000000</v>
      </c>
      <c r="CG678" s="100">
        <v>-350000000</v>
      </c>
      <c r="CH678" s="100">
        <v>-350000000</v>
      </c>
      <c r="CI678" s="100">
        <v>-350000000</v>
      </c>
      <c r="CJ678" s="100">
        <v>-350000000</v>
      </c>
      <c r="CK678" s="100">
        <v>-350000000</v>
      </c>
      <c r="CL678" s="100">
        <v>-350000000</v>
      </c>
      <c r="CM678" s="100">
        <v>-350000000</v>
      </c>
      <c r="CN678" s="100">
        <v>-350000000</v>
      </c>
      <c r="CO678" s="100">
        <v>-350000000</v>
      </c>
    </row>
    <row r="679" spans="1:93" x14ac:dyDescent="0.2">
      <c r="A679" s="101" t="s">
        <v>2273</v>
      </c>
      <c r="B679" s="100">
        <v>-1000000000</v>
      </c>
      <c r="C679" s="100">
        <v>-1000000000</v>
      </c>
      <c r="D679" s="100">
        <v>-1000000000</v>
      </c>
      <c r="E679" s="100">
        <v>-1000000000</v>
      </c>
      <c r="F679" s="100">
        <v>-1000000000</v>
      </c>
      <c r="G679" s="100">
        <v>-1000000000</v>
      </c>
      <c r="H679" s="100">
        <v>-1000000000</v>
      </c>
      <c r="I679" s="100">
        <v>-1000000000</v>
      </c>
      <c r="J679" s="100">
        <v>-1000000000</v>
      </c>
      <c r="K679" s="100">
        <v>-1000000000</v>
      </c>
      <c r="L679" s="100">
        <v>-1000000000</v>
      </c>
      <c r="M679" s="100">
        <v>-1000000000</v>
      </c>
      <c r="N679" s="100">
        <v>-1000000000</v>
      </c>
      <c r="O679" s="100">
        <v>-1000000000</v>
      </c>
      <c r="P679" s="100">
        <v>-1000000000</v>
      </c>
      <c r="Q679" s="100">
        <v>-1000000000</v>
      </c>
      <c r="R679" s="100">
        <v>-1000000000</v>
      </c>
      <c r="S679" s="100">
        <v>-1000000000</v>
      </c>
      <c r="T679" s="100">
        <v>-1000000000</v>
      </c>
      <c r="U679" s="100">
        <v>-1000000000</v>
      </c>
      <c r="V679" s="100">
        <v>-1000000000</v>
      </c>
      <c r="W679" s="100">
        <v>-1000000000</v>
      </c>
      <c r="X679" s="100">
        <v>-1000000000</v>
      </c>
      <c r="Y679" s="100">
        <v>-1000000000</v>
      </c>
      <c r="Z679" s="100">
        <v>-1000000000</v>
      </c>
      <c r="AA679" s="334">
        <f t="shared" si="1"/>
        <v>-1000000000</v>
      </c>
      <c r="AB679" s="100">
        <v>-1000000000</v>
      </c>
      <c r="AC679" s="100">
        <v>-1000000000</v>
      </c>
      <c r="AD679" s="100">
        <v>-1000000000</v>
      </c>
      <c r="AE679" s="100">
        <v>-1000000000</v>
      </c>
      <c r="AF679" s="100">
        <v>-1000000000</v>
      </c>
      <c r="AG679" s="100">
        <v>-1000000000</v>
      </c>
      <c r="AH679" s="100">
        <v>-1000000000</v>
      </c>
      <c r="AI679" s="100">
        <v>-1000000000</v>
      </c>
      <c r="AJ679" s="100">
        <v>-1000000000</v>
      </c>
      <c r="AK679" s="100">
        <v>-1000000000</v>
      </c>
      <c r="AL679" s="100">
        <v>-1000000000</v>
      </c>
      <c r="AM679" s="100">
        <v>-1000000000</v>
      </c>
      <c r="AN679" s="100">
        <v>-1000000000</v>
      </c>
      <c r="AO679" s="100">
        <v>-1000000000</v>
      </c>
      <c r="AP679" s="100">
        <v>-1000000000</v>
      </c>
      <c r="AQ679" s="100">
        <v>-1000000000</v>
      </c>
      <c r="AR679" s="100">
        <v>-1000000000</v>
      </c>
      <c r="AS679" s="100">
        <v>-1000000000</v>
      </c>
      <c r="AT679" s="100">
        <v>-1000000000</v>
      </c>
      <c r="AU679" s="100">
        <v>-1000000000</v>
      </c>
      <c r="AV679" s="100">
        <v>-1000000000</v>
      </c>
      <c r="AW679" s="100">
        <v>-1000000000</v>
      </c>
      <c r="AX679" s="100">
        <v>-1000000000</v>
      </c>
      <c r="AY679" s="100">
        <v>-1000000000</v>
      </c>
      <c r="AZ679" s="100">
        <v>-1000000000</v>
      </c>
      <c r="BA679" s="100">
        <v>-1000000000</v>
      </c>
      <c r="BB679" s="100">
        <v>-1000000000</v>
      </c>
      <c r="BC679" s="100">
        <v>-1000000000</v>
      </c>
      <c r="BD679" s="100">
        <v>-1000000000</v>
      </c>
      <c r="BE679" s="100">
        <v>-1000000000</v>
      </c>
      <c r="BF679" s="100">
        <v>-1000000000</v>
      </c>
      <c r="BG679" s="100">
        <v>-1000000000</v>
      </c>
      <c r="BH679" s="100">
        <v>-1000000000</v>
      </c>
      <c r="BI679" s="100">
        <v>-1000000000</v>
      </c>
      <c r="BJ679" s="100">
        <v>-1000000000</v>
      </c>
      <c r="BK679" s="100">
        <v>-1000000000</v>
      </c>
      <c r="BL679" s="100">
        <v>-1000000000</v>
      </c>
      <c r="BM679" s="100">
        <v>-1000000000</v>
      </c>
      <c r="BN679" s="100">
        <v>-1000000000</v>
      </c>
      <c r="BO679" s="100">
        <v>-1000000000</v>
      </c>
      <c r="BP679" s="100">
        <v>-1000000000</v>
      </c>
      <c r="BQ679" s="100">
        <v>-1000000000</v>
      </c>
      <c r="BR679" s="100">
        <v>-1000000000</v>
      </c>
      <c r="BS679" s="100">
        <v>-1000000000</v>
      </c>
      <c r="BT679" s="100">
        <v>-1000000000</v>
      </c>
      <c r="BU679" s="100">
        <v>-1000000000</v>
      </c>
      <c r="BV679" s="100">
        <v>-1000000000</v>
      </c>
      <c r="BW679" s="100">
        <v>-1000000000</v>
      </c>
      <c r="BX679" s="100">
        <v>-1000000000</v>
      </c>
      <c r="BY679" s="100">
        <v>-1000000000</v>
      </c>
      <c r="BZ679" s="100">
        <v>-1000000000</v>
      </c>
      <c r="CA679" s="100">
        <v>-1000000000</v>
      </c>
      <c r="CB679" s="100">
        <v>-1000000000</v>
      </c>
      <c r="CC679" s="100">
        <v>-1000000000</v>
      </c>
      <c r="CD679" s="100">
        <v>-1000000000</v>
      </c>
      <c r="CE679" s="100">
        <v>-1000000000</v>
      </c>
      <c r="CF679" s="100">
        <v>-1000000000</v>
      </c>
      <c r="CG679" s="100">
        <v>-1000000000</v>
      </c>
      <c r="CH679" s="100">
        <v>-1000000000</v>
      </c>
      <c r="CI679" s="100">
        <v>-1000000000</v>
      </c>
      <c r="CJ679" s="100">
        <v>-1000000000</v>
      </c>
      <c r="CK679" s="100">
        <v>-1000000000</v>
      </c>
      <c r="CL679" s="100">
        <v>-1000000000</v>
      </c>
      <c r="CM679" s="100">
        <v>-1000000000</v>
      </c>
      <c r="CN679" s="100">
        <v>-1000000000</v>
      </c>
      <c r="CO679" s="100">
        <v>-1000000000</v>
      </c>
    </row>
    <row r="680" spans="1:93" x14ac:dyDescent="0.2">
      <c r="A680" s="101" t="s">
        <v>2274</v>
      </c>
      <c r="B680" s="100">
        <v>-400000000</v>
      </c>
      <c r="C680" s="100">
        <v>-400000000</v>
      </c>
      <c r="D680" s="100">
        <v>-400000000</v>
      </c>
      <c r="E680" s="100">
        <v>-400000000</v>
      </c>
      <c r="F680" s="100">
        <v>-400000000</v>
      </c>
      <c r="G680" s="100">
        <v>-400000000</v>
      </c>
      <c r="H680" s="100">
        <v>-400000000</v>
      </c>
      <c r="I680" s="100">
        <v>-400000000</v>
      </c>
      <c r="J680" s="100">
        <v>-400000000</v>
      </c>
      <c r="K680" s="100">
        <v>-400000000</v>
      </c>
      <c r="L680" s="100">
        <v>-400000000</v>
      </c>
      <c r="M680" s="100">
        <v>-400000000</v>
      </c>
      <c r="N680" s="100">
        <v>-400000000</v>
      </c>
      <c r="O680" s="100">
        <v>-400000000</v>
      </c>
      <c r="P680" s="100">
        <v>-400000000</v>
      </c>
      <c r="Q680" s="100">
        <v>-400000000</v>
      </c>
      <c r="R680" s="100">
        <v>-400000000</v>
      </c>
      <c r="S680" s="100">
        <v>-400000000</v>
      </c>
      <c r="T680" s="100">
        <v>-400000000</v>
      </c>
      <c r="U680" s="100">
        <v>-400000000</v>
      </c>
      <c r="V680" s="100">
        <v>-400000000</v>
      </c>
      <c r="W680" s="100">
        <v>-400000000</v>
      </c>
      <c r="X680" s="100">
        <v>-400000000</v>
      </c>
      <c r="Y680" s="100">
        <v>-400000000</v>
      </c>
      <c r="Z680" s="100">
        <v>-400000000</v>
      </c>
      <c r="AA680" s="334">
        <f t="shared" si="1"/>
        <v>-400000000</v>
      </c>
      <c r="AB680" s="100">
        <v>-400000000</v>
      </c>
      <c r="AC680" s="100">
        <v>-400000000</v>
      </c>
      <c r="AD680" s="100">
        <v>-400000000</v>
      </c>
      <c r="AE680" s="100">
        <v>-400000000</v>
      </c>
      <c r="AF680" s="100">
        <v>-400000000</v>
      </c>
      <c r="AG680" s="100">
        <v>-400000000</v>
      </c>
      <c r="AH680" s="100">
        <v>-400000000</v>
      </c>
      <c r="AI680" s="100">
        <v>-400000000</v>
      </c>
      <c r="AJ680" s="100">
        <v>-400000000</v>
      </c>
      <c r="AK680" s="100">
        <v>-400000000</v>
      </c>
      <c r="AL680" s="100">
        <v>-400000000</v>
      </c>
      <c r="AM680" s="100">
        <v>-400000000</v>
      </c>
      <c r="AN680" s="100">
        <v>-400000000</v>
      </c>
      <c r="AO680" s="100">
        <v>-400000000</v>
      </c>
      <c r="AP680" s="100">
        <v>-400000000</v>
      </c>
      <c r="AQ680" s="100">
        <v>-400000000</v>
      </c>
      <c r="AR680" s="100">
        <v>-400000000</v>
      </c>
      <c r="AS680" s="100">
        <v>-400000000</v>
      </c>
      <c r="AT680" s="100">
        <v>-400000000</v>
      </c>
      <c r="AU680" s="100">
        <v>-400000000</v>
      </c>
      <c r="AV680" s="100">
        <v>-400000000</v>
      </c>
      <c r="AW680" s="100">
        <v>-400000000</v>
      </c>
      <c r="AX680" s="100">
        <v>-400000000</v>
      </c>
      <c r="AY680" s="100">
        <v>-400000000</v>
      </c>
      <c r="AZ680" s="100">
        <v>-400000000</v>
      </c>
      <c r="BA680" s="100">
        <v>-400000000</v>
      </c>
      <c r="BB680" s="100">
        <v>-400000000</v>
      </c>
      <c r="BC680" s="100">
        <v>-400000000</v>
      </c>
      <c r="BD680" s="100">
        <v>-400000000</v>
      </c>
      <c r="BE680" s="100">
        <v>-400000000</v>
      </c>
      <c r="BF680" s="100">
        <v>-400000000</v>
      </c>
      <c r="BG680" s="100">
        <v>-400000000</v>
      </c>
      <c r="BH680" s="100">
        <v>-400000000</v>
      </c>
      <c r="BI680" s="100">
        <v>-400000000</v>
      </c>
      <c r="BJ680" s="100">
        <v>-400000000</v>
      </c>
      <c r="BK680" s="100">
        <v>-400000000</v>
      </c>
      <c r="BL680" s="100">
        <v>-400000000</v>
      </c>
      <c r="BM680" s="100">
        <v>-400000000</v>
      </c>
      <c r="BN680" s="100">
        <v>-400000000</v>
      </c>
      <c r="BO680" s="100">
        <v>-400000000</v>
      </c>
      <c r="BP680" s="100">
        <v>-400000000</v>
      </c>
      <c r="BQ680" s="100">
        <v>-400000000</v>
      </c>
      <c r="BR680" s="100">
        <v>-400000000</v>
      </c>
      <c r="BS680" s="100">
        <v>-400000000</v>
      </c>
      <c r="BT680" s="100">
        <v>-400000000</v>
      </c>
      <c r="BU680" s="100">
        <v>-400000000</v>
      </c>
      <c r="BV680" s="100">
        <v>-400000000</v>
      </c>
      <c r="BW680" s="100">
        <v>-400000000</v>
      </c>
      <c r="BX680" s="100">
        <v>-400000000</v>
      </c>
      <c r="BY680" s="100">
        <v>-400000000</v>
      </c>
      <c r="BZ680" s="100">
        <v>-400000000</v>
      </c>
      <c r="CA680" s="100">
        <v>-400000000</v>
      </c>
      <c r="CB680" s="100">
        <v>-400000000</v>
      </c>
      <c r="CC680" s="100">
        <v>-400000000</v>
      </c>
      <c r="CD680" s="100">
        <v>-400000000</v>
      </c>
      <c r="CE680" s="100">
        <v>-400000000</v>
      </c>
      <c r="CF680" s="100">
        <v>-400000000</v>
      </c>
      <c r="CG680" s="100">
        <v>-400000000</v>
      </c>
      <c r="CH680" s="100">
        <v>-400000000</v>
      </c>
      <c r="CI680" s="100">
        <v>-400000000</v>
      </c>
      <c r="CJ680" s="100">
        <v>-400000000</v>
      </c>
      <c r="CK680" s="100">
        <v>-400000000</v>
      </c>
      <c r="CL680" s="100">
        <v>-400000000</v>
      </c>
      <c r="CM680" s="100">
        <v>-400000000</v>
      </c>
      <c r="CN680" s="100">
        <v>-400000000</v>
      </c>
      <c r="CO680" s="100">
        <v>-400000000</v>
      </c>
    </row>
    <row r="681" spans="1:93" x14ac:dyDescent="0.2">
      <c r="A681" s="101" t="s">
        <v>2275</v>
      </c>
      <c r="B681" s="100">
        <v>0</v>
      </c>
      <c r="C681" s="100">
        <v>0</v>
      </c>
      <c r="D681" s="100">
        <v>0</v>
      </c>
      <c r="E681" s="100">
        <v>0</v>
      </c>
      <c r="F681" s="100">
        <v>0</v>
      </c>
      <c r="G681" s="100">
        <v>0</v>
      </c>
      <c r="H681" s="100">
        <v>0</v>
      </c>
      <c r="I681" s="100">
        <v>0</v>
      </c>
      <c r="J681" s="100">
        <v>0</v>
      </c>
      <c r="K681" s="100">
        <v>0</v>
      </c>
      <c r="L681" s="100">
        <v>0</v>
      </c>
      <c r="M681" s="100">
        <v>0</v>
      </c>
      <c r="N681" s="100">
        <v>0</v>
      </c>
      <c r="O681" s="100">
        <v>0</v>
      </c>
      <c r="P681" s="100">
        <v>0</v>
      </c>
      <c r="Q681" s="100">
        <v>0</v>
      </c>
      <c r="R681" s="100">
        <v>0</v>
      </c>
      <c r="S681" s="100">
        <v>0</v>
      </c>
      <c r="T681" s="100">
        <v>0</v>
      </c>
      <c r="U681" s="100">
        <v>0</v>
      </c>
      <c r="V681" s="100">
        <v>0</v>
      </c>
      <c r="W681" s="100">
        <v>0</v>
      </c>
      <c r="X681" s="100">
        <v>0</v>
      </c>
      <c r="Y681" s="100">
        <v>0</v>
      </c>
      <c r="Z681" s="100">
        <v>0</v>
      </c>
      <c r="AA681" s="334">
        <f t="shared" si="1"/>
        <v>0</v>
      </c>
      <c r="AB681" s="100">
        <v>0</v>
      </c>
      <c r="AC681" s="100">
        <v>0</v>
      </c>
      <c r="AD681" s="100">
        <v>0</v>
      </c>
      <c r="AE681" s="100">
        <v>0</v>
      </c>
      <c r="AF681" s="100">
        <v>0</v>
      </c>
      <c r="AG681" s="100">
        <v>0</v>
      </c>
      <c r="AH681" s="100">
        <v>0</v>
      </c>
      <c r="AI681" s="100">
        <v>0</v>
      </c>
      <c r="AJ681" s="100">
        <v>0</v>
      </c>
      <c r="AK681" s="100">
        <v>0</v>
      </c>
      <c r="AL681" s="100">
        <v>0</v>
      </c>
      <c r="AM681" s="100">
        <v>0</v>
      </c>
      <c r="AN681" s="100">
        <v>0</v>
      </c>
      <c r="AO681" s="100">
        <v>0</v>
      </c>
      <c r="AP681" s="100">
        <v>0</v>
      </c>
      <c r="AQ681" s="100">
        <v>0</v>
      </c>
      <c r="AR681" s="100">
        <v>0</v>
      </c>
      <c r="AS681" s="100">
        <v>0</v>
      </c>
      <c r="AT681" s="100">
        <v>0</v>
      </c>
      <c r="AU681" s="100">
        <v>0</v>
      </c>
      <c r="AV681" s="100">
        <v>0</v>
      </c>
      <c r="AW681" s="100">
        <v>0</v>
      </c>
      <c r="AX681" s="100">
        <v>0</v>
      </c>
      <c r="AY681" s="100">
        <v>0</v>
      </c>
      <c r="AZ681" s="100">
        <v>0</v>
      </c>
      <c r="BA681" s="100">
        <v>0</v>
      </c>
      <c r="BB681" s="100">
        <v>0</v>
      </c>
      <c r="BC681" s="100">
        <v>0</v>
      </c>
      <c r="BD681" s="100">
        <v>0</v>
      </c>
      <c r="BE681" s="100">
        <v>0</v>
      </c>
      <c r="BF681" s="100">
        <v>0</v>
      </c>
      <c r="BG681" s="100">
        <v>0</v>
      </c>
      <c r="BH681" s="100">
        <v>0</v>
      </c>
      <c r="BI681" s="100">
        <v>0</v>
      </c>
      <c r="BJ681" s="100">
        <v>0</v>
      </c>
      <c r="BK681" s="100">
        <v>0</v>
      </c>
      <c r="BL681" s="100">
        <v>0</v>
      </c>
      <c r="BM681" s="100">
        <v>0</v>
      </c>
      <c r="BN681" s="100">
        <v>0</v>
      </c>
      <c r="BO681" s="100">
        <v>0</v>
      </c>
      <c r="BP681" s="100">
        <v>0</v>
      </c>
      <c r="BQ681" s="100">
        <v>0</v>
      </c>
      <c r="BR681" s="100">
        <v>0</v>
      </c>
      <c r="BS681" s="100">
        <v>0</v>
      </c>
      <c r="BT681" s="100">
        <v>0</v>
      </c>
      <c r="BU681" s="100">
        <v>0</v>
      </c>
      <c r="BV681" s="100">
        <v>0</v>
      </c>
      <c r="BW681" s="100">
        <v>0</v>
      </c>
      <c r="BX681" s="100">
        <v>0</v>
      </c>
      <c r="BY681" s="100">
        <v>0</v>
      </c>
      <c r="BZ681" s="100">
        <v>0</v>
      </c>
      <c r="CA681" s="100">
        <v>0</v>
      </c>
      <c r="CB681" s="100">
        <v>0</v>
      </c>
      <c r="CC681" s="100">
        <v>0</v>
      </c>
      <c r="CD681" s="100">
        <v>0</v>
      </c>
      <c r="CE681" s="100">
        <v>0</v>
      </c>
      <c r="CF681" s="100">
        <v>0</v>
      </c>
      <c r="CG681" s="100">
        <v>0</v>
      </c>
      <c r="CH681" s="100">
        <v>0</v>
      </c>
      <c r="CI681" s="100">
        <v>0</v>
      </c>
      <c r="CJ681" s="100">
        <v>0</v>
      </c>
      <c r="CK681" s="100">
        <v>0</v>
      </c>
      <c r="CL681" s="100">
        <v>0</v>
      </c>
      <c r="CM681" s="100">
        <v>0</v>
      </c>
      <c r="CN681" s="100">
        <v>0</v>
      </c>
      <c r="CO681" s="100">
        <v>0</v>
      </c>
    </row>
    <row r="682" spans="1:93" x14ac:dyDescent="0.2">
      <c r="A682" s="102" t="s">
        <v>2276</v>
      </c>
      <c r="B682" s="103">
        <v>-7075000000</v>
      </c>
      <c r="C682" s="103">
        <v>-7075000000</v>
      </c>
      <c r="D682" s="103">
        <v>-7075000000</v>
      </c>
      <c r="E682" s="103">
        <v>-7075000000</v>
      </c>
      <c r="F682" s="103">
        <v>-7075000000</v>
      </c>
      <c r="G682" s="103">
        <v>-7075000000</v>
      </c>
      <c r="H682" s="103">
        <v>-7075000000</v>
      </c>
      <c r="I682" s="103">
        <v>-7075000000</v>
      </c>
      <c r="J682" s="103">
        <v>-7075000000</v>
      </c>
      <c r="K682" s="103">
        <v>-7875000000</v>
      </c>
      <c r="L682" s="103">
        <v>-7575000000</v>
      </c>
      <c r="M682" s="103">
        <v>-7575000000</v>
      </c>
      <c r="N682" s="103">
        <v>-7575000000</v>
      </c>
      <c r="O682" s="103">
        <v>-7575000000</v>
      </c>
      <c r="P682" s="103">
        <v>-7575000000</v>
      </c>
      <c r="Q682" s="103">
        <v>-7575000000</v>
      </c>
      <c r="R682" s="103">
        <v>-7575000000</v>
      </c>
      <c r="S682" s="103">
        <v>-7575000000</v>
      </c>
      <c r="T682" s="103">
        <v>-7575000000</v>
      </c>
      <c r="U682" s="103">
        <v>-7575000000</v>
      </c>
      <c r="V682" s="103">
        <v>-7575000000</v>
      </c>
      <c r="W682" s="103">
        <v>-7575000000</v>
      </c>
      <c r="X682" s="103">
        <v>-7575000000</v>
      </c>
      <c r="Y682" s="103">
        <v>-8875000000</v>
      </c>
      <c r="Z682" s="103">
        <v>-8875000000</v>
      </c>
      <c r="AA682" s="335">
        <f>SUM(AA660:AA681)</f>
        <v>-7775000000</v>
      </c>
      <c r="AB682" s="103">
        <v>-8875000000</v>
      </c>
      <c r="AC682" s="103">
        <v>-8875000000</v>
      </c>
      <c r="AD682" s="103">
        <v>-8875000000</v>
      </c>
      <c r="AE682" s="103">
        <v>-8875000000</v>
      </c>
      <c r="AF682" s="103">
        <v>-8875000000</v>
      </c>
      <c r="AG682" s="103">
        <v>-8875000000</v>
      </c>
      <c r="AH682" s="103">
        <v>-8875000000</v>
      </c>
      <c r="AI682" s="103">
        <v>-8875000000</v>
      </c>
      <c r="AJ682" s="103">
        <v>-8875000000</v>
      </c>
      <c r="AK682" s="103">
        <v>-8875000000</v>
      </c>
      <c r="AL682" s="103">
        <v>-8875000000</v>
      </c>
      <c r="AM682" s="103">
        <v>-8875000000</v>
      </c>
      <c r="AN682" s="103">
        <v>-8875000000</v>
      </c>
      <c r="AO682" s="103">
        <v>-8875000000</v>
      </c>
      <c r="AP682" s="103">
        <v>-8875000000</v>
      </c>
      <c r="AQ682" s="103">
        <v>-8875000000</v>
      </c>
      <c r="AR682" s="103">
        <v>-8875000000</v>
      </c>
      <c r="AS682" s="103">
        <v>-8875000000</v>
      </c>
      <c r="AT682" s="103">
        <v>-8875000000</v>
      </c>
      <c r="AU682" s="103">
        <v>-8875000000</v>
      </c>
      <c r="AV682" s="103">
        <v>-8875000000</v>
      </c>
      <c r="AW682" s="103">
        <v>-8875000000</v>
      </c>
      <c r="AX682" s="103">
        <v>-8875000000</v>
      </c>
      <c r="AY682" s="103">
        <v>-8875000000</v>
      </c>
      <c r="AZ682" s="103">
        <v>-9675000000</v>
      </c>
      <c r="BA682" s="103">
        <v>-9675000000</v>
      </c>
      <c r="BB682" s="103">
        <v>-9675000000</v>
      </c>
      <c r="BC682" s="103">
        <v>-9675001620.1917801</v>
      </c>
      <c r="BD682" s="103">
        <v>-9675004860.5753403</v>
      </c>
      <c r="BE682" s="103">
        <v>-9675008100.9589005</v>
      </c>
      <c r="BF682" s="103">
        <v>-9675011341.3424606</v>
      </c>
      <c r="BG682" s="103">
        <v>-9675014581.7260208</v>
      </c>
      <c r="BH682" s="103">
        <v>-10225017822.109501</v>
      </c>
      <c r="BI682" s="103">
        <v>-10225021062.493099</v>
      </c>
      <c r="BJ682" s="103">
        <v>-10225024302.876699</v>
      </c>
      <c r="BK682" s="103">
        <v>-10225027543.260201</v>
      </c>
      <c r="BL682" s="103">
        <v>-10225030783.643801</v>
      </c>
      <c r="BM682" s="103">
        <v>-10225034024.0273</v>
      </c>
      <c r="BN682" s="103">
        <v>-10225037264.4109</v>
      </c>
      <c r="BO682" s="103">
        <v>-10225037264.4109</v>
      </c>
      <c r="BP682" s="103">
        <v>-9575038884.6027393</v>
      </c>
      <c r="BQ682" s="103">
        <v>-9575040098.5415096</v>
      </c>
      <c r="BR682" s="103">
        <v>-9575041312.4802895</v>
      </c>
      <c r="BS682" s="103">
        <v>-9575042526.4190598</v>
      </c>
      <c r="BT682" s="103">
        <v>-9575043740.3578396</v>
      </c>
      <c r="BU682" s="103">
        <v>-10725044954.2966</v>
      </c>
      <c r="BV682" s="103">
        <v>-10725050760.877501</v>
      </c>
      <c r="BW682" s="103">
        <v>-10725061160.1007</v>
      </c>
      <c r="BX682" s="103">
        <v>-10725071559.3239</v>
      </c>
      <c r="BY682" s="103">
        <v>-10725081958.5471</v>
      </c>
      <c r="BZ682" s="103">
        <v>-10725092357.7703</v>
      </c>
      <c r="CA682" s="103">
        <v>-10725102756.993401</v>
      </c>
      <c r="CB682" s="103">
        <v>-10725102756.993401</v>
      </c>
      <c r="CC682" s="103">
        <v>-10725113156.2166</v>
      </c>
      <c r="CD682" s="103">
        <v>-10575122341.500999</v>
      </c>
      <c r="CE682" s="103">
        <v>-10575131526.7854</v>
      </c>
      <c r="CF682" s="103">
        <v>-10575140712.069799</v>
      </c>
      <c r="CG682" s="103">
        <v>-10575149897.3542</v>
      </c>
      <c r="CH682" s="103">
        <v>-11725159082.638599</v>
      </c>
      <c r="CI682" s="103">
        <v>-11125163675.2808</v>
      </c>
      <c r="CJ682" s="103">
        <v>-11125163675.2808</v>
      </c>
      <c r="CK682" s="103">
        <v>-11125163675.2808</v>
      </c>
      <c r="CL682" s="103">
        <v>-11125163675.2808</v>
      </c>
      <c r="CM682" s="103">
        <v>-11125163675.2808</v>
      </c>
      <c r="CN682" s="103">
        <v>-11125166762.6611</v>
      </c>
      <c r="CO682" s="103">
        <v>-11125166762.6611</v>
      </c>
    </row>
    <row r="683" spans="1:93" x14ac:dyDescent="0.2">
      <c r="A683" s="101" t="s">
        <v>2277</v>
      </c>
    </row>
    <row r="684" spans="1:93" x14ac:dyDescent="0.2">
      <c r="A684" s="99" t="s">
        <v>2278</v>
      </c>
    </row>
    <row r="685" spans="1:93" x14ac:dyDescent="0.2">
      <c r="A685" s="101" t="s">
        <v>2279</v>
      </c>
      <c r="B685" s="100">
        <v>-250000000</v>
      </c>
      <c r="C685" s="100">
        <v>-250000000</v>
      </c>
      <c r="D685" s="100">
        <v>-250000000</v>
      </c>
      <c r="E685" s="100">
        <v>-250000000</v>
      </c>
      <c r="F685" s="100">
        <v>-250000000</v>
      </c>
      <c r="G685" s="100">
        <v>-250000000</v>
      </c>
      <c r="H685" s="100">
        <v>-250000000</v>
      </c>
      <c r="I685" s="100">
        <v>-250000000</v>
      </c>
      <c r="J685" s="100">
        <v>-250000000</v>
      </c>
      <c r="K685" s="100">
        <v>-250000000</v>
      </c>
      <c r="L685" s="100">
        <v>-250000000</v>
      </c>
      <c r="M685" s="100">
        <v>-250000000</v>
      </c>
      <c r="N685" s="100">
        <v>-250000000</v>
      </c>
      <c r="O685" s="100">
        <v>-250000000</v>
      </c>
      <c r="P685" s="100">
        <v>-250000000</v>
      </c>
      <c r="Q685" s="100">
        <v>-250000000</v>
      </c>
      <c r="R685" s="100">
        <v>-325000000</v>
      </c>
      <c r="S685" s="100">
        <v>-325000000</v>
      </c>
      <c r="T685" s="100">
        <v>-325000000</v>
      </c>
      <c r="U685" s="100">
        <v>-325000000</v>
      </c>
      <c r="V685" s="100">
        <v>-325000000</v>
      </c>
      <c r="W685" s="100">
        <v>-325000000</v>
      </c>
      <c r="X685" s="100">
        <v>-325000000</v>
      </c>
      <c r="Y685" s="100">
        <v>-325000000</v>
      </c>
      <c r="Z685" s="100">
        <v>-325000000</v>
      </c>
      <c r="AA685" s="334">
        <f t="shared" ref="AA685:AA692" si="2">AVERAGE(N685:Z685)</f>
        <v>-301923076.92307693</v>
      </c>
      <c r="AB685" s="100">
        <v>-325000000</v>
      </c>
      <c r="AC685" s="100">
        <v>-325000000</v>
      </c>
      <c r="AD685" s="100">
        <v>-325000000</v>
      </c>
      <c r="AE685" s="100">
        <v>-325000000</v>
      </c>
      <c r="AF685" s="100">
        <v>-325000000</v>
      </c>
      <c r="AG685" s="100">
        <v>-325000000</v>
      </c>
      <c r="AH685" s="100">
        <v>-325000000</v>
      </c>
      <c r="AI685" s="100">
        <v>-325000000</v>
      </c>
      <c r="AJ685" s="100">
        <v>-325000000</v>
      </c>
      <c r="AK685" s="100">
        <v>-325000000</v>
      </c>
      <c r="AL685" s="100">
        <v>-325000000</v>
      </c>
      <c r="AM685" s="100">
        <v>-325000000</v>
      </c>
      <c r="AN685" s="100">
        <v>-325000000</v>
      </c>
      <c r="AO685" s="100">
        <v>-325000000</v>
      </c>
      <c r="AP685" s="100">
        <v>-325000000</v>
      </c>
      <c r="AQ685" s="100">
        <v>-325000000</v>
      </c>
      <c r="AR685" s="100">
        <v>-325000000</v>
      </c>
      <c r="AS685" s="100">
        <v>-325000000</v>
      </c>
      <c r="AT685" s="100">
        <v>-325000000</v>
      </c>
      <c r="AU685" s="100">
        <v>-325000000</v>
      </c>
      <c r="AV685" s="100">
        <v>-325000000</v>
      </c>
      <c r="AW685" s="100">
        <v>-325000000</v>
      </c>
      <c r="AX685" s="100">
        <v>-325000000</v>
      </c>
      <c r="AY685" s="100">
        <v>-325000000</v>
      </c>
      <c r="AZ685" s="100">
        <v>-325000000</v>
      </c>
      <c r="BA685" s="100">
        <v>-325000000</v>
      </c>
      <c r="BB685" s="100">
        <v>-325000000</v>
      </c>
      <c r="BC685" s="100">
        <v>-325000000</v>
      </c>
      <c r="BD685" s="100">
        <v>-325000000</v>
      </c>
      <c r="BE685" s="100">
        <v>-325000000</v>
      </c>
      <c r="BF685" s="100">
        <v>-325000000</v>
      </c>
      <c r="BG685" s="100">
        <v>-325000000</v>
      </c>
      <c r="BH685" s="100">
        <v>-325000000</v>
      </c>
      <c r="BI685" s="100">
        <v>-325000000</v>
      </c>
      <c r="BJ685" s="100">
        <v>-325000000</v>
      </c>
      <c r="BK685" s="100">
        <v>-325000000</v>
      </c>
      <c r="BL685" s="100">
        <v>-325000000</v>
      </c>
      <c r="BM685" s="100">
        <v>-325000000</v>
      </c>
      <c r="BN685" s="100">
        <v>-325000000</v>
      </c>
      <c r="BO685" s="100">
        <v>-325000000</v>
      </c>
      <c r="BP685" s="100">
        <v>-325000000</v>
      </c>
      <c r="BQ685" s="100">
        <v>-325000000</v>
      </c>
      <c r="BR685" s="100">
        <v>-325000000</v>
      </c>
      <c r="BS685" s="100">
        <v>-325000000</v>
      </c>
      <c r="BT685" s="100">
        <v>-325000000</v>
      </c>
      <c r="BU685" s="100">
        <v>-325000000</v>
      </c>
      <c r="BV685" s="100">
        <v>-325000000</v>
      </c>
      <c r="BW685" s="100">
        <v>-325000000</v>
      </c>
      <c r="BX685" s="100">
        <v>-325000000</v>
      </c>
      <c r="BY685" s="100">
        <v>-325000000</v>
      </c>
      <c r="BZ685" s="100">
        <v>-325000000</v>
      </c>
      <c r="CA685" s="100">
        <v>-325000000</v>
      </c>
      <c r="CB685" s="100">
        <v>-325000000</v>
      </c>
      <c r="CC685" s="100">
        <v>-325000000</v>
      </c>
      <c r="CD685" s="100">
        <v>-325000000</v>
      </c>
      <c r="CE685" s="100">
        <v>-325000000</v>
      </c>
      <c r="CF685" s="100">
        <v>-325000000</v>
      </c>
      <c r="CG685" s="100">
        <v>-325000000</v>
      </c>
      <c r="CH685" s="100">
        <v>-325000000</v>
      </c>
      <c r="CI685" s="100">
        <v>-325000000</v>
      </c>
      <c r="CJ685" s="100">
        <v>-325000000</v>
      </c>
      <c r="CK685" s="100">
        <v>-325000000</v>
      </c>
      <c r="CL685" s="100">
        <v>-325000000</v>
      </c>
      <c r="CM685" s="100">
        <v>-325000000</v>
      </c>
      <c r="CN685" s="100">
        <v>-325000000</v>
      </c>
      <c r="CO685" s="100">
        <v>-325000000</v>
      </c>
    </row>
    <row r="686" spans="1:93" x14ac:dyDescent="0.2">
      <c r="A686" s="101" t="s">
        <v>2280</v>
      </c>
      <c r="B686" s="100">
        <v>0</v>
      </c>
      <c r="C686" s="100">
        <v>0</v>
      </c>
      <c r="D686" s="100">
        <v>0</v>
      </c>
      <c r="E686" s="100">
        <v>0</v>
      </c>
      <c r="F686" s="100">
        <v>0</v>
      </c>
      <c r="G686" s="100">
        <v>0</v>
      </c>
      <c r="H686" s="100">
        <v>0</v>
      </c>
      <c r="I686" s="100">
        <v>0</v>
      </c>
      <c r="J686" s="100">
        <v>0</v>
      </c>
      <c r="K686" s="100">
        <v>0</v>
      </c>
      <c r="L686" s="100">
        <v>-800000000</v>
      </c>
      <c r="M686" s="100">
        <v>-800000000</v>
      </c>
      <c r="N686" s="100">
        <v>-800000000</v>
      </c>
      <c r="O686" s="100">
        <v>-800000000</v>
      </c>
      <c r="P686" s="100">
        <v>-800000000</v>
      </c>
      <c r="Q686" s="100">
        <v>-800000000</v>
      </c>
      <c r="R686" s="100">
        <v>0</v>
      </c>
      <c r="S686" s="100">
        <v>0</v>
      </c>
      <c r="T686" s="100">
        <v>0</v>
      </c>
      <c r="U686" s="100">
        <v>0</v>
      </c>
      <c r="V686" s="100">
        <v>0</v>
      </c>
      <c r="W686" s="100">
        <v>0</v>
      </c>
      <c r="X686" s="100">
        <v>0</v>
      </c>
      <c r="Y686" s="100">
        <v>0</v>
      </c>
      <c r="Z686" s="100">
        <v>0</v>
      </c>
      <c r="AA686" s="334">
        <f t="shared" si="2"/>
        <v>-246153846.15384614</v>
      </c>
      <c r="AB686" s="100">
        <v>0</v>
      </c>
      <c r="AC686" s="100">
        <v>0</v>
      </c>
      <c r="AD686" s="100">
        <v>0</v>
      </c>
      <c r="AE686" s="100">
        <v>0</v>
      </c>
      <c r="AF686" s="100">
        <v>0</v>
      </c>
      <c r="AG686" s="100">
        <v>0</v>
      </c>
      <c r="AH686" s="100">
        <v>0</v>
      </c>
      <c r="AI686" s="100">
        <v>0</v>
      </c>
      <c r="AJ686" s="100">
        <v>0</v>
      </c>
      <c r="AK686" s="100">
        <v>0</v>
      </c>
      <c r="AL686" s="100">
        <v>0</v>
      </c>
      <c r="AM686" s="100">
        <v>0</v>
      </c>
      <c r="AN686" s="100">
        <v>0</v>
      </c>
      <c r="AO686" s="100">
        <v>0</v>
      </c>
      <c r="AP686" s="100">
        <v>0</v>
      </c>
      <c r="AQ686" s="100">
        <v>0</v>
      </c>
      <c r="AR686" s="100">
        <v>0</v>
      </c>
      <c r="AS686" s="100">
        <v>0</v>
      </c>
      <c r="AT686" s="100">
        <v>0</v>
      </c>
      <c r="AU686" s="100">
        <v>0</v>
      </c>
      <c r="AV686" s="100">
        <v>0</v>
      </c>
      <c r="AW686" s="100">
        <v>0</v>
      </c>
      <c r="AX686" s="100">
        <v>0</v>
      </c>
      <c r="AY686" s="100">
        <v>0</v>
      </c>
      <c r="AZ686" s="100">
        <v>0</v>
      </c>
      <c r="BA686" s="100">
        <v>0</v>
      </c>
      <c r="BB686" s="100">
        <v>0</v>
      </c>
      <c r="BC686" s="100">
        <v>0</v>
      </c>
      <c r="BD686" s="100">
        <v>0</v>
      </c>
      <c r="BE686" s="100">
        <v>0</v>
      </c>
      <c r="BF686" s="100">
        <v>0</v>
      </c>
      <c r="BG686" s="100">
        <v>0</v>
      </c>
      <c r="BH686" s="100">
        <v>0</v>
      </c>
      <c r="BI686" s="100">
        <v>0</v>
      </c>
      <c r="BJ686" s="100">
        <v>0</v>
      </c>
      <c r="BK686" s="100">
        <v>0</v>
      </c>
      <c r="BL686" s="100">
        <v>0</v>
      </c>
      <c r="BM686" s="100">
        <v>0</v>
      </c>
      <c r="BN686" s="100">
        <v>0</v>
      </c>
      <c r="BO686" s="100">
        <v>0</v>
      </c>
      <c r="BP686" s="100">
        <v>0</v>
      </c>
      <c r="BQ686" s="100">
        <v>0</v>
      </c>
      <c r="BR686" s="100">
        <v>0</v>
      </c>
      <c r="BS686" s="100">
        <v>0</v>
      </c>
      <c r="BT686" s="100">
        <v>0</v>
      </c>
      <c r="BU686" s="100">
        <v>0</v>
      </c>
      <c r="BV686" s="100">
        <v>0</v>
      </c>
      <c r="BW686" s="100">
        <v>0</v>
      </c>
      <c r="BX686" s="100">
        <v>0</v>
      </c>
      <c r="BY686" s="100">
        <v>0</v>
      </c>
      <c r="BZ686" s="100">
        <v>0</v>
      </c>
      <c r="CA686" s="100">
        <v>0</v>
      </c>
      <c r="CB686" s="100">
        <v>0</v>
      </c>
      <c r="CC686" s="100">
        <v>0</v>
      </c>
      <c r="CD686" s="100">
        <v>0</v>
      </c>
      <c r="CE686" s="100">
        <v>0</v>
      </c>
      <c r="CF686" s="100">
        <v>0</v>
      </c>
      <c r="CG686" s="100">
        <v>0</v>
      </c>
      <c r="CH686" s="100">
        <v>0</v>
      </c>
      <c r="CI686" s="100">
        <v>0</v>
      </c>
      <c r="CJ686" s="100">
        <v>0</v>
      </c>
      <c r="CK686" s="100">
        <v>0</v>
      </c>
      <c r="CL686" s="100">
        <v>0</v>
      </c>
      <c r="CM686" s="100">
        <v>0</v>
      </c>
      <c r="CN686" s="100">
        <v>0</v>
      </c>
      <c r="CO686" s="100">
        <v>0</v>
      </c>
    </row>
    <row r="687" spans="1:93" x14ac:dyDescent="0.2">
      <c r="A687" s="101" t="s">
        <v>2281</v>
      </c>
      <c r="B687" s="100">
        <v>0</v>
      </c>
      <c r="C687" s="100">
        <v>0</v>
      </c>
      <c r="D687" s="100">
        <v>0</v>
      </c>
      <c r="E687" s="100">
        <v>0</v>
      </c>
      <c r="F687" s="100">
        <v>0</v>
      </c>
      <c r="G687" s="100">
        <v>0</v>
      </c>
      <c r="H687" s="100">
        <v>0</v>
      </c>
      <c r="I687" s="100">
        <v>0</v>
      </c>
      <c r="J687" s="100">
        <v>0</v>
      </c>
      <c r="K687" s="100">
        <v>0</v>
      </c>
      <c r="L687" s="100">
        <v>0</v>
      </c>
      <c r="M687" s="100">
        <v>0</v>
      </c>
      <c r="N687" s="100">
        <v>0</v>
      </c>
      <c r="O687" s="100">
        <v>0</v>
      </c>
      <c r="P687" s="100">
        <v>0</v>
      </c>
      <c r="Q687" s="100">
        <v>0</v>
      </c>
      <c r="R687" s="100">
        <v>0</v>
      </c>
      <c r="S687" s="100">
        <v>0</v>
      </c>
      <c r="T687" s="100">
        <v>0</v>
      </c>
      <c r="U687" s="100">
        <v>0</v>
      </c>
      <c r="V687" s="100">
        <v>0</v>
      </c>
      <c r="W687" s="100">
        <v>-200000000</v>
      </c>
      <c r="X687" s="100">
        <v>-200000000</v>
      </c>
      <c r="Y687" s="100">
        <v>-200000000</v>
      </c>
      <c r="Z687" s="100">
        <v>0</v>
      </c>
      <c r="AA687" s="334">
        <f t="shared" si="2"/>
        <v>-46153846.153846152</v>
      </c>
      <c r="AB687" s="100">
        <v>0</v>
      </c>
      <c r="AC687" s="100">
        <v>0</v>
      </c>
      <c r="AD687" s="100">
        <v>0</v>
      </c>
      <c r="AE687" s="100">
        <v>0</v>
      </c>
      <c r="AF687" s="100">
        <v>0</v>
      </c>
      <c r="AG687" s="100">
        <v>0</v>
      </c>
      <c r="AH687" s="100">
        <v>0</v>
      </c>
      <c r="AI687" s="100">
        <v>0</v>
      </c>
      <c r="AJ687" s="100">
        <v>0</v>
      </c>
      <c r="AK687" s="100">
        <v>0</v>
      </c>
      <c r="AL687" s="100">
        <v>0</v>
      </c>
      <c r="AM687" s="100">
        <v>0</v>
      </c>
      <c r="AN687" s="100">
        <v>0</v>
      </c>
      <c r="AO687" s="100">
        <v>0</v>
      </c>
      <c r="AP687" s="100">
        <v>0</v>
      </c>
      <c r="AQ687" s="100">
        <v>0</v>
      </c>
      <c r="AR687" s="100">
        <v>0</v>
      </c>
      <c r="AS687" s="100">
        <v>0</v>
      </c>
      <c r="AT687" s="100">
        <v>0</v>
      </c>
      <c r="AU687" s="100">
        <v>0</v>
      </c>
      <c r="AV687" s="100">
        <v>0</v>
      </c>
      <c r="AW687" s="100">
        <v>0</v>
      </c>
      <c r="AX687" s="100">
        <v>0</v>
      </c>
      <c r="AY687" s="100">
        <v>0</v>
      </c>
      <c r="AZ687" s="100">
        <v>0</v>
      </c>
      <c r="BA687" s="100">
        <v>0</v>
      </c>
      <c r="BB687" s="100">
        <v>0</v>
      </c>
      <c r="BC687" s="100">
        <v>0</v>
      </c>
      <c r="BD687" s="100">
        <v>0</v>
      </c>
      <c r="BE687" s="100">
        <v>0</v>
      </c>
      <c r="BF687" s="100">
        <v>0</v>
      </c>
      <c r="BG687" s="100">
        <v>0</v>
      </c>
      <c r="BH687" s="100">
        <v>0</v>
      </c>
      <c r="BI687" s="100">
        <v>0</v>
      </c>
      <c r="BJ687" s="100">
        <v>0</v>
      </c>
      <c r="BK687" s="100">
        <v>0</v>
      </c>
      <c r="BL687" s="100">
        <v>0</v>
      </c>
      <c r="BM687" s="100">
        <v>0</v>
      </c>
      <c r="BN687" s="100">
        <v>0</v>
      </c>
      <c r="BO687" s="100">
        <v>0</v>
      </c>
      <c r="BP687" s="100">
        <v>0</v>
      </c>
      <c r="BQ687" s="100">
        <v>0</v>
      </c>
      <c r="BR687" s="100">
        <v>0</v>
      </c>
      <c r="BS687" s="100">
        <v>0</v>
      </c>
      <c r="BT687" s="100">
        <v>0</v>
      </c>
      <c r="BU687" s="100">
        <v>0</v>
      </c>
      <c r="BV687" s="100">
        <v>0</v>
      </c>
      <c r="BW687" s="100">
        <v>0</v>
      </c>
      <c r="BX687" s="100">
        <v>0</v>
      </c>
      <c r="BY687" s="100">
        <v>0</v>
      </c>
      <c r="BZ687" s="100">
        <v>0</v>
      </c>
      <c r="CA687" s="100">
        <v>0</v>
      </c>
      <c r="CB687" s="100">
        <v>0</v>
      </c>
      <c r="CC687" s="100">
        <v>0</v>
      </c>
      <c r="CD687" s="100">
        <v>0</v>
      </c>
      <c r="CE687" s="100">
        <v>0</v>
      </c>
      <c r="CF687" s="100">
        <v>0</v>
      </c>
      <c r="CG687" s="100">
        <v>0</v>
      </c>
      <c r="CH687" s="100">
        <v>0</v>
      </c>
      <c r="CI687" s="100">
        <v>0</v>
      </c>
      <c r="CJ687" s="100">
        <v>0</v>
      </c>
      <c r="CK687" s="100">
        <v>0</v>
      </c>
      <c r="CL687" s="100">
        <v>0</v>
      </c>
      <c r="CM687" s="100">
        <v>0</v>
      </c>
      <c r="CN687" s="100">
        <v>0</v>
      </c>
      <c r="CO687" s="100">
        <v>0</v>
      </c>
    </row>
    <row r="688" spans="1:93" x14ac:dyDescent="0.2">
      <c r="A688" s="101" t="s">
        <v>2282</v>
      </c>
      <c r="B688" s="100">
        <v>-150000000</v>
      </c>
      <c r="C688" s="100">
        <v>-150000000</v>
      </c>
      <c r="D688" s="100">
        <v>-150000000</v>
      </c>
      <c r="E688" s="100">
        <v>-150000000</v>
      </c>
      <c r="F688" s="100">
        <v>-150000000</v>
      </c>
      <c r="G688" s="100">
        <v>-150000000</v>
      </c>
      <c r="H688" s="100">
        <v>-150000000</v>
      </c>
      <c r="I688" s="100">
        <v>-150000000</v>
      </c>
      <c r="J688" s="100">
        <v>-150000000</v>
      </c>
      <c r="K688" s="100">
        <v>-150000000</v>
      </c>
      <c r="L688" s="100">
        <v>-150000000</v>
      </c>
      <c r="M688" s="100">
        <v>-150000000</v>
      </c>
      <c r="N688" s="100">
        <v>-150000000</v>
      </c>
      <c r="O688" s="100">
        <v>-150000000</v>
      </c>
      <c r="P688" s="100">
        <v>-150000000</v>
      </c>
      <c r="Q688" s="100">
        <v>-150000000</v>
      </c>
      <c r="R688" s="100">
        <v>-150000000</v>
      </c>
      <c r="S688" s="100">
        <v>-150000000</v>
      </c>
      <c r="T688" s="100">
        <v>-150000000</v>
      </c>
      <c r="U688" s="100">
        <v>-150000000</v>
      </c>
      <c r="V688" s="100">
        <v>-150000000</v>
      </c>
      <c r="W688" s="100">
        <v>-150000000</v>
      </c>
      <c r="X688" s="100">
        <v>-150000000</v>
      </c>
      <c r="Y688" s="100">
        <v>-150000000</v>
      </c>
      <c r="Z688" s="100">
        <v>-150000000</v>
      </c>
      <c r="AA688" s="334">
        <f t="shared" si="2"/>
        <v>-150000000</v>
      </c>
      <c r="AB688" s="100">
        <v>-150000000</v>
      </c>
      <c r="AC688" s="100">
        <v>-150000000</v>
      </c>
      <c r="AD688" s="100">
        <v>-150000000</v>
      </c>
      <c r="AE688" s="100">
        <v>-150000000</v>
      </c>
      <c r="AF688" s="100">
        <v>-150000000</v>
      </c>
      <c r="AG688" s="100">
        <v>-150000000</v>
      </c>
      <c r="AH688" s="100">
        <v>-150000000</v>
      </c>
      <c r="AI688" s="100">
        <v>-150000000</v>
      </c>
      <c r="AJ688" s="100">
        <v>-150000000</v>
      </c>
      <c r="AK688" s="100">
        <v>-150000000</v>
      </c>
      <c r="AL688" s="100">
        <v>-150000000</v>
      </c>
      <c r="AM688" s="100">
        <v>-150000000</v>
      </c>
      <c r="AN688" s="100">
        <v>-150000000</v>
      </c>
      <c r="AO688" s="100">
        <v>-150000000</v>
      </c>
      <c r="AP688" s="100">
        <v>-150000000</v>
      </c>
      <c r="AQ688" s="100">
        <v>-150000000</v>
      </c>
      <c r="AR688" s="100">
        <v>-150000000</v>
      </c>
      <c r="AS688" s="100">
        <v>-150000000</v>
      </c>
      <c r="AT688" s="100">
        <v>-150000000</v>
      </c>
      <c r="AU688" s="100">
        <v>-150000000</v>
      </c>
      <c r="AV688" s="100">
        <v>-150000000</v>
      </c>
      <c r="AW688" s="100">
        <v>-150000000</v>
      </c>
      <c r="AX688" s="100">
        <v>-150000000</v>
      </c>
      <c r="AY688" s="100">
        <v>-150000000</v>
      </c>
      <c r="AZ688" s="100">
        <v>-150000000</v>
      </c>
      <c r="BA688" s="100">
        <v>-150000000</v>
      </c>
      <c r="BB688" s="100">
        <v>-150000000</v>
      </c>
      <c r="BC688" s="100">
        <v>-150000000</v>
      </c>
      <c r="BD688" s="100">
        <v>-150000000</v>
      </c>
      <c r="BE688" s="100">
        <v>-150000000</v>
      </c>
      <c r="BF688" s="100">
        <v>-150000000</v>
      </c>
      <c r="BG688" s="100">
        <v>-150000000</v>
      </c>
      <c r="BH688" s="100">
        <v>-150000000</v>
      </c>
      <c r="BI688" s="100">
        <v>-150000000</v>
      </c>
      <c r="BJ688" s="100">
        <v>-150000000</v>
      </c>
      <c r="BK688" s="100">
        <v>-150000000</v>
      </c>
      <c r="BL688" s="100">
        <v>-150000000</v>
      </c>
      <c r="BM688" s="100">
        <v>-150000000</v>
      </c>
      <c r="BN688" s="100">
        <v>-150000000</v>
      </c>
      <c r="BO688" s="100">
        <v>-150000000</v>
      </c>
      <c r="BP688" s="100">
        <v>-150000000</v>
      </c>
      <c r="BQ688" s="100">
        <v>-150000000</v>
      </c>
      <c r="BR688" s="100">
        <v>-150000000</v>
      </c>
      <c r="BS688" s="100">
        <v>-150000000</v>
      </c>
      <c r="BT688" s="100">
        <v>-150000000</v>
      </c>
      <c r="BU688" s="100">
        <v>-150000000</v>
      </c>
      <c r="BV688" s="100">
        <v>-150000000</v>
      </c>
      <c r="BW688" s="100">
        <v>-150000000</v>
      </c>
      <c r="BX688" s="100">
        <v>-150000000</v>
      </c>
      <c r="BY688" s="100">
        <v>-150000000</v>
      </c>
      <c r="BZ688" s="100">
        <v>-150000000</v>
      </c>
      <c r="CA688" s="100">
        <v>-150000000</v>
      </c>
      <c r="CB688" s="100">
        <v>-150000000</v>
      </c>
      <c r="CC688" s="100">
        <v>-150000000</v>
      </c>
      <c r="CD688" s="100">
        <v>-150000000</v>
      </c>
      <c r="CE688" s="100">
        <v>-150000000</v>
      </c>
      <c r="CF688" s="100">
        <v>-150000000</v>
      </c>
      <c r="CG688" s="100">
        <v>-150000000</v>
      </c>
      <c r="CH688" s="100">
        <v>-150000000</v>
      </c>
      <c r="CI688" s="100">
        <v>-150000000</v>
      </c>
      <c r="CJ688" s="100">
        <v>-150000000</v>
      </c>
      <c r="CK688" s="100">
        <v>-150000000</v>
      </c>
      <c r="CL688" s="100">
        <v>-150000000</v>
      </c>
      <c r="CM688" s="100">
        <v>-150000000</v>
      </c>
      <c r="CN688" s="100">
        <v>-150000000</v>
      </c>
      <c r="CO688" s="100">
        <v>-150000000</v>
      </c>
    </row>
    <row r="689" spans="1:93" x14ac:dyDescent="0.2">
      <c r="A689" s="101" t="s">
        <v>2283</v>
      </c>
      <c r="B689" s="100">
        <v>0</v>
      </c>
      <c r="C689" s="100">
        <v>0</v>
      </c>
      <c r="D689" s="100">
        <v>0</v>
      </c>
      <c r="E689" s="100">
        <v>0</v>
      </c>
      <c r="F689" s="100">
        <v>0</v>
      </c>
      <c r="G689" s="100">
        <v>0</v>
      </c>
      <c r="H689" s="100">
        <v>0</v>
      </c>
      <c r="I689" s="100">
        <v>0</v>
      </c>
      <c r="J689" s="100">
        <v>0</v>
      </c>
      <c r="K689" s="100">
        <v>0</v>
      </c>
      <c r="L689" s="100">
        <v>0</v>
      </c>
      <c r="M689" s="100">
        <v>0</v>
      </c>
      <c r="N689" s="100">
        <v>0</v>
      </c>
      <c r="O689" s="100">
        <v>0</v>
      </c>
      <c r="P689" s="100">
        <v>0</v>
      </c>
      <c r="Q689" s="100">
        <v>0</v>
      </c>
      <c r="R689" s="100">
        <v>0</v>
      </c>
      <c r="S689" s="100">
        <v>0</v>
      </c>
      <c r="T689" s="100">
        <v>0</v>
      </c>
      <c r="U689" s="100">
        <v>0</v>
      </c>
      <c r="V689" s="100">
        <v>0</v>
      </c>
      <c r="W689" s="100">
        <v>0</v>
      </c>
      <c r="X689" s="100">
        <v>0</v>
      </c>
      <c r="Y689" s="100">
        <v>0</v>
      </c>
      <c r="Z689" s="100">
        <v>0</v>
      </c>
      <c r="AA689" s="334">
        <f t="shared" si="2"/>
        <v>0</v>
      </c>
      <c r="AB689" s="100">
        <v>0</v>
      </c>
      <c r="AC689" s="100">
        <v>0</v>
      </c>
      <c r="AD689" s="100">
        <v>0</v>
      </c>
      <c r="AE689" s="100">
        <v>0</v>
      </c>
      <c r="AF689" s="100">
        <v>0</v>
      </c>
      <c r="AG689" s="100">
        <v>0</v>
      </c>
      <c r="AH689" s="100">
        <v>0</v>
      </c>
      <c r="AI689" s="100">
        <v>0</v>
      </c>
      <c r="AJ689" s="100">
        <v>0</v>
      </c>
      <c r="AK689" s="100">
        <v>0</v>
      </c>
      <c r="AL689" s="100">
        <v>0</v>
      </c>
      <c r="AM689" s="100">
        <v>0</v>
      </c>
      <c r="AN689" s="100">
        <v>0</v>
      </c>
      <c r="AO689" s="100">
        <v>0</v>
      </c>
      <c r="AP689" s="100">
        <v>0</v>
      </c>
      <c r="AQ689" s="100">
        <v>0</v>
      </c>
      <c r="AR689" s="100">
        <v>0</v>
      </c>
      <c r="AS689" s="100">
        <v>0</v>
      </c>
      <c r="AT689" s="100">
        <v>0</v>
      </c>
      <c r="AU689" s="100">
        <v>0</v>
      </c>
      <c r="AV689" s="100">
        <v>0</v>
      </c>
      <c r="AW689" s="100">
        <v>0</v>
      </c>
      <c r="AX689" s="100">
        <v>0</v>
      </c>
      <c r="AY689" s="100">
        <v>0</v>
      </c>
      <c r="AZ689" s="100">
        <v>0</v>
      </c>
      <c r="BA689" s="100">
        <v>0</v>
      </c>
      <c r="BB689" s="100">
        <v>0</v>
      </c>
      <c r="BC689" s="100">
        <v>0</v>
      </c>
      <c r="BD689" s="100">
        <v>0</v>
      </c>
      <c r="BE689" s="100">
        <v>0</v>
      </c>
      <c r="BF689" s="100">
        <v>0</v>
      </c>
      <c r="BG689" s="100">
        <v>0</v>
      </c>
      <c r="BH689" s="100">
        <v>0</v>
      </c>
      <c r="BI689" s="100">
        <v>0</v>
      </c>
      <c r="BJ689" s="100">
        <v>0</v>
      </c>
      <c r="BK689" s="100">
        <v>0</v>
      </c>
      <c r="BL689" s="100">
        <v>0</v>
      </c>
      <c r="BM689" s="100">
        <v>0</v>
      </c>
      <c r="BN689" s="100">
        <v>0</v>
      </c>
      <c r="BO689" s="100">
        <v>0</v>
      </c>
      <c r="BP689" s="100">
        <v>0</v>
      </c>
      <c r="BQ689" s="100">
        <v>0</v>
      </c>
      <c r="BR689" s="100">
        <v>0</v>
      </c>
      <c r="BS689" s="100">
        <v>0</v>
      </c>
      <c r="BT689" s="100">
        <v>0</v>
      </c>
      <c r="BU689" s="100">
        <v>0</v>
      </c>
      <c r="BV689" s="100">
        <v>0</v>
      </c>
      <c r="BW689" s="100">
        <v>0</v>
      </c>
      <c r="BX689" s="100">
        <v>0</v>
      </c>
      <c r="BY689" s="100">
        <v>0</v>
      </c>
      <c r="BZ689" s="100">
        <v>0</v>
      </c>
      <c r="CA689" s="100">
        <v>0</v>
      </c>
      <c r="CB689" s="100">
        <v>0</v>
      </c>
      <c r="CC689" s="100">
        <v>0</v>
      </c>
      <c r="CD689" s="100">
        <v>0</v>
      </c>
      <c r="CE689" s="100">
        <v>0</v>
      </c>
      <c r="CF689" s="100">
        <v>0</v>
      </c>
      <c r="CG689" s="100">
        <v>0</v>
      </c>
      <c r="CH689" s="100">
        <v>0</v>
      </c>
      <c r="CI689" s="100">
        <v>0</v>
      </c>
      <c r="CJ689" s="100">
        <v>0</v>
      </c>
      <c r="CK689" s="100">
        <v>0</v>
      </c>
      <c r="CL689" s="100">
        <v>0</v>
      </c>
      <c r="CM689" s="100">
        <v>0</v>
      </c>
      <c r="CN689" s="100">
        <v>0</v>
      </c>
      <c r="CO689" s="100">
        <v>0</v>
      </c>
    </row>
    <row r="690" spans="1:93" x14ac:dyDescent="0.2">
      <c r="A690" s="101" t="s">
        <v>2284</v>
      </c>
      <c r="B690" s="100">
        <v>0</v>
      </c>
      <c r="C690" s="100">
        <v>0</v>
      </c>
      <c r="D690" s="100">
        <v>0</v>
      </c>
      <c r="E690" s="100">
        <v>0</v>
      </c>
      <c r="F690" s="100">
        <v>0</v>
      </c>
      <c r="G690" s="100">
        <v>0</v>
      </c>
      <c r="H690" s="100">
        <v>0</v>
      </c>
      <c r="I690" s="100">
        <v>0</v>
      </c>
      <c r="J690" s="100">
        <v>0</v>
      </c>
      <c r="K690" s="100">
        <v>0</v>
      </c>
      <c r="L690" s="100">
        <v>0</v>
      </c>
      <c r="M690" s="100">
        <v>0</v>
      </c>
      <c r="N690" s="100">
        <v>0</v>
      </c>
      <c r="O690" s="100">
        <v>0</v>
      </c>
      <c r="P690" s="100">
        <v>0</v>
      </c>
      <c r="Q690" s="100">
        <v>0</v>
      </c>
      <c r="R690" s="100">
        <v>0</v>
      </c>
      <c r="S690" s="100">
        <v>0</v>
      </c>
      <c r="T690" s="100">
        <v>0</v>
      </c>
      <c r="U690" s="100">
        <v>0</v>
      </c>
      <c r="V690" s="100">
        <v>0</v>
      </c>
      <c r="W690" s="100">
        <v>0</v>
      </c>
      <c r="X690" s="100">
        <v>0</v>
      </c>
      <c r="Y690" s="100">
        <v>0</v>
      </c>
      <c r="Z690" s="100">
        <v>0</v>
      </c>
      <c r="AA690" s="334">
        <f t="shared" si="2"/>
        <v>0</v>
      </c>
      <c r="AB690" s="100">
        <v>0</v>
      </c>
      <c r="AC690" s="100">
        <v>0</v>
      </c>
      <c r="AD690" s="100">
        <v>0</v>
      </c>
      <c r="AE690" s="100">
        <v>0</v>
      </c>
      <c r="AF690" s="100">
        <v>0</v>
      </c>
      <c r="AG690" s="100">
        <v>0</v>
      </c>
      <c r="AH690" s="100">
        <v>0</v>
      </c>
      <c r="AI690" s="100">
        <v>0</v>
      </c>
      <c r="AJ690" s="100">
        <v>0</v>
      </c>
      <c r="AK690" s="100">
        <v>0</v>
      </c>
      <c r="AL690" s="100">
        <v>0</v>
      </c>
      <c r="AM690" s="100">
        <v>0</v>
      </c>
      <c r="AN690" s="100">
        <v>0</v>
      </c>
      <c r="AO690" s="100">
        <v>0</v>
      </c>
      <c r="AP690" s="100">
        <v>0</v>
      </c>
      <c r="AQ690" s="100">
        <v>0</v>
      </c>
      <c r="AR690" s="100">
        <v>0</v>
      </c>
      <c r="AS690" s="100">
        <v>0</v>
      </c>
      <c r="AT690" s="100">
        <v>0</v>
      </c>
      <c r="AU690" s="100">
        <v>0</v>
      </c>
      <c r="AV690" s="100">
        <v>0</v>
      </c>
      <c r="AW690" s="100">
        <v>0</v>
      </c>
      <c r="AX690" s="100">
        <v>0</v>
      </c>
      <c r="AY690" s="100">
        <v>0</v>
      </c>
      <c r="AZ690" s="100">
        <v>0</v>
      </c>
      <c r="BA690" s="100">
        <v>0</v>
      </c>
      <c r="BB690" s="100">
        <v>0</v>
      </c>
      <c r="BC690" s="100">
        <v>0</v>
      </c>
      <c r="BD690" s="100">
        <v>0</v>
      </c>
      <c r="BE690" s="100">
        <v>0</v>
      </c>
      <c r="BF690" s="100">
        <v>0</v>
      </c>
      <c r="BG690" s="100">
        <v>0</v>
      </c>
      <c r="BH690" s="100">
        <v>0</v>
      </c>
      <c r="BI690" s="100">
        <v>0</v>
      </c>
      <c r="BJ690" s="100">
        <v>0</v>
      </c>
      <c r="BK690" s="100">
        <v>0</v>
      </c>
      <c r="BL690" s="100">
        <v>0</v>
      </c>
      <c r="BM690" s="100">
        <v>0</v>
      </c>
      <c r="BN690" s="100">
        <v>0</v>
      </c>
      <c r="BO690" s="100">
        <v>0</v>
      </c>
      <c r="BP690" s="100">
        <v>0</v>
      </c>
      <c r="BQ690" s="100">
        <v>0</v>
      </c>
      <c r="BR690" s="100">
        <v>0</v>
      </c>
      <c r="BS690" s="100">
        <v>0</v>
      </c>
      <c r="BT690" s="100">
        <v>0</v>
      </c>
      <c r="BU690" s="100">
        <v>0</v>
      </c>
      <c r="BV690" s="100">
        <v>0</v>
      </c>
      <c r="BW690" s="100">
        <v>0</v>
      </c>
      <c r="BX690" s="100">
        <v>0</v>
      </c>
      <c r="BY690" s="100">
        <v>0</v>
      </c>
      <c r="BZ690" s="100">
        <v>0</v>
      </c>
      <c r="CA690" s="100">
        <v>0</v>
      </c>
      <c r="CB690" s="100">
        <v>0</v>
      </c>
      <c r="CC690" s="100">
        <v>0</v>
      </c>
      <c r="CD690" s="100">
        <v>0</v>
      </c>
      <c r="CE690" s="100">
        <v>0</v>
      </c>
      <c r="CF690" s="100">
        <v>0</v>
      </c>
      <c r="CG690" s="100">
        <v>0</v>
      </c>
      <c r="CH690" s="100">
        <v>0</v>
      </c>
      <c r="CI690" s="100">
        <v>0</v>
      </c>
      <c r="CJ690" s="100">
        <v>0</v>
      </c>
      <c r="CK690" s="100">
        <v>0</v>
      </c>
      <c r="CL690" s="100">
        <v>0</v>
      </c>
      <c r="CM690" s="100">
        <v>0</v>
      </c>
      <c r="CN690" s="100">
        <v>0</v>
      </c>
      <c r="CO690" s="100">
        <v>0</v>
      </c>
    </row>
    <row r="691" spans="1:93" x14ac:dyDescent="0.2">
      <c r="A691" s="101" t="s">
        <v>2285</v>
      </c>
      <c r="B691" s="100">
        <v>0</v>
      </c>
      <c r="C691" s="100">
        <v>0</v>
      </c>
      <c r="D691" s="100">
        <v>0</v>
      </c>
      <c r="E691" s="100">
        <v>0</v>
      </c>
      <c r="F691" s="100">
        <v>0</v>
      </c>
      <c r="G691" s="100">
        <v>0</v>
      </c>
      <c r="H691" s="100">
        <v>0</v>
      </c>
      <c r="I691" s="100">
        <v>0</v>
      </c>
      <c r="J691" s="100">
        <v>0</v>
      </c>
      <c r="K691" s="100">
        <v>0</v>
      </c>
      <c r="L691" s="100">
        <v>0</v>
      </c>
      <c r="M691" s="100">
        <v>0</v>
      </c>
      <c r="N691" s="100">
        <v>0</v>
      </c>
      <c r="O691" s="100">
        <v>0</v>
      </c>
      <c r="P691" s="100">
        <v>0</v>
      </c>
      <c r="Q691" s="100">
        <v>0</v>
      </c>
      <c r="R691" s="100">
        <v>0</v>
      </c>
      <c r="S691" s="100">
        <v>0</v>
      </c>
      <c r="T691" s="100">
        <v>0</v>
      </c>
      <c r="U691" s="100">
        <v>0</v>
      </c>
      <c r="V691" s="100">
        <v>0</v>
      </c>
      <c r="W691" s="100">
        <v>0</v>
      </c>
      <c r="X691" s="100">
        <v>0</v>
      </c>
      <c r="Y691" s="100">
        <v>0</v>
      </c>
      <c r="Z691" s="100">
        <v>0</v>
      </c>
      <c r="AA691" s="334">
        <f t="shared" si="2"/>
        <v>0</v>
      </c>
      <c r="AB691" s="100">
        <v>0</v>
      </c>
      <c r="AC691" s="100">
        <v>0</v>
      </c>
      <c r="AD691" s="100">
        <v>0</v>
      </c>
      <c r="AE691" s="100">
        <v>0</v>
      </c>
      <c r="AF691" s="100">
        <v>0</v>
      </c>
      <c r="AG691" s="100">
        <v>0</v>
      </c>
      <c r="AH691" s="100">
        <v>0</v>
      </c>
      <c r="AI691" s="100">
        <v>0</v>
      </c>
      <c r="AJ691" s="100">
        <v>0</v>
      </c>
      <c r="AK691" s="100">
        <v>0</v>
      </c>
      <c r="AL691" s="100">
        <v>0</v>
      </c>
      <c r="AM691" s="100">
        <v>0</v>
      </c>
      <c r="AN691" s="100">
        <v>0</v>
      </c>
      <c r="AO691" s="100">
        <v>0</v>
      </c>
      <c r="AP691" s="100">
        <v>0</v>
      </c>
      <c r="AQ691" s="100">
        <v>0</v>
      </c>
      <c r="AR691" s="100">
        <v>0</v>
      </c>
      <c r="AS691" s="100">
        <v>0</v>
      </c>
      <c r="AT691" s="100">
        <v>0</v>
      </c>
      <c r="AU691" s="100">
        <v>0</v>
      </c>
      <c r="AV691" s="100">
        <v>0</v>
      </c>
      <c r="AW691" s="100">
        <v>0</v>
      </c>
      <c r="AX691" s="100">
        <v>0</v>
      </c>
      <c r="AY691" s="100">
        <v>0</v>
      </c>
      <c r="AZ691" s="100">
        <v>0</v>
      </c>
      <c r="BA691" s="100">
        <v>0</v>
      </c>
      <c r="BB691" s="100">
        <v>0</v>
      </c>
      <c r="BC691" s="100">
        <v>0</v>
      </c>
      <c r="BD691" s="100">
        <v>0</v>
      </c>
      <c r="BE691" s="100">
        <v>0</v>
      </c>
      <c r="BF691" s="100">
        <v>0</v>
      </c>
      <c r="BG691" s="100">
        <v>0</v>
      </c>
      <c r="BH691" s="100">
        <v>0</v>
      </c>
      <c r="BI691" s="100">
        <v>0</v>
      </c>
      <c r="BJ691" s="100">
        <v>0</v>
      </c>
      <c r="BK691" s="100">
        <v>0</v>
      </c>
      <c r="BL691" s="100">
        <v>0</v>
      </c>
      <c r="BM691" s="100">
        <v>0</v>
      </c>
      <c r="BN691" s="100">
        <v>0</v>
      </c>
      <c r="BO691" s="100">
        <v>0</v>
      </c>
      <c r="BP691" s="100">
        <v>0</v>
      </c>
      <c r="BQ691" s="100">
        <v>0</v>
      </c>
      <c r="BR691" s="100">
        <v>0</v>
      </c>
      <c r="BS691" s="100">
        <v>0</v>
      </c>
      <c r="BT691" s="100">
        <v>0</v>
      </c>
      <c r="BU691" s="100">
        <v>0</v>
      </c>
      <c r="BV691" s="100">
        <v>0</v>
      </c>
      <c r="BW691" s="100">
        <v>0</v>
      </c>
      <c r="BX691" s="100">
        <v>0</v>
      </c>
      <c r="BY691" s="100">
        <v>0</v>
      </c>
      <c r="BZ691" s="100">
        <v>0</v>
      </c>
      <c r="CA691" s="100">
        <v>0</v>
      </c>
      <c r="CB691" s="100">
        <v>0</v>
      </c>
      <c r="CC691" s="100">
        <v>0</v>
      </c>
      <c r="CD691" s="100">
        <v>0</v>
      </c>
      <c r="CE691" s="100">
        <v>0</v>
      </c>
      <c r="CF691" s="100">
        <v>0</v>
      </c>
      <c r="CG691" s="100">
        <v>0</v>
      </c>
      <c r="CH691" s="100">
        <v>0</v>
      </c>
      <c r="CI691" s="100">
        <v>0</v>
      </c>
      <c r="CJ691" s="100">
        <v>0</v>
      </c>
      <c r="CK691" s="100">
        <v>0</v>
      </c>
      <c r="CL691" s="100">
        <v>0</v>
      </c>
      <c r="CM691" s="100">
        <v>0</v>
      </c>
      <c r="CN691" s="100">
        <v>0</v>
      </c>
      <c r="CO691" s="100">
        <v>0</v>
      </c>
    </row>
    <row r="692" spans="1:93" x14ac:dyDescent="0.2">
      <c r="A692" s="101" t="s">
        <v>2286</v>
      </c>
      <c r="B692" s="100">
        <v>0</v>
      </c>
      <c r="C692" s="100">
        <v>0</v>
      </c>
      <c r="D692" s="100">
        <v>0</v>
      </c>
      <c r="E692" s="100">
        <v>0</v>
      </c>
      <c r="F692" s="100">
        <v>0</v>
      </c>
      <c r="G692" s="100">
        <v>0</v>
      </c>
      <c r="H692" s="100">
        <v>0</v>
      </c>
      <c r="I692" s="100">
        <v>0</v>
      </c>
      <c r="J692" s="100">
        <v>0</v>
      </c>
      <c r="K692" s="100">
        <v>0</v>
      </c>
      <c r="L692" s="100">
        <v>0</v>
      </c>
      <c r="M692" s="100">
        <v>0</v>
      </c>
      <c r="N692" s="100">
        <v>0</v>
      </c>
      <c r="O692" s="100">
        <v>0</v>
      </c>
      <c r="P692" s="100">
        <v>0</v>
      </c>
      <c r="Q692" s="100">
        <v>0</v>
      </c>
      <c r="R692" s="100">
        <v>-800000000</v>
      </c>
      <c r="S692" s="100">
        <v>-800000000</v>
      </c>
      <c r="T692" s="100">
        <v>-800000000</v>
      </c>
      <c r="U692" s="100">
        <v>-800000000</v>
      </c>
      <c r="V692" s="100">
        <v>-800000000</v>
      </c>
      <c r="W692" s="100">
        <v>-800000000</v>
      </c>
      <c r="X692" s="100">
        <v>-800000000</v>
      </c>
      <c r="Y692" s="100">
        <v>0</v>
      </c>
      <c r="Z692" s="100">
        <v>-200000000</v>
      </c>
      <c r="AA692" s="334">
        <f t="shared" si="2"/>
        <v>-446153846.15384614</v>
      </c>
      <c r="AB692" s="100">
        <v>-200000000</v>
      </c>
      <c r="AC692" s="100">
        <v>-200000000</v>
      </c>
      <c r="AD692" s="100">
        <v>-200000000</v>
      </c>
      <c r="AE692" s="100">
        <v>-200000000</v>
      </c>
      <c r="AF692" s="100">
        <v>-200000000</v>
      </c>
      <c r="AG692" s="100">
        <v>-200000000</v>
      </c>
      <c r="AH692" s="100">
        <v>-200000000</v>
      </c>
      <c r="AI692" s="100">
        <v>-200000000</v>
      </c>
      <c r="AJ692" s="100">
        <v>-200000000</v>
      </c>
      <c r="AK692" s="100">
        <v>-200000000</v>
      </c>
      <c r="AL692" s="100">
        <v>-200000000</v>
      </c>
      <c r="AM692" s="100">
        <v>-200000000</v>
      </c>
      <c r="AN692" s="100">
        <v>-200000000</v>
      </c>
      <c r="AO692" s="100">
        <v>-200000000</v>
      </c>
      <c r="AP692" s="100">
        <v>-200000000</v>
      </c>
      <c r="AQ692" s="100">
        <v>-200000000</v>
      </c>
      <c r="AR692" s="100">
        <v>-200000000</v>
      </c>
      <c r="AS692" s="100">
        <v>-200000000</v>
      </c>
      <c r="AT692" s="100">
        <v>-200000000</v>
      </c>
      <c r="AU692" s="100">
        <v>-200000000</v>
      </c>
      <c r="AV692" s="100">
        <v>-200000000</v>
      </c>
      <c r="AW692" s="100">
        <v>-200000000</v>
      </c>
      <c r="AX692" s="100">
        <v>-200000000</v>
      </c>
      <c r="AY692" s="100">
        <v>-200000000</v>
      </c>
      <c r="AZ692" s="100">
        <v>-200000000</v>
      </c>
      <c r="BA692" s="100">
        <v>-200000000</v>
      </c>
      <c r="BB692" s="100">
        <v>-200000000</v>
      </c>
      <c r="BC692" s="100">
        <v>-200000000</v>
      </c>
      <c r="BD692" s="100">
        <v>-200000000</v>
      </c>
      <c r="BE692" s="100">
        <v>-200000000</v>
      </c>
      <c r="BF692" s="100">
        <v>-200000000</v>
      </c>
      <c r="BG692" s="100">
        <v>-200000000</v>
      </c>
      <c r="BH692" s="100">
        <v>-200000000</v>
      </c>
      <c r="BI692" s="100">
        <v>-200000000</v>
      </c>
      <c r="BJ692" s="100">
        <v>-200000000</v>
      </c>
      <c r="BK692" s="100">
        <v>-200000000</v>
      </c>
      <c r="BL692" s="100">
        <v>-200000000</v>
      </c>
      <c r="BM692" s="100">
        <v>-200000000</v>
      </c>
      <c r="BN692" s="100">
        <v>-200000000</v>
      </c>
      <c r="BO692" s="100">
        <v>-200000000</v>
      </c>
      <c r="BP692" s="100">
        <v>-200000000</v>
      </c>
      <c r="BQ692" s="100">
        <v>-200000000</v>
      </c>
      <c r="BR692" s="100">
        <v>-200000000</v>
      </c>
      <c r="BS692" s="100">
        <v>-200000000</v>
      </c>
      <c r="BT692" s="100">
        <v>-200000000</v>
      </c>
      <c r="BU692" s="100">
        <v>-200000000</v>
      </c>
      <c r="BV692" s="100">
        <v>-200000000</v>
      </c>
      <c r="BW692" s="100">
        <v>-200000000</v>
      </c>
      <c r="BX692" s="100">
        <v>-200000000</v>
      </c>
      <c r="BY692" s="100">
        <v>-200000000</v>
      </c>
      <c r="BZ692" s="100">
        <v>-200000000</v>
      </c>
      <c r="CA692" s="100">
        <v>-200000000</v>
      </c>
      <c r="CB692" s="100">
        <v>-200000000</v>
      </c>
      <c r="CC692" s="100">
        <v>-200000000</v>
      </c>
      <c r="CD692" s="100">
        <v>-200000000</v>
      </c>
      <c r="CE692" s="100">
        <v>-200000000</v>
      </c>
      <c r="CF692" s="100">
        <v>-200000000</v>
      </c>
      <c r="CG692" s="100">
        <v>-200000000</v>
      </c>
      <c r="CH692" s="100">
        <v>-200000000</v>
      </c>
      <c r="CI692" s="100">
        <v>-200000000</v>
      </c>
      <c r="CJ692" s="100">
        <v>-200000000</v>
      </c>
      <c r="CK692" s="100">
        <v>-200000000</v>
      </c>
      <c r="CL692" s="100">
        <v>-200000000</v>
      </c>
      <c r="CM692" s="100">
        <v>-200000000</v>
      </c>
      <c r="CN692" s="100">
        <v>-200000000</v>
      </c>
      <c r="CO692" s="100">
        <v>-200000000</v>
      </c>
    </row>
    <row r="693" spans="1:93" x14ac:dyDescent="0.2">
      <c r="A693" s="102" t="s">
        <v>2287</v>
      </c>
      <c r="B693" s="103">
        <v>-400000000</v>
      </c>
      <c r="C693" s="103">
        <v>-400000000</v>
      </c>
      <c r="D693" s="103">
        <v>-400000000</v>
      </c>
      <c r="E693" s="103">
        <v>-400000000</v>
      </c>
      <c r="F693" s="103">
        <v>-400000000</v>
      </c>
      <c r="G693" s="103">
        <v>-400000000</v>
      </c>
      <c r="H693" s="103">
        <v>-400000000</v>
      </c>
      <c r="I693" s="103">
        <v>-400000000</v>
      </c>
      <c r="J693" s="103">
        <v>-400000000</v>
      </c>
      <c r="K693" s="103">
        <v>-400000000</v>
      </c>
      <c r="L693" s="103">
        <v>-1200000000</v>
      </c>
      <c r="M693" s="103">
        <v>-1200000000</v>
      </c>
      <c r="N693" s="103">
        <v>-1200000000</v>
      </c>
      <c r="O693" s="103">
        <v>-1200000000</v>
      </c>
      <c r="P693" s="103">
        <v>-1200000000</v>
      </c>
      <c r="Q693" s="103">
        <v>-1200000000</v>
      </c>
      <c r="R693" s="103">
        <v>-1275000000</v>
      </c>
      <c r="S693" s="103">
        <v>-1275000000</v>
      </c>
      <c r="T693" s="103">
        <v>-1275000000</v>
      </c>
      <c r="U693" s="103">
        <v>-1275000000</v>
      </c>
      <c r="V693" s="103">
        <v>-1275000000</v>
      </c>
      <c r="W693" s="103">
        <v>-1475000000</v>
      </c>
      <c r="X693" s="103">
        <v>-1475000000</v>
      </c>
      <c r="Y693" s="103">
        <v>-675000000</v>
      </c>
      <c r="Z693" s="103">
        <v>-675000000</v>
      </c>
      <c r="AA693" s="335">
        <f>SUM(AA685:AA692)</f>
        <v>-1190384615.3846154</v>
      </c>
      <c r="AB693" s="103">
        <v>-675000000</v>
      </c>
      <c r="AC693" s="103">
        <v>-675000000</v>
      </c>
      <c r="AD693" s="103">
        <v>-675000000</v>
      </c>
      <c r="AE693" s="103">
        <v>-675000000</v>
      </c>
      <c r="AF693" s="103">
        <v>-675000000</v>
      </c>
      <c r="AG693" s="103">
        <v>-675000000</v>
      </c>
      <c r="AH693" s="103">
        <v>-675000000</v>
      </c>
      <c r="AI693" s="103">
        <v>-675000000</v>
      </c>
      <c r="AJ693" s="103">
        <v>-675000000</v>
      </c>
      <c r="AK693" s="103">
        <v>-675000000</v>
      </c>
      <c r="AL693" s="103">
        <v>-675000000</v>
      </c>
      <c r="AM693" s="103">
        <v>-675000000</v>
      </c>
      <c r="AN693" s="103">
        <v>-675000000</v>
      </c>
      <c r="AO693" s="103">
        <v>-675000000</v>
      </c>
      <c r="AP693" s="103">
        <v>-675000000</v>
      </c>
      <c r="AQ693" s="103">
        <v>-675000000</v>
      </c>
      <c r="AR693" s="103">
        <v>-675000000</v>
      </c>
      <c r="AS693" s="103">
        <v>-675000000</v>
      </c>
      <c r="AT693" s="103">
        <v>-675000000</v>
      </c>
      <c r="AU693" s="103">
        <v>-675000000</v>
      </c>
      <c r="AV693" s="103">
        <v>-675000000</v>
      </c>
      <c r="AW693" s="103">
        <v>-675000000</v>
      </c>
      <c r="AX693" s="103">
        <v>-675000000</v>
      </c>
      <c r="AY693" s="103">
        <v>-675000000</v>
      </c>
      <c r="AZ693" s="103">
        <v>-675000000</v>
      </c>
      <c r="BA693" s="103">
        <v>-675000000</v>
      </c>
      <c r="BB693" s="103">
        <v>-675000000</v>
      </c>
      <c r="BC693" s="103">
        <v>-675000000</v>
      </c>
      <c r="BD693" s="103">
        <v>-675000000</v>
      </c>
      <c r="BE693" s="103">
        <v>-675000000</v>
      </c>
      <c r="BF693" s="103">
        <v>-675000000</v>
      </c>
      <c r="BG693" s="103">
        <v>-675000000</v>
      </c>
      <c r="BH693" s="103">
        <v>-675000000</v>
      </c>
      <c r="BI693" s="103">
        <v>-675000000</v>
      </c>
      <c r="BJ693" s="103">
        <v>-675000000</v>
      </c>
      <c r="BK693" s="103">
        <v>-675000000</v>
      </c>
      <c r="BL693" s="103">
        <v>-675000000</v>
      </c>
      <c r="BM693" s="103">
        <v>-675000000</v>
      </c>
      <c r="BN693" s="103">
        <v>-675000000</v>
      </c>
      <c r="BO693" s="103">
        <v>-675000000</v>
      </c>
      <c r="BP693" s="103">
        <v>-675000000</v>
      </c>
      <c r="BQ693" s="103">
        <v>-675000000</v>
      </c>
      <c r="BR693" s="103">
        <v>-675000000</v>
      </c>
      <c r="BS693" s="103">
        <v>-675000000</v>
      </c>
      <c r="BT693" s="103">
        <v>-675000000</v>
      </c>
      <c r="BU693" s="103">
        <v>-675000000</v>
      </c>
      <c r="BV693" s="103">
        <v>-675000000</v>
      </c>
      <c r="BW693" s="103">
        <v>-675000000</v>
      </c>
      <c r="BX693" s="103">
        <v>-675000000</v>
      </c>
      <c r="BY693" s="103">
        <v>-675000000</v>
      </c>
      <c r="BZ693" s="103">
        <v>-675000000</v>
      </c>
      <c r="CA693" s="103">
        <v>-675000000</v>
      </c>
      <c r="CB693" s="103">
        <v>-675000000</v>
      </c>
      <c r="CC693" s="103">
        <v>-675000000</v>
      </c>
      <c r="CD693" s="103">
        <v>-675000000</v>
      </c>
      <c r="CE693" s="103">
        <v>-675000000</v>
      </c>
      <c r="CF693" s="103">
        <v>-675000000</v>
      </c>
      <c r="CG693" s="103">
        <v>-675000000</v>
      </c>
      <c r="CH693" s="103">
        <v>-675000000</v>
      </c>
      <c r="CI693" s="103">
        <v>-675000000</v>
      </c>
      <c r="CJ693" s="103">
        <v>-675000000</v>
      </c>
      <c r="CK693" s="103">
        <v>-675000000</v>
      </c>
      <c r="CL693" s="103">
        <v>-675000000</v>
      </c>
      <c r="CM693" s="103">
        <v>-675000000</v>
      </c>
      <c r="CN693" s="103">
        <v>-675000000</v>
      </c>
      <c r="CO693" s="103">
        <v>-675000000</v>
      </c>
    </row>
    <row r="694" spans="1:93" x14ac:dyDescent="0.2">
      <c r="A694" s="101" t="s">
        <v>240</v>
      </c>
    </row>
    <row r="695" spans="1:93" x14ac:dyDescent="0.2">
      <c r="A695" s="99" t="s">
        <v>2288</v>
      </c>
    </row>
    <row r="696" spans="1:93" x14ac:dyDescent="0.2">
      <c r="A696" s="101" t="s">
        <v>2289</v>
      </c>
      <c r="B696" s="100">
        <v>0</v>
      </c>
      <c r="C696" s="100">
        <v>0</v>
      </c>
      <c r="D696" s="100">
        <v>0</v>
      </c>
      <c r="E696" s="100">
        <v>0</v>
      </c>
      <c r="F696" s="100">
        <v>0</v>
      </c>
      <c r="G696" s="100">
        <v>0</v>
      </c>
      <c r="H696" s="100">
        <v>0</v>
      </c>
      <c r="I696" s="100">
        <v>0</v>
      </c>
      <c r="J696" s="100">
        <v>0</v>
      </c>
      <c r="K696" s="100">
        <v>0</v>
      </c>
      <c r="L696" s="100">
        <v>0</v>
      </c>
      <c r="M696" s="100">
        <v>0</v>
      </c>
      <c r="N696" s="100">
        <v>0</v>
      </c>
      <c r="O696" s="100">
        <v>0</v>
      </c>
      <c r="P696" s="100">
        <v>0</v>
      </c>
      <c r="Q696" s="100">
        <v>0</v>
      </c>
      <c r="R696" s="100">
        <v>0</v>
      </c>
      <c r="S696" s="100">
        <v>0</v>
      </c>
      <c r="T696" s="100">
        <v>0</v>
      </c>
      <c r="U696" s="100">
        <v>0</v>
      </c>
      <c r="V696" s="100">
        <v>0</v>
      </c>
      <c r="W696" s="100">
        <v>0</v>
      </c>
      <c r="X696" s="100">
        <v>0</v>
      </c>
      <c r="Y696" s="100">
        <v>0</v>
      </c>
      <c r="Z696" s="100">
        <v>0</v>
      </c>
      <c r="AB696" s="100">
        <v>0</v>
      </c>
      <c r="AC696" s="100">
        <v>0</v>
      </c>
      <c r="AD696" s="100">
        <v>0</v>
      </c>
      <c r="AE696" s="100">
        <v>0</v>
      </c>
      <c r="AF696" s="100">
        <v>0</v>
      </c>
      <c r="AG696" s="100">
        <v>0</v>
      </c>
      <c r="AH696" s="100">
        <v>0</v>
      </c>
      <c r="AI696" s="100">
        <v>0</v>
      </c>
      <c r="AJ696" s="100">
        <v>0</v>
      </c>
      <c r="AK696" s="100">
        <v>0</v>
      </c>
      <c r="AL696" s="100">
        <v>0</v>
      </c>
      <c r="AM696" s="100">
        <v>0</v>
      </c>
      <c r="AN696" s="100">
        <v>0</v>
      </c>
      <c r="AO696" s="100">
        <v>0</v>
      </c>
      <c r="AP696" s="100">
        <v>0</v>
      </c>
      <c r="AQ696" s="100">
        <v>0</v>
      </c>
      <c r="AR696" s="100">
        <v>0</v>
      </c>
      <c r="AS696" s="100">
        <v>0</v>
      </c>
      <c r="AT696" s="100">
        <v>0</v>
      </c>
      <c r="AU696" s="100">
        <v>0</v>
      </c>
      <c r="AV696" s="100">
        <v>0</v>
      </c>
      <c r="AW696" s="100">
        <v>0</v>
      </c>
      <c r="AX696" s="100">
        <v>0</v>
      </c>
      <c r="AY696" s="100">
        <v>0</v>
      </c>
      <c r="AZ696" s="100">
        <v>0</v>
      </c>
      <c r="BA696" s="100">
        <v>0</v>
      </c>
      <c r="BB696" s="100">
        <v>0</v>
      </c>
      <c r="BC696" s="100">
        <v>0</v>
      </c>
      <c r="BD696" s="100">
        <v>0</v>
      </c>
      <c r="BE696" s="100">
        <v>0</v>
      </c>
      <c r="BF696" s="100">
        <v>0</v>
      </c>
      <c r="BG696" s="100">
        <v>0</v>
      </c>
      <c r="BH696" s="100">
        <v>0</v>
      </c>
      <c r="BI696" s="100">
        <v>0</v>
      </c>
      <c r="BJ696" s="100">
        <v>0</v>
      </c>
      <c r="BK696" s="100">
        <v>0</v>
      </c>
      <c r="BL696" s="100">
        <v>0</v>
      </c>
      <c r="BM696" s="100">
        <v>0</v>
      </c>
      <c r="BN696" s="100">
        <v>0</v>
      </c>
      <c r="BO696" s="100">
        <v>0</v>
      </c>
      <c r="BP696" s="100">
        <v>0</v>
      </c>
      <c r="BQ696" s="100">
        <v>0</v>
      </c>
      <c r="BR696" s="100">
        <v>0</v>
      </c>
      <c r="BS696" s="100">
        <v>0</v>
      </c>
      <c r="BT696" s="100">
        <v>0</v>
      </c>
      <c r="BU696" s="100">
        <v>0</v>
      </c>
      <c r="BV696" s="100">
        <v>0</v>
      </c>
      <c r="BW696" s="100">
        <v>0</v>
      </c>
      <c r="BX696" s="100">
        <v>0</v>
      </c>
      <c r="BY696" s="100">
        <v>0</v>
      </c>
      <c r="BZ696" s="100">
        <v>0</v>
      </c>
      <c r="CA696" s="100">
        <v>0</v>
      </c>
      <c r="CB696" s="100">
        <v>0</v>
      </c>
      <c r="CC696" s="100">
        <v>0</v>
      </c>
      <c r="CD696" s="100">
        <v>0</v>
      </c>
      <c r="CE696" s="100">
        <v>0</v>
      </c>
      <c r="CF696" s="100">
        <v>0</v>
      </c>
      <c r="CG696" s="100">
        <v>0</v>
      </c>
      <c r="CH696" s="100">
        <v>0</v>
      </c>
      <c r="CI696" s="100">
        <v>0</v>
      </c>
      <c r="CJ696" s="100">
        <v>0</v>
      </c>
      <c r="CK696" s="100">
        <v>0</v>
      </c>
      <c r="CL696" s="100">
        <v>0</v>
      </c>
      <c r="CM696" s="100">
        <v>0</v>
      </c>
      <c r="CN696" s="100">
        <v>0</v>
      </c>
      <c r="CO696" s="100">
        <v>0</v>
      </c>
    </row>
    <row r="697" spans="1:93" x14ac:dyDescent="0.2">
      <c r="A697" s="101" t="s">
        <v>2290</v>
      </c>
      <c r="B697" s="100">
        <v>2833972.18</v>
      </c>
      <c r="C697" s="100">
        <v>2825822.44</v>
      </c>
      <c r="D697" s="100">
        <v>2817672.71</v>
      </c>
      <c r="E697" s="100">
        <v>2809522.97</v>
      </c>
      <c r="F697" s="100">
        <v>2801373.24</v>
      </c>
      <c r="G697" s="100">
        <v>2793223.5</v>
      </c>
      <c r="H697" s="100">
        <v>2785073.76</v>
      </c>
      <c r="I697" s="100">
        <v>2776924.02</v>
      </c>
      <c r="J697" s="100">
        <v>2768774.29</v>
      </c>
      <c r="K697" s="100">
        <v>2760624.55</v>
      </c>
      <c r="L697" s="100">
        <v>2752474.81</v>
      </c>
      <c r="M697" s="100">
        <v>2744325.08</v>
      </c>
      <c r="N697" s="100">
        <v>2744325.08</v>
      </c>
      <c r="O697" s="100">
        <v>2736175.34</v>
      </c>
      <c r="P697" s="100">
        <v>2728025.6</v>
      </c>
      <c r="Q697" s="100">
        <v>2719875.86</v>
      </c>
      <c r="R697" s="100">
        <v>2711726.13</v>
      </c>
      <c r="S697" s="100">
        <v>835076.39</v>
      </c>
      <c r="T697" s="100">
        <v>826926.65</v>
      </c>
      <c r="U697" s="100">
        <v>818776.92</v>
      </c>
      <c r="V697" s="100">
        <v>810627.18</v>
      </c>
      <c r="W697" s="100">
        <v>802477.44</v>
      </c>
      <c r="X697" s="100">
        <v>794327.71</v>
      </c>
      <c r="Y697" s="100">
        <v>786177.97</v>
      </c>
      <c r="Z697" s="100">
        <v>778028.23</v>
      </c>
      <c r="AA697" s="334">
        <f t="shared" ref="AA697:AA718" si="3">AVERAGE(N697:Z697)</f>
        <v>1545580.5</v>
      </c>
      <c r="AB697" s="100">
        <v>778028.23</v>
      </c>
      <c r="AC697" s="100">
        <v>778028.23</v>
      </c>
      <c r="AD697" s="100">
        <v>778028.23</v>
      </c>
      <c r="AE697" s="100">
        <v>778028.23</v>
      </c>
      <c r="AF697" s="100">
        <v>778028.23</v>
      </c>
      <c r="AG697" s="100">
        <v>778028.23</v>
      </c>
      <c r="AH697" s="100">
        <v>778028.23</v>
      </c>
      <c r="AI697" s="100">
        <v>778028.23</v>
      </c>
      <c r="AJ697" s="100">
        <v>778028.23</v>
      </c>
      <c r="AK697" s="100">
        <v>778028.23</v>
      </c>
      <c r="AL697" s="100">
        <v>778028.23</v>
      </c>
      <c r="AM697" s="100">
        <v>778028.23</v>
      </c>
      <c r="AN697" s="100">
        <v>778028.23</v>
      </c>
      <c r="AO697" s="100">
        <v>778028.23</v>
      </c>
      <c r="AP697" s="100">
        <v>778028.23</v>
      </c>
      <c r="AQ697" s="100">
        <v>778028.23</v>
      </c>
      <c r="AR697" s="100">
        <v>778028.23</v>
      </c>
      <c r="AS697" s="100">
        <v>778028.23</v>
      </c>
      <c r="AT697" s="100">
        <v>778028.23</v>
      </c>
      <c r="AU697" s="100">
        <v>778028.23</v>
      </c>
      <c r="AV697" s="100">
        <v>778028.23</v>
      </c>
      <c r="AW697" s="100">
        <v>778028.23</v>
      </c>
      <c r="AX697" s="100">
        <v>778028.23</v>
      </c>
      <c r="AY697" s="100">
        <v>778028.23</v>
      </c>
      <c r="AZ697" s="100">
        <v>778028.23</v>
      </c>
      <c r="BA697" s="100">
        <v>778028.23</v>
      </c>
      <c r="BB697" s="100">
        <v>778028.23</v>
      </c>
      <c r="BC697" s="100">
        <v>778028.23</v>
      </c>
      <c r="BD697" s="100">
        <v>778028.23</v>
      </c>
      <c r="BE697" s="100">
        <v>778028.23</v>
      </c>
      <c r="BF697" s="100">
        <v>778028.23</v>
      </c>
      <c r="BG697" s="100">
        <v>778028.23</v>
      </c>
      <c r="BH697" s="100">
        <v>778028.23</v>
      </c>
      <c r="BI697" s="100">
        <v>778028.23</v>
      </c>
      <c r="BJ697" s="100">
        <v>778028.23</v>
      </c>
      <c r="BK697" s="100">
        <v>778028.23</v>
      </c>
      <c r="BL697" s="100">
        <v>778028.23</v>
      </c>
      <c r="BM697" s="100">
        <v>778028.23</v>
      </c>
      <c r="BN697" s="100">
        <v>778028.23</v>
      </c>
      <c r="BO697" s="100">
        <v>778028.23</v>
      </c>
      <c r="BP697" s="100">
        <v>778028.23</v>
      </c>
      <c r="BQ697" s="100">
        <v>778028.23</v>
      </c>
      <c r="BR697" s="100">
        <v>778028.23</v>
      </c>
      <c r="BS697" s="100">
        <v>778028.23</v>
      </c>
      <c r="BT697" s="100">
        <v>778028.23</v>
      </c>
      <c r="BU697" s="100">
        <v>778028.23</v>
      </c>
      <c r="BV697" s="100">
        <v>778028.23</v>
      </c>
      <c r="BW697" s="100">
        <v>778028.23</v>
      </c>
      <c r="BX697" s="100">
        <v>778028.23</v>
      </c>
      <c r="BY697" s="100">
        <v>778028.23</v>
      </c>
      <c r="BZ697" s="100">
        <v>778028.23</v>
      </c>
      <c r="CA697" s="100">
        <v>778028.23</v>
      </c>
      <c r="CB697" s="100">
        <v>778028.23</v>
      </c>
      <c r="CC697" s="100">
        <v>778028.23</v>
      </c>
      <c r="CD697" s="100">
        <v>778028.23</v>
      </c>
      <c r="CE697" s="100">
        <v>778028.23</v>
      </c>
      <c r="CF697" s="100">
        <v>778028.23</v>
      </c>
      <c r="CG697" s="100">
        <v>778028.23</v>
      </c>
      <c r="CH697" s="100">
        <v>778028.23</v>
      </c>
      <c r="CI697" s="100">
        <v>778028.23</v>
      </c>
      <c r="CJ697" s="100">
        <v>778028.23</v>
      </c>
      <c r="CK697" s="100">
        <v>778028.23</v>
      </c>
      <c r="CL697" s="100">
        <v>778028.23</v>
      </c>
      <c r="CM697" s="100">
        <v>778028.23</v>
      </c>
      <c r="CN697" s="100">
        <v>778028.23</v>
      </c>
      <c r="CO697" s="100">
        <v>778028.23</v>
      </c>
    </row>
    <row r="698" spans="1:93" x14ac:dyDescent="0.2">
      <c r="A698" s="101" t="s">
        <v>2291</v>
      </c>
      <c r="B698" s="100">
        <v>965949.27</v>
      </c>
      <c r="C698" s="100">
        <v>958042.12</v>
      </c>
      <c r="D698" s="100">
        <v>950134.98</v>
      </c>
      <c r="E698" s="100">
        <v>942227.83</v>
      </c>
      <c r="F698" s="100">
        <v>934320.68</v>
      </c>
      <c r="G698" s="100">
        <v>926413.53</v>
      </c>
      <c r="H698" s="100">
        <v>918506.38</v>
      </c>
      <c r="I698" s="100">
        <v>910599.23</v>
      </c>
      <c r="J698" s="100">
        <v>902692.08</v>
      </c>
      <c r="K698" s="100">
        <v>894784.93</v>
      </c>
      <c r="L698" s="100">
        <v>886877.79</v>
      </c>
      <c r="M698" s="100">
        <v>878970.64</v>
      </c>
      <c r="N698" s="100">
        <v>878970.64</v>
      </c>
      <c r="O698" s="100">
        <v>871063.49</v>
      </c>
      <c r="P698" s="100">
        <v>863156.34</v>
      </c>
      <c r="Q698" s="100">
        <v>855249.19</v>
      </c>
      <c r="R698" s="100">
        <v>847342.04</v>
      </c>
      <c r="S698" s="100">
        <v>2707934.89</v>
      </c>
      <c r="T698" s="100">
        <v>2700027.74</v>
      </c>
      <c r="U698" s="100">
        <v>2692120.6</v>
      </c>
      <c r="V698" s="100">
        <v>2684213.4500000002</v>
      </c>
      <c r="W698" s="100">
        <v>2676306.2999999998</v>
      </c>
      <c r="X698" s="100">
        <v>2668399.15</v>
      </c>
      <c r="Y698" s="100">
        <v>2660492</v>
      </c>
      <c r="Z698" s="100">
        <v>2652584.85</v>
      </c>
      <c r="AA698" s="334">
        <f t="shared" si="3"/>
        <v>1981373.8984615384</v>
      </c>
      <c r="AB698" s="100">
        <v>2652584.85</v>
      </c>
      <c r="AC698" s="100">
        <v>2652584.85</v>
      </c>
      <c r="AD698" s="100">
        <v>2652584.85</v>
      </c>
      <c r="AE698" s="100">
        <v>2652584.85</v>
      </c>
      <c r="AF698" s="100">
        <v>2652584.85</v>
      </c>
      <c r="AG698" s="100">
        <v>2652584.85</v>
      </c>
      <c r="AH698" s="100">
        <v>2652584.85</v>
      </c>
      <c r="AI698" s="100">
        <v>2652584.85</v>
      </c>
      <c r="AJ698" s="100">
        <v>2652584.85</v>
      </c>
      <c r="AK698" s="100">
        <v>2652584.85</v>
      </c>
      <c r="AL698" s="100">
        <v>2652584.85</v>
      </c>
      <c r="AM698" s="100">
        <v>2652584.85</v>
      </c>
      <c r="AN698" s="100">
        <v>2652584.85</v>
      </c>
      <c r="AO698" s="100">
        <v>2652584.85</v>
      </c>
      <c r="AP698" s="100">
        <v>2652584.85</v>
      </c>
      <c r="AQ698" s="100">
        <v>2652584.85</v>
      </c>
      <c r="AR698" s="100">
        <v>2652584.85</v>
      </c>
      <c r="AS698" s="100">
        <v>2652584.85</v>
      </c>
      <c r="AT698" s="100">
        <v>2652584.85</v>
      </c>
      <c r="AU698" s="100">
        <v>2652584.85</v>
      </c>
      <c r="AV698" s="100">
        <v>2652584.85</v>
      </c>
      <c r="AW698" s="100">
        <v>2652584.85</v>
      </c>
      <c r="AX698" s="100">
        <v>2652584.85</v>
      </c>
      <c r="AY698" s="100">
        <v>2652584.85</v>
      </c>
      <c r="AZ698" s="100">
        <v>2652584.85</v>
      </c>
      <c r="BA698" s="100">
        <v>2652584.85</v>
      </c>
      <c r="BB698" s="100">
        <v>2652584.85</v>
      </c>
      <c r="BC698" s="100">
        <v>2652584.85</v>
      </c>
      <c r="BD698" s="100">
        <v>2652584.85</v>
      </c>
      <c r="BE698" s="100">
        <v>2652584.85</v>
      </c>
      <c r="BF698" s="100">
        <v>2652584.85</v>
      </c>
      <c r="BG698" s="100">
        <v>2652584.85</v>
      </c>
      <c r="BH698" s="100">
        <v>2652584.85</v>
      </c>
      <c r="BI698" s="100">
        <v>2652584.85</v>
      </c>
      <c r="BJ698" s="100">
        <v>2652584.85</v>
      </c>
      <c r="BK698" s="100">
        <v>2652584.85</v>
      </c>
      <c r="BL698" s="100">
        <v>2652584.85</v>
      </c>
      <c r="BM698" s="100">
        <v>2652584.85</v>
      </c>
      <c r="BN698" s="100">
        <v>2652584.85</v>
      </c>
      <c r="BO698" s="100">
        <v>2652584.85</v>
      </c>
      <c r="BP698" s="100">
        <v>2652584.85</v>
      </c>
      <c r="BQ698" s="100">
        <v>2652584.85</v>
      </c>
      <c r="BR698" s="100">
        <v>2652584.85</v>
      </c>
      <c r="BS698" s="100">
        <v>2652584.85</v>
      </c>
      <c r="BT698" s="100">
        <v>2652584.85</v>
      </c>
      <c r="BU698" s="100">
        <v>2652584.85</v>
      </c>
      <c r="BV698" s="100">
        <v>2652584.85</v>
      </c>
      <c r="BW698" s="100">
        <v>2652584.85</v>
      </c>
      <c r="BX698" s="100">
        <v>2652584.85</v>
      </c>
      <c r="BY698" s="100">
        <v>2652584.85</v>
      </c>
      <c r="BZ698" s="100">
        <v>2652584.85</v>
      </c>
      <c r="CA698" s="100">
        <v>2652584.85</v>
      </c>
      <c r="CB698" s="100">
        <v>2652584.85</v>
      </c>
      <c r="CC698" s="100">
        <v>2652584.85</v>
      </c>
      <c r="CD698" s="100">
        <v>2652584.85</v>
      </c>
      <c r="CE698" s="100">
        <v>2652584.85</v>
      </c>
      <c r="CF698" s="100">
        <v>2652584.85</v>
      </c>
      <c r="CG698" s="100">
        <v>2652584.85</v>
      </c>
      <c r="CH698" s="100">
        <v>2652584.85</v>
      </c>
      <c r="CI698" s="100">
        <v>2652584.85</v>
      </c>
      <c r="CJ698" s="100">
        <v>2652584.85</v>
      </c>
      <c r="CK698" s="100">
        <v>2652584.85</v>
      </c>
      <c r="CL698" s="100">
        <v>2652584.85</v>
      </c>
      <c r="CM698" s="100">
        <v>2652584.85</v>
      </c>
      <c r="CN698" s="100">
        <v>2652584.85</v>
      </c>
      <c r="CO698" s="100">
        <v>2652584.85</v>
      </c>
    </row>
    <row r="699" spans="1:93" x14ac:dyDescent="0.2">
      <c r="A699" s="101" t="s">
        <v>2292</v>
      </c>
      <c r="B699" s="100">
        <v>0</v>
      </c>
      <c r="C699" s="100">
        <v>0</v>
      </c>
      <c r="D699" s="100">
        <v>0</v>
      </c>
      <c r="E699" s="100">
        <v>0</v>
      </c>
      <c r="F699" s="100">
        <v>0</v>
      </c>
      <c r="G699" s="100">
        <v>0</v>
      </c>
      <c r="H699" s="100">
        <v>0</v>
      </c>
      <c r="I699" s="100">
        <v>0</v>
      </c>
      <c r="J699" s="100">
        <v>0</v>
      </c>
      <c r="K699" s="100">
        <v>0</v>
      </c>
      <c r="L699" s="100">
        <v>0</v>
      </c>
      <c r="M699" s="100">
        <v>0</v>
      </c>
      <c r="N699" s="100">
        <v>0</v>
      </c>
      <c r="O699" s="100">
        <v>0</v>
      </c>
      <c r="P699" s="100">
        <v>0</v>
      </c>
      <c r="Q699" s="100">
        <v>0</v>
      </c>
      <c r="R699" s="100">
        <v>0</v>
      </c>
      <c r="S699" s="100">
        <v>0</v>
      </c>
      <c r="T699" s="100">
        <v>0</v>
      </c>
      <c r="U699" s="100">
        <v>0</v>
      </c>
      <c r="V699" s="100">
        <v>0</v>
      </c>
      <c r="W699" s="100">
        <v>0</v>
      </c>
      <c r="X699" s="100">
        <v>0</v>
      </c>
      <c r="Y699" s="100">
        <v>0</v>
      </c>
      <c r="Z699" s="100">
        <v>0</v>
      </c>
      <c r="AA699" s="334">
        <f t="shared" si="3"/>
        <v>0</v>
      </c>
      <c r="AB699" s="100">
        <v>0</v>
      </c>
      <c r="AC699" s="100">
        <v>0</v>
      </c>
      <c r="AD699" s="100">
        <v>0</v>
      </c>
      <c r="AE699" s="100">
        <v>0</v>
      </c>
      <c r="AF699" s="100">
        <v>0</v>
      </c>
      <c r="AG699" s="100">
        <v>0</v>
      </c>
      <c r="AH699" s="100">
        <v>0</v>
      </c>
      <c r="AI699" s="100">
        <v>0</v>
      </c>
      <c r="AJ699" s="100">
        <v>0</v>
      </c>
      <c r="AK699" s="100">
        <v>0</v>
      </c>
      <c r="AL699" s="100">
        <v>0</v>
      </c>
      <c r="AM699" s="100">
        <v>0</v>
      </c>
      <c r="AN699" s="100">
        <v>0</v>
      </c>
      <c r="AO699" s="100">
        <v>0</v>
      </c>
      <c r="AP699" s="100">
        <v>0</v>
      </c>
      <c r="AQ699" s="100">
        <v>0</v>
      </c>
      <c r="AR699" s="100">
        <v>0</v>
      </c>
      <c r="AS699" s="100">
        <v>0</v>
      </c>
      <c r="AT699" s="100">
        <v>0</v>
      </c>
      <c r="AU699" s="100">
        <v>0</v>
      </c>
      <c r="AV699" s="100">
        <v>0</v>
      </c>
      <c r="AW699" s="100">
        <v>0</v>
      </c>
      <c r="AX699" s="100">
        <v>0</v>
      </c>
      <c r="AY699" s="100">
        <v>0</v>
      </c>
      <c r="AZ699" s="100">
        <v>0</v>
      </c>
      <c r="BA699" s="100">
        <v>0</v>
      </c>
      <c r="BB699" s="100">
        <v>0</v>
      </c>
      <c r="BC699" s="100">
        <v>0</v>
      </c>
      <c r="BD699" s="100">
        <v>0</v>
      </c>
      <c r="BE699" s="100">
        <v>0</v>
      </c>
      <c r="BF699" s="100">
        <v>0</v>
      </c>
      <c r="BG699" s="100">
        <v>0</v>
      </c>
      <c r="BH699" s="100">
        <v>0</v>
      </c>
      <c r="BI699" s="100">
        <v>0</v>
      </c>
      <c r="BJ699" s="100">
        <v>0</v>
      </c>
      <c r="BK699" s="100">
        <v>0</v>
      </c>
      <c r="BL699" s="100">
        <v>0</v>
      </c>
      <c r="BM699" s="100">
        <v>0</v>
      </c>
      <c r="BN699" s="100">
        <v>0</v>
      </c>
      <c r="BO699" s="100">
        <v>0</v>
      </c>
      <c r="BP699" s="100">
        <v>0</v>
      </c>
      <c r="BQ699" s="100">
        <v>0</v>
      </c>
      <c r="BR699" s="100">
        <v>0</v>
      </c>
      <c r="BS699" s="100">
        <v>0</v>
      </c>
      <c r="BT699" s="100">
        <v>0</v>
      </c>
      <c r="BU699" s="100">
        <v>0</v>
      </c>
      <c r="BV699" s="100">
        <v>0</v>
      </c>
      <c r="BW699" s="100">
        <v>0</v>
      </c>
      <c r="BX699" s="100">
        <v>0</v>
      </c>
      <c r="BY699" s="100">
        <v>0</v>
      </c>
      <c r="BZ699" s="100">
        <v>0</v>
      </c>
      <c r="CA699" s="100">
        <v>0</v>
      </c>
      <c r="CB699" s="100">
        <v>0</v>
      </c>
      <c r="CC699" s="100">
        <v>0</v>
      </c>
      <c r="CD699" s="100">
        <v>0</v>
      </c>
      <c r="CE699" s="100">
        <v>0</v>
      </c>
      <c r="CF699" s="100">
        <v>0</v>
      </c>
      <c r="CG699" s="100">
        <v>0</v>
      </c>
      <c r="CH699" s="100">
        <v>0</v>
      </c>
      <c r="CI699" s="100">
        <v>0</v>
      </c>
      <c r="CJ699" s="100">
        <v>0</v>
      </c>
      <c r="CK699" s="100">
        <v>0</v>
      </c>
      <c r="CL699" s="100">
        <v>0</v>
      </c>
      <c r="CM699" s="100">
        <v>0</v>
      </c>
      <c r="CN699" s="100">
        <v>0</v>
      </c>
      <c r="CO699" s="100">
        <v>0</v>
      </c>
    </row>
    <row r="700" spans="1:93" x14ac:dyDescent="0.2">
      <c r="A700" s="101" t="s">
        <v>2293</v>
      </c>
      <c r="B700" s="100">
        <v>0</v>
      </c>
      <c r="C700" s="100">
        <v>0</v>
      </c>
      <c r="D700" s="100">
        <v>0</v>
      </c>
      <c r="E700" s="100">
        <v>0</v>
      </c>
      <c r="F700" s="100">
        <v>0</v>
      </c>
      <c r="G700" s="100">
        <v>0</v>
      </c>
      <c r="H700" s="100">
        <v>0</v>
      </c>
      <c r="I700" s="100">
        <v>0</v>
      </c>
      <c r="J700" s="100">
        <v>0</v>
      </c>
      <c r="K700" s="100">
        <v>0</v>
      </c>
      <c r="L700" s="100">
        <v>0</v>
      </c>
      <c r="M700" s="100">
        <v>0</v>
      </c>
      <c r="N700" s="100">
        <v>0</v>
      </c>
      <c r="O700" s="100">
        <v>0</v>
      </c>
      <c r="P700" s="100">
        <v>0</v>
      </c>
      <c r="Q700" s="100">
        <v>0</v>
      </c>
      <c r="R700" s="100">
        <v>0</v>
      </c>
      <c r="S700" s="100">
        <v>0</v>
      </c>
      <c r="T700" s="100">
        <v>0</v>
      </c>
      <c r="U700" s="100">
        <v>0</v>
      </c>
      <c r="V700" s="100">
        <v>0</v>
      </c>
      <c r="W700" s="100">
        <v>0</v>
      </c>
      <c r="X700" s="100">
        <v>0</v>
      </c>
      <c r="Y700" s="100">
        <v>0</v>
      </c>
      <c r="Z700" s="100">
        <v>0</v>
      </c>
      <c r="AA700" s="334">
        <f t="shared" si="3"/>
        <v>0</v>
      </c>
      <c r="AB700" s="100">
        <v>0</v>
      </c>
      <c r="AC700" s="100">
        <v>0</v>
      </c>
      <c r="AD700" s="100">
        <v>0</v>
      </c>
      <c r="AE700" s="100">
        <v>0</v>
      </c>
      <c r="AF700" s="100">
        <v>0</v>
      </c>
      <c r="AG700" s="100">
        <v>0</v>
      </c>
      <c r="AH700" s="100">
        <v>0</v>
      </c>
      <c r="AI700" s="100">
        <v>0</v>
      </c>
      <c r="AJ700" s="100">
        <v>0</v>
      </c>
      <c r="AK700" s="100">
        <v>0</v>
      </c>
      <c r="AL700" s="100">
        <v>0</v>
      </c>
      <c r="AM700" s="100">
        <v>0</v>
      </c>
      <c r="AN700" s="100">
        <v>0</v>
      </c>
      <c r="AO700" s="100">
        <v>0</v>
      </c>
      <c r="AP700" s="100">
        <v>0</v>
      </c>
      <c r="AQ700" s="100">
        <v>0</v>
      </c>
      <c r="AR700" s="100">
        <v>0</v>
      </c>
      <c r="AS700" s="100">
        <v>0</v>
      </c>
      <c r="AT700" s="100">
        <v>0</v>
      </c>
      <c r="AU700" s="100">
        <v>0</v>
      </c>
      <c r="AV700" s="100">
        <v>0</v>
      </c>
      <c r="AW700" s="100">
        <v>0</v>
      </c>
      <c r="AX700" s="100">
        <v>0</v>
      </c>
      <c r="AY700" s="100">
        <v>0</v>
      </c>
      <c r="AZ700" s="100">
        <v>0</v>
      </c>
      <c r="BA700" s="100">
        <v>0</v>
      </c>
      <c r="BB700" s="100">
        <v>0</v>
      </c>
      <c r="BC700" s="100">
        <v>0</v>
      </c>
      <c r="BD700" s="100">
        <v>0</v>
      </c>
      <c r="BE700" s="100">
        <v>0</v>
      </c>
      <c r="BF700" s="100">
        <v>0</v>
      </c>
      <c r="BG700" s="100">
        <v>0</v>
      </c>
      <c r="BH700" s="100">
        <v>0</v>
      </c>
      <c r="BI700" s="100">
        <v>0</v>
      </c>
      <c r="BJ700" s="100">
        <v>0</v>
      </c>
      <c r="BK700" s="100">
        <v>0</v>
      </c>
      <c r="BL700" s="100">
        <v>0</v>
      </c>
      <c r="BM700" s="100">
        <v>0</v>
      </c>
      <c r="BN700" s="100">
        <v>0</v>
      </c>
      <c r="BO700" s="100">
        <v>0</v>
      </c>
      <c r="BP700" s="100">
        <v>0</v>
      </c>
      <c r="BQ700" s="100">
        <v>0</v>
      </c>
      <c r="BR700" s="100">
        <v>0</v>
      </c>
      <c r="BS700" s="100">
        <v>0</v>
      </c>
      <c r="BT700" s="100">
        <v>0</v>
      </c>
      <c r="BU700" s="100">
        <v>0</v>
      </c>
      <c r="BV700" s="100">
        <v>0</v>
      </c>
      <c r="BW700" s="100">
        <v>0</v>
      </c>
      <c r="BX700" s="100">
        <v>0</v>
      </c>
      <c r="BY700" s="100">
        <v>0</v>
      </c>
      <c r="BZ700" s="100">
        <v>0</v>
      </c>
      <c r="CA700" s="100">
        <v>0</v>
      </c>
      <c r="CB700" s="100">
        <v>0</v>
      </c>
      <c r="CC700" s="100">
        <v>0</v>
      </c>
      <c r="CD700" s="100">
        <v>0</v>
      </c>
      <c r="CE700" s="100">
        <v>0</v>
      </c>
      <c r="CF700" s="100">
        <v>0</v>
      </c>
      <c r="CG700" s="100">
        <v>0</v>
      </c>
      <c r="CH700" s="100">
        <v>0</v>
      </c>
      <c r="CI700" s="100">
        <v>0</v>
      </c>
      <c r="CJ700" s="100">
        <v>0</v>
      </c>
      <c r="CK700" s="100">
        <v>0</v>
      </c>
      <c r="CL700" s="100">
        <v>0</v>
      </c>
      <c r="CM700" s="100">
        <v>0</v>
      </c>
      <c r="CN700" s="100">
        <v>0</v>
      </c>
      <c r="CO700" s="100">
        <v>0</v>
      </c>
    </row>
    <row r="701" spans="1:93" x14ac:dyDescent="0.2">
      <c r="A701" s="101" t="s">
        <v>2294</v>
      </c>
      <c r="B701" s="100">
        <v>711821.19</v>
      </c>
      <c r="C701" s="100">
        <v>702632.45</v>
      </c>
      <c r="D701" s="100">
        <v>693443.71</v>
      </c>
      <c r="E701" s="100">
        <v>684254.97</v>
      </c>
      <c r="F701" s="100">
        <v>675066.23</v>
      </c>
      <c r="G701" s="100">
        <v>665877.48</v>
      </c>
      <c r="H701" s="100">
        <v>656688.74</v>
      </c>
      <c r="I701" s="100">
        <v>647500</v>
      </c>
      <c r="J701" s="100">
        <v>638311.26</v>
      </c>
      <c r="K701" s="100">
        <v>629122.52</v>
      </c>
      <c r="L701" s="100">
        <v>619933.77</v>
      </c>
      <c r="M701" s="100">
        <v>610745.03</v>
      </c>
      <c r="N701" s="100">
        <v>610745.03</v>
      </c>
      <c r="O701" s="100">
        <v>601556.29</v>
      </c>
      <c r="P701" s="100">
        <v>592367.55000000005</v>
      </c>
      <c r="Q701" s="100">
        <v>583178.81000000006</v>
      </c>
      <c r="R701" s="100">
        <v>573990.06999999995</v>
      </c>
      <c r="S701" s="100">
        <v>564801.31999999995</v>
      </c>
      <c r="T701" s="100">
        <v>555612.57999999996</v>
      </c>
      <c r="U701" s="100">
        <v>546423.84</v>
      </c>
      <c r="V701" s="100">
        <v>537235.1</v>
      </c>
      <c r="W701" s="100">
        <v>528046.36</v>
      </c>
      <c r="X701" s="100">
        <v>518857.62</v>
      </c>
      <c r="Y701" s="100">
        <v>509668.87</v>
      </c>
      <c r="Z701" s="100">
        <v>500480.13</v>
      </c>
      <c r="AA701" s="334">
        <f t="shared" si="3"/>
        <v>555612.58230769238</v>
      </c>
      <c r="AB701" s="100">
        <v>500480.13</v>
      </c>
      <c r="AC701" s="100">
        <v>500480.13</v>
      </c>
      <c r="AD701" s="100">
        <v>500480.13</v>
      </c>
      <c r="AE701" s="100">
        <v>500480.13</v>
      </c>
      <c r="AF701" s="100">
        <v>500480.13</v>
      </c>
      <c r="AG701" s="100">
        <v>500480.13</v>
      </c>
      <c r="AH701" s="100">
        <v>500480.13</v>
      </c>
      <c r="AI701" s="100">
        <v>500480.13</v>
      </c>
      <c r="AJ701" s="100">
        <v>500480.13</v>
      </c>
      <c r="AK701" s="100">
        <v>500480.13</v>
      </c>
      <c r="AL701" s="100">
        <v>500480.13</v>
      </c>
      <c r="AM701" s="100">
        <v>500480.13</v>
      </c>
      <c r="AN701" s="100">
        <v>500480.13</v>
      </c>
      <c r="AO701" s="100">
        <v>500480.13</v>
      </c>
      <c r="AP701" s="100">
        <v>500480.13</v>
      </c>
      <c r="AQ701" s="100">
        <v>500480.13</v>
      </c>
      <c r="AR701" s="100">
        <v>500480.13</v>
      </c>
      <c r="AS701" s="100">
        <v>500480.13</v>
      </c>
      <c r="AT701" s="100">
        <v>500480.13</v>
      </c>
      <c r="AU701" s="100">
        <v>500480.13</v>
      </c>
      <c r="AV701" s="100">
        <v>500480.13</v>
      </c>
      <c r="AW701" s="100">
        <v>500480.13</v>
      </c>
      <c r="AX701" s="100">
        <v>500480.13</v>
      </c>
      <c r="AY701" s="100">
        <v>500480.13</v>
      </c>
      <c r="AZ701" s="100">
        <v>500480.13</v>
      </c>
      <c r="BA701" s="100">
        <v>500480.13</v>
      </c>
      <c r="BB701" s="100">
        <v>500480.13</v>
      </c>
      <c r="BC701" s="100">
        <v>500480.13</v>
      </c>
      <c r="BD701" s="100">
        <v>500480.13</v>
      </c>
      <c r="BE701" s="100">
        <v>500480.13</v>
      </c>
      <c r="BF701" s="100">
        <v>500480.13</v>
      </c>
      <c r="BG701" s="100">
        <v>500480.13</v>
      </c>
      <c r="BH701" s="100">
        <v>500480.13</v>
      </c>
      <c r="BI701" s="100">
        <v>500480.13</v>
      </c>
      <c r="BJ701" s="100">
        <v>500480.13</v>
      </c>
      <c r="BK701" s="100">
        <v>500480.13</v>
      </c>
      <c r="BL701" s="100">
        <v>500480.13</v>
      </c>
      <c r="BM701" s="100">
        <v>500480.13</v>
      </c>
      <c r="BN701" s="100">
        <v>500480.13</v>
      </c>
      <c r="BO701" s="100">
        <v>500480.13</v>
      </c>
      <c r="BP701" s="100">
        <v>500480.13</v>
      </c>
      <c r="BQ701" s="100">
        <v>500480.13</v>
      </c>
      <c r="BR701" s="100">
        <v>500480.13</v>
      </c>
      <c r="BS701" s="100">
        <v>500480.13</v>
      </c>
      <c r="BT701" s="100">
        <v>500480.13</v>
      </c>
      <c r="BU701" s="100">
        <v>500480.13</v>
      </c>
      <c r="BV701" s="100">
        <v>500480.13</v>
      </c>
      <c r="BW701" s="100">
        <v>500480.13</v>
      </c>
      <c r="BX701" s="100">
        <v>500480.13</v>
      </c>
      <c r="BY701" s="100">
        <v>500480.13</v>
      </c>
      <c r="BZ701" s="100">
        <v>500480.13</v>
      </c>
      <c r="CA701" s="100">
        <v>500480.13</v>
      </c>
      <c r="CB701" s="100">
        <v>500480.13</v>
      </c>
      <c r="CC701" s="100">
        <v>500480.13</v>
      </c>
      <c r="CD701" s="100">
        <v>500480.13</v>
      </c>
      <c r="CE701" s="100">
        <v>500480.13</v>
      </c>
      <c r="CF701" s="100">
        <v>500480.13</v>
      </c>
      <c r="CG701" s="100">
        <v>500480.13</v>
      </c>
      <c r="CH701" s="100">
        <v>500480.13</v>
      </c>
      <c r="CI701" s="100">
        <v>500480.13</v>
      </c>
      <c r="CJ701" s="100">
        <v>500480.13</v>
      </c>
      <c r="CK701" s="100">
        <v>500480.13</v>
      </c>
      <c r="CL701" s="100">
        <v>500480.13</v>
      </c>
      <c r="CM701" s="100">
        <v>500480.13</v>
      </c>
      <c r="CN701" s="100">
        <v>500480.13</v>
      </c>
      <c r="CO701" s="100">
        <v>500480.13</v>
      </c>
    </row>
    <row r="702" spans="1:93" x14ac:dyDescent="0.2">
      <c r="A702" s="101" t="s">
        <v>2295</v>
      </c>
      <c r="B702" s="100">
        <v>489222.47</v>
      </c>
      <c r="C702" s="100">
        <v>487681.45</v>
      </c>
      <c r="D702" s="100">
        <v>486140.43</v>
      </c>
      <c r="E702" s="100">
        <v>484599.41</v>
      </c>
      <c r="F702" s="100">
        <v>483058.39</v>
      </c>
      <c r="G702" s="100">
        <v>481517.37</v>
      </c>
      <c r="H702" s="100">
        <v>479976.35</v>
      </c>
      <c r="I702" s="100">
        <v>478435.33</v>
      </c>
      <c r="J702" s="100">
        <v>476894.31</v>
      </c>
      <c r="K702" s="100">
        <v>475353.29</v>
      </c>
      <c r="L702" s="100">
        <v>473812.27</v>
      </c>
      <c r="M702" s="100">
        <v>472271.25</v>
      </c>
      <c r="N702" s="100">
        <v>472271.25</v>
      </c>
      <c r="O702" s="100">
        <v>470730.23</v>
      </c>
      <c r="P702" s="100">
        <v>469189.21</v>
      </c>
      <c r="Q702" s="100">
        <v>467648.19</v>
      </c>
      <c r="R702" s="100">
        <v>466107.17</v>
      </c>
      <c r="S702" s="100">
        <v>464566.15</v>
      </c>
      <c r="T702" s="100">
        <v>463025.13</v>
      </c>
      <c r="U702" s="100">
        <v>461484.11</v>
      </c>
      <c r="V702" s="100">
        <v>459943.09</v>
      </c>
      <c r="W702" s="100">
        <v>458402.07</v>
      </c>
      <c r="X702" s="100">
        <v>456861.05</v>
      </c>
      <c r="Y702" s="100">
        <v>455320.03</v>
      </c>
      <c r="Z702" s="100">
        <v>453779.01</v>
      </c>
      <c r="AA702" s="334">
        <f t="shared" si="3"/>
        <v>463025.12999999995</v>
      </c>
      <c r="AB702" s="100">
        <v>453779.01</v>
      </c>
      <c r="AC702" s="100">
        <v>453779.01</v>
      </c>
      <c r="AD702" s="100">
        <v>453779.01</v>
      </c>
      <c r="AE702" s="100">
        <v>453779.01</v>
      </c>
      <c r="AF702" s="100">
        <v>453779.01</v>
      </c>
      <c r="AG702" s="100">
        <v>453779.01</v>
      </c>
      <c r="AH702" s="100">
        <v>453779.01</v>
      </c>
      <c r="AI702" s="100">
        <v>453779.01</v>
      </c>
      <c r="AJ702" s="100">
        <v>453779.01</v>
      </c>
      <c r="AK702" s="100">
        <v>453779.01</v>
      </c>
      <c r="AL702" s="100">
        <v>453779.01</v>
      </c>
      <c r="AM702" s="100">
        <v>453779.01</v>
      </c>
      <c r="AN702" s="100">
        <v>453779.01</v>
      </c>
      <c r="AO702" s="100">
        <v>453779.01</v>
      </c>
      <c r="AP702" s="100">
        <v>453779.01</v>
      </c>
      <c r="AQ702" s="100">
        <v>453779.01</v>
      </c>
      <c r="AR702" s="100">
        <v>453779.01</v>
      </c>
      <c r="AS702" s="100">
        <v>453779.01</v>
      </c>
      <c r="AT702" s="100">
        <v>453779.01</v>
      </c>
      <c r="AU702" s="100">
        <v>453779.01</v>
      </c>
      <c r="AV702" s="100">
        <v>453779.01</v>
      </c>
      <c r="AW702" s="100">
        <v>453779.01</v>
      </c>
      <c r="AX702" s="100">
        <v>453779.01</v>
      </c>
      <c r="AY702" s="100">
        <v>453779.01</v>
      </c>
      <c r="AZ702" s="100">
        <v>453779.01</v>
      </c>
      <c r="BA702" s="100">
        <v>453779.01</v>
      </c>
      <c r="BB702" s="100">
        <v>453779.01</v>
      </c>
      <c r="BC702" s="100">
        <v>453779.01</v>
      </c>
      <c r="BD702" s="100">
        <v>453779.01</v>
      </c>
      <c r="BE702" s="100">
        <v>453779.01</v>
      </c>
      <c r="BF702" s="100">
        <v>453779.01</v>
      </c>
      <c r="BG702" s="100">
        <v>453779.01</v>
      </c>
      <c r="BH702" s="100">
        <v>453779.01</v>
      </c>
      <c r="BI702" s="100">
        <v>453779.01</v>
      </c>
      <c r="BJ702" s="100">
        <v>453779.01</v>
      </c>
      <c r="BK702" s="100">
        <v>453779.01</v>
      </c>
      <c r="BL702" s="100">
        <v>453779.01</v>
      </c>
      <c r="BM702" s="100">
        <v>453779.01</v>
      </c>
      <c r="BN702" s="100">
        <v>453779.01</v>
      </c>
      <c r="BO702" s="100">
        <v>453779.01</v>
      </c>
      <c r="BP702" s="100">
        <v>453779.01</v>
      </c>
      <c r="BQ702" s="100">
        <v>453779.01</v>
      </c>
      <c r="BR702" s="100">
        <v>453779.01</v>
      </c>
      <c r="BS702" s="100">
        <v>453779.01</v>
      </c>
      <c r="BT702" s="100">
        <v>453779.01</v>
      </c>
      <c r="BU702" s="100">
        <v>453779.01</v>
      </c>
      <c r="BV702" s="100">
        <v>453779.01</v>
      </c>
      <c r="BW702" s="100">
        <v>453779.01</v>
      </c>
      <c r="BX702" s="100">
        <v>453779.01</v>
      </c>
      <c r="BY702" s="100">
        <v>453779.01</v>
      </c>
      <c r="BZ702" s="100">
        <v>453779.01</v>
      </c>
      <c r="CA702" s="100">
        <v>453779.01</v>
      </c>
      <c r="CB702" s="100">
        <v>453779.01</v>
      </c>
      <c r="CC702" s="100">
        <v>453779.01</v>
      </c>
      <c r="CD702" s="100">
        <v>453779.01</v>
      </c>
      <c r="CE702" s="100">
        <v>453779.01</v>
      </c>
      <c r="CF702" s="100">
        <v>453779.01</v>
      </c>
      <c r="CG702" s="100">
        <v>453779.01</v>
      </c>
      <c r="CH702" s="100">
        <v>453779.01</v>
      </c>
      <c r="CI702" s="100">
        <v>453779.01</v>
      </c>
      <c r="CJ702" s="100">
        <v>453779.01</v>
      </c>
      <c r="CK702" s="100">
        <v>453779.01</v>
      </c>
      <c r="CL702" s="100">
        <v>453779.01</v>
      </c>
      <c r="CM702" s="100">
        <v>453779.01</v>
      </c>
      <c r="CN702" s="100">
        <v>453779.01</v>
      </c>
      <c r="CO702" s="100">
        <v>453779.01</v>
      </c>
    </row>
    <row r="703" spans="1:93" x14ac:dyDescent="0.2">
      <c r="A703" s="101" t="s">
        <v>2296</v>
      </c>
      <c r="B703" s="100">
        <v>0</v>
      </c>
      <c r="C703" s="100">
        <v>0</v>
      </c>
      <c r="D703" s="100">
        <v>0</v>
      </c>
      <c r="E703" s="100">
        <v>0</v>
      </c>
      <c r="F703" s="100">
        <v>0</v>
      </c>
      <c r="G703" s="100">
        <v>0</v>
      </c>
      <c r="H703" s="100">
        <v>0</v>
      </c>
      <c r="I703" s="100">
        <v>0</v>
      </c>
      <c r="J703" s="100">
        <v>0</v>
      </c>
      <c r="K703" s="100">
        <v>0</v>
      </c>
      <c r="L703" s="100">
        <v>3183800.09</v>
      </c>
      <c r="M703" s="100">
        <v>3174943.08</v>
      </c>
      <c r="N703" s="100">
        <v>3174943.08</v>
      </c>
      <c r="O703" s="100">
        <v>3166086.07</v>
      </c>
      <c r="P703" s="100">
        <v>3157229.06</v>
      </c>
      <c r="Q703" s="100">
        <v>3148372.05</v>
      </c>
      <c r="R703" s="100">
        <v>3139515.04</v>
      </c>
      <c r="S703" s="100">
        <v>3130658.03</v>
      </c>
      <c r="T703" s="100">
        <v>3121801.02</v>
      </c>
      <c r="U703" s="100">
        <v>3112944.01</v>
      </c>
      <c r="V703" s="100">
        <v>3104087</v>
      </c>
      <c r="W703" s="100">
        <v>3095229.99</v>
      </c>
      <c r="X703" s="100">
        <v>3086372.98</v>
      </c>
      <c r="Y703" s="100">
        <v>3077515.96</v>
      </c>
      <c r="Z703" s="100">
        <v>3068658.95</v>
      </c>
      <c r="AA703" s="334">
        <f t="shared" si="3"/>
        <v>3121801.0184615385</v>
      </c>
      <c r="AB703" s="100">
        <v>3068658.95</v>
      </c>
      <c r="AC703" s="100">
        <v>3068658.95</v>
      </c>
      <c r="AD703" s="100">
        <v>3068658.95</v>
      </c>
      <c r="AE703" s="100">
        <v>3068658.95</v>
      </c>
      <c r="AF703" s="100">
        <v>3068658.95</v>
      </c>
      <c r="AG703" s="100">
        <v>3068658.95</v>
      </c>
      <c r="AH703" s="100">
        <v>3068658.95</v>
      </c>
      <c r="AI703" s="100">
        <v>3068658.95</v>
      </c>
      <c r="AJ703" s="100">
        <v>3068658.95</v>
      </c>
      <c r="AK703" s="100">
        <v>3068658.95</v>
      </c>
      <c r="AL703" s="100">
        <v>3068658.95</v>
      </c>
      <c r="AM703" s="100">
        <v>3068658.95</v>
      </c>
      <c r="AN703" s="100">
        <v>3068658.95</v>
      </c>
      <c r="AO703" s="100">
        <v>3068658.95</v>
      </c>
      <c r="AP703" s="100">
        <v>3068658.95</v>
      </c>
      <c r="AQ703" s="100">
        <v>3068658.95</v>
      </c>
      <c r="AR703" s="100">
        <v>3068658.95</v>
      </c>
      <c r="AS703" s="100">
        <v>3068658.95</v>
      </c>
      <c r="AT703" s="100">
        <v>3068658.95</v>
      </c>
      <c r="AU703" s="100">
        <v>3068658.95</v>
      </c>
      <c r="AV703" s="100">
        <v>3068658.95</v>
      </c>
      <c r="AW703" s="100">
        <v>3068658.95</v>
      </c>
      <c r="AX703" s="100">
        <v>3068658.95</v>
      </c>
      <c r="AY703" s="100">
        <v>3068658.95</v>
      </c>
      <c r="AZ703" s="100">
        <v>3068658.95</v>
      </c>
      <c r="BA703" s="100">
        <v>3068658.95</v>
      </c>
      <c r="BB703" s="100">
        <v>3068658.95</v>
      </c>
      <c r="BC703" s="100">
        <v>3068658.95</v>
      </c>
      <c r="BD703" s="100">
        <v>3068658.95</v>
      </c>
      <c r="BE703" s="100">
        <v>3068658.95</v>
      </c>
      <c r="BF703" s="100">
        <v>3068658.95</v>
      </c>
      <c r="BG703" s="100">
        <v>3068658.95</v>
      </c>
      <c r="BH703" s="100">
        <v>3068658.95</v>
      </c>
      <c r="BI703" s="100">
        <v>3068658.95</v>
      </c>
      <c r="BJ703" s="100">
        <v>3068658.95</v>
      </c>
      <c r="BK703" s="100">
        <v>3068658.95</v>
      </c>
      <c r="BL703" s="100">
        <v>3068658.95</v>
      </c>
      <c r="BM703" s="100">
        <v>3068658.95</v>
      </c>
      <c r="BN703" s="100">
        <v>3068658.95</v>
      </c>
      <c r="BO703" s="100">
        <v>3068658.95</v>
      </c>
      <c r="BP703" s="100">
        <v>3068658.95</v>
      </c>
      <c r="BQ703" s="100">
        <v>3068658.95</v>
      </c>
      <c r="BR703" s="100">
        <v>3068658.95</v>
      </c>
      <c r="BS703" s="100">
        <v>3068658.95</v>
      </c>
      <c r="BT703" s="100">
        <v>3068658.95</v>
      </c>
      <c r="BU703" s="100">
        <v>3068658.95</v>
      </c>
      <c r="BV703" s="100">
        <v>3068658.95</v>
      </c>
      <c r="BW703" s="100">
        <v>3068658.95</v>
      </c>
      <c r="BX703" s="100">
        <v>3068658.95</v>
      </c>
      <c r="BY703" s="100">
        <v>3068658.95</v>
      </c>
      <c r="BZ703" s="100">
        <v>3068658.95</v>
      </c>
      <c r="CA703" s="100">
        <v>3068658.95</v>
      </c>
      <c r="CB703" s="100">
        <v>3068658.95</v>
      </c>
      <c r="CC703" s="100">
        <v>3068658.95</v>
      </c>
      <c r="CD703" s="100">
        <v>3068658.95</v>
      </c>
      <c r="CE703" s="100">
        <v>3068658.95</v>
      </c>
      <c r="CF703" s="100">
        <v>3068658.95</v>
      </c>
      <c r="CG703" s="100">
        <v>3068658.95</v>
      </c>
      <c r="CH703" s="100">
        <v>3068658.95</v>
      </c>
      <c r="CI703" s="100">
        <v>3068658.95</v>
      </c>
      <c r="CJ703" s="100">
        <v>3068658.95</v>
      </c>
      <c r="CK703" s="100">
        <v>3068658.95</v>
      </c>
      <c r="CL703" s="100">
        <v>3068658.95</v>
      </c>
      <c r="CM703" s="100">
        <v>3068658.95</v>
      </c>
      <c r="CN703" s="100">
        <v>3068658.95</v>
      </c>
      <c r="CO703" s="100">
        <v>3068658.95</v>
      </c>
    </row>
    <row r="704" spans="1:93" x14ac:dyDescent="0.2">
      <c r="A704" s="101" t="s">
        <v>2297</v>
      </c>
      <c r="B704" s="100">
        <v>572860.71</v>
      </c>
      <c r="C704" s="100">
        <v>567158.71</v>
      </c>
      <c r="D704" s="100">
        <v>561456.71</v>
      </c>
      <c r="E704" s="100">
        <v>555754.71</v>
      </c>
      <c r="F704" s="100">
        <v>550052.71</v>
      </c>
      <c r="G704" s="100">
        <v>544350.71</v>
      </c>
      <c r="H704" s="100">
        <v>538648.71</v>
      </c>
      <c r="I704" s="100">
        <v>532946.72</v>
      </c>
      <c r="J704" s="100">
        <v>527244.72</v>
      </c>
      <c r="K704" s="100">
        <v>521542.71999999898</v>
      </c>
      <c r="L704" s="100">
        <v>515840.71999999898</v>
      </c>
      <c r="M704" s="100">
        <v>510138.72</v>
      </c>
      <c r="N704" s="100">
        <v>510138.72</v>
      </c>
      <c r="O704" s="100">
        <v>504436.73</v>
      </c>
      <c r="P704" s="100">
        <v>498734.73</v>
      </c>
      <c r="Q704" s="100">
        <v>493032.73</v>
      </c>
      <c r="R704" s="100">
        <v>487330.73</v>
      </c>
      <c r="S704" s="100">
        <v>481628.74</v>
      </c>
      <c r="T704" s="100">
        <v>475926.74</v>
      </c>
      <c r="U704" s="100">
        <v>470224.74</v>
      </c>
      <c r="V704" s="100">
        <v>464522.74</v>
      </c>
      <c r="W704" s="100">
        <v>458820.74</v>
      </c>
      <c r="X704" s="100">
        <v>453118.75</v>
      </c>
      <c r="Y704" s="100">
        <v>447416.75</v>
      </c>
      <c r="Z704" s="100">
        <v>441714.75</v>
      </c>
      <c r="AA704" s="334">
        <f t="shared" si="3"/>
        <v>475926.73769230774</v>
      </c>
      <c r="AB704" s="100">
        <v>441714.75</v>
      </c>
      <c r="AC704" s="100">
        <v>441714.75</v>
      </c>
      <c r="AD704" s="100">
        <v>441714.75</v>
      </c>
      <c r="AE704" s="100">
        <v>441714.75</v>
      </c>
      <c r="AF704" s="100">
        <v>441714.75</v>
      </c>
      <c r="AG704" s="100">
        <v>441714.75</v>
      </c>
      <c r="AH704" s="100">
        <v>441714.75</v>
      </c>
      <c r="AI704" s="100">
        <v>441714.75</v>
      </c>
      <c r="AJ704" s="100">
        <v>441714.75</v>
      </c>
      <c r="AK704" s="100">
        <v>441714.75</v>
      </c>
      <c r="AL704" s="100">
        <v>441714.75</v>
      </c>
      <c r="AM704" s="100">
        <v>441714.75</v>
      </c>
      <c r="AN704" s="100">
        <v>441714.75</v>
      </c>
      <c r="AO704" s="100">
        <v>441714.75</v>
      </c>
      <c r="AP704" s="100">
        <v>441714.75</v>
      </c>
      <c r="AQ704" s="100">
        <v>441714.75</v>
      </c>
      <c r="AR704" s="100">
        <v>441714.75</v>
      </c>
      <c r="AS704" s="100">
        <v>441714.75</v>
      </c>
      <c r="AT704" s="100">
        <v>441714.75</v>
      </c>
      <c r="AU704" s="100">
        <v>441714.75</v>
      </c>
      <c r="AV704" s="100">
        <v>441714.75</v>
      </c>
      <c r="AW704" s="100">
        <v>441714.75</v>
      </c>
      <c r="AX704" s="100">
        <v>441714.75</v>
      </c>
      <c r="AY704" s="100">
        <v>441714.75</v>
      </c>
      <c r="AZ704" s="100">
        <v>441714.75</v>
      </c>
      <c r="BA704" s="100">
        <v>441714.75</v>
      </c>
      <c r="BB704" s="100">
        <v>441714.75</v>
      </c>
      <c r="BC704" s="100">
        <v>441714.75</v>
      </c>
      <c r="BD704" s="100">
        <v>441714.75</v>
      </c>
      <c r="BE704" s="100">
        <v>441714.75</v>
      </c>
      <c r="BF704" s="100">
        <v>441714.75</v>
      </c>
      <c r="BG704" s="100">
        <v>441714.75</v>
      </c>
      <c r="BH704" s="100">
        <v>441714.75</v>
      </c>
      <c r="BI704" s="100">
        <v>441714.75</v>
      </c>
      <c r="BJ704" s="100">
        <v>441714.75</v>
      </c>
      <c r="BK704" s="100">
        <v>441714.75</v>
      </c>
      <c r="BL704" s="100">
        <v>441714.75</v>
      </c>
      <c r="BM704" s="100">
        <v>441714.75</v>
      </c>
      <c r="BN704" s="100">
        <v>441714.75</v>
      </c>
      <c r="BO704" s="100">
        <v>441714.75</v>
      </c>
      <c r="BP704" s="100">
        <v>441714.75</v>
      </c>
      <c r="BQ704" s="100">
        <v>441714.75</v>
      </c>
      <c r="BR704" s="100">
        <v>441714.75</v>
      </c>
      <c r="BS704" s="100">
        <v>441714.75</v>
      </c>
      <c r="BT704" s="100">
        <v>441714.75</v>
      </c>
      <c r="BU704" s="100">
        <v>441714.75</v>
      </c>
      <c r="BV704" s="100">
        <v>441714.75</v>
      </c>
      <c r="BW704" s="100">
        <v>441714.75</v>
      </c>
      <c r="BX704" s="100">
        <v>441714.75</v>
      </c>
      <c r="BY704" s="100">
        <v>441714.75</v>
      </c>
      <c r="BZ704" s="100">
        <v>441714.75</v>
      </c>
      <c r="CA704" s="100">
        <v>441714.75</v>
      </c>
      <c r="CB704" s="100">
        <v>441714.75</v>
      </c>
      <c r="CC704" s="100">
        <v>441714.75</v>
      </c>
      <c r="CD704" s="100">
        <v>441714.75</v>
      </c>
      <c r="CE704" s="100">
        <v>441714.75</v>
      </c>
      <c r="CF704" s="100">
        <v>441714.75</v>
      </c>
      <c r="CG704" s="100">
        <v>441714.75</v>
      </c>
      <c r="CH704" s="100">
        <v>441714.75</v>
      </c>
      <c r="CI704" s="100">
        <v>441714.75</v>
      </c>
      <c r="CJ704" s="100">
        <v>441714.75</v>
      </c>
      <c r="CK704" s="100">
        <v>441714.75</v>
      </c>
      <c r="CL704" s="100">
        <v>441714.75</v>
      </c>
      <c r="CM704" s="100">
        <v>441714.75</v>
      </c>
      <c r="CN704" s="100">
        <v>441714.75</v>
      </c>
      <c r="CO704" s="100">
        <v>441714.75</v>
      </c>
    </row>
    <row r="705" spans="1:93" x14ac:dyDescent="0.2">
      <c r="A705" s="101" t="s">
        <v>2298</v>
      </c>
      <c r="B705" s="100">
        <v>2766897.06</v>
      </c>
      <c r="C705" s="100">
        <v>2757549.43</v>
      </c>
      <c r="D705" s="100">
        <v>2748201.81</v>
      </c>
      <c r="E705" s="100">
        <v>2738854.18</v>
      </c>
      <c r="F705" s="100">
        <v>2729506.55</v>
      </c>
      <c r="G705" s="100">
        <v>2720158.93</v>
      </c>
      <c r="H705" s="100">
        <v>2710811.3</v>
      </c>
      <c r="I705" s="100">
        <v>2701463.68</v>
      </c>
      <c r="J705" s="100">
        <v>2692116.05</v>
      </c>
      <c r="K705" s="100">
        <v>2682768.42</v>
      </c>
      <c r="L705" s="100">
        <v>2673420.7999999998</v>
      </c>
      <c r="M705" s="100">
        <v>2664073.17</v>
      </c>
      <c r="N705" s="100">
        <v>2664073.17</v>
      </c>
      <c r="O705" s="100">
        <v>2654725.5499999998</v>
      </c>
      <c r="P705" s="100">
        <v>2645377.92</v>
      </c>
      <c r="Q705" s="100">
        <v>2636030.2999999998</v>
      </c>
      <c r="R705" s="100">
        <v>2626682.67</v>
      </c>
      <c r="S705" s="100">
        <v>2617335.0499999998</v>
      </c>
      <c r="T705" s="100">
        <v>2607987.42</v>
      </c>
      <c r="U705" s="100">
        <v>2598639.7999999998</v>
      </c>
      <c r="V705" s="100">
        <v>2589292.17</v>
      </c>
      <c r="W705" s="100">
        <v>2579944.5499999998</v>
      </c>
      <c r="X705" s="100">
        <v>2570596.92</v>
      </c>
      <c r="Y705" s="100">
        <v>2561249.2999999998</v>
      </c>
      <c r="Z705" s="100">
        <v>2551901.67</v>
      </c>
      <c r="AA705" s="334">
        <f t="shared" si="3"/>
        <v>2607987.422307692</v>
      </c>
      <c r="AB705" s="100">
        <v>2551901.67</v>
      </c>
      <c r="AC705" s="100">
        <v>2551901.67</v>
      </c>
      <c r="AD705" s="100">
        <v>2551901.67</v>
      </c>
      <c r="AE705" s="100">
        <v>2551901.67</v>
      </c>
      <c r="AF705" s="100">
        <v>2551901.67</v>
      </c>
      <c r="AG705" s="100">
        <v>2551901.67</v>
      </c>
      <c r="AH705" s="100">
        <v>2551901.67</v>
      </c>
      <c r="AI705" s="100">
        <v>2551901.67</v>
      </c>
      <c r="AJ705" s="100">
        <v>2551901.67</v>
      </c>
      <c r="AK705" s="100">
        <v>2551901.67</v>
      </c>
      <c r="AL705" s="100">
        <v>2551901.67</v>
      </c>
      <c r="AM705" s="100">
        <v>2551901.67</v>
      </c>
      <c r="AN705" s="100">
        <v>2551901.67</v>
      </c>
      <c r="AO705" s="100">
        <v>2551901.67</v>
      </c>
      <c r="AP705" s="100">
        <v>2551901.67</v>
      </c>
      <c r="AQ705" s="100">
        <v>2551901.67</v>
      </c>
      <c r="AR705" s="100">
        <v>2551901.67</v>
      </c>
      <c r="AS705" s="100">
        <v>2551901.67</v>
      </c>
      <c r="AT705" s="100">
        <v>2551901.67</v>
      </c>
      <c r="AU705" s="100">
        <v>2551901.67</v>
      </c>
      <c r="AV705" s="100">
        <v>2551901.67</v>
      </c>
      <c r="AW705" s="100">
        <v>2551901.67</v>
      </c>
      <c r="AX705" s="100">
        <v>2551901.67</v>
      </c>
      <c r="AY705" s="100">
        <v>2551901.67</v>
      </c>
      <c r="AZ705" s="100">
        <v>2551901.67</v>
      </c>
      <c r="BA705" s="100">
        <v>2551901.67</v>
      </c>
      <c r="BB705" s="100">
        <v>2551901.67</v>
      </c>
      <c r="BC705" s="100">
        <v>2551901.67</v>
      </c>
      <c r="BD705" s="100">
        <v>2551901.67</v>
      </c>
      <c r="BE705" s="100">
        <v>2551901.67</v>
      </c>
      <c r="BF705" s="100">
        <v>2551901.67</v>
      </c>
      <c r="BG705" s="100">
        <v>2551901.67</v>
      </c>
      <c r="BH705" s="100">
        <v>2551901.67</v>
      </c>
      <c r="BI705" s="100">
        <v>2551901.67</v>
      </c>
      <c r="BJ705" s="100">
        <v>2551901.67</v>
      </c>
      <c r="BK705" s="100">
        <v>2551901.67</v>
      </c>
      <c r="BL705" s="100">
        <v>2551901.67</v>
      </c>
      <c r="BM705" s="100">
        <v>2551901.67</v>
      </c>
      <c r="BN705" s="100">
        <v>2551901.67</v>
      </c>
      <c r="BO705" s="100">
        <v>2551901.67</v>
      </c>
      <c r="BP705" s="100">
        <v>2551901.67</v>
      </c>
      <c r="BQ705" s="100">
        <v>2551901.67</v>
      </c>
      <c r="BR705" s="100">
        <v>2551901.67</v>
      </c>
      <c r="BS705" s="100">
        <v>2551901.67</v>
      </c>
      <c r="BT705" s="100">
        <v>2551901.67</v>
      </c>
      <c r="BU705" s="100">
        <v>2551901.67</v>
      </c>
      <c r="BV705" s="100">
        <v>2551901.67</v>
      </c>
      <c r="BW705" s="100">
        <v>2551901.67</v>
      </c>
      <c r="BX705" s="100">
        <v>2551901.67</v>
      </c>
      <c r="BY705" s="100">
        <v>2551901.67</v>
      </c>
      <c r="BZ705" s="100">
        <v>2551901.67</v>
      </c>
      <c r="CA705" s="100">
        <v>2551901.67</v>
      </c>
      <c r="CB705" s="100">
        <v>2551901.67</v>
      </c>
      <c r="CC705" s="100">
        <v>2551901.67</v>
      </c>
      <c r="CD705" s="100">
        <v>2551901.67</v>
      </c>
      <c r="CE705" s="100">
        <v>2551901.67</v>
      </c>
      <c r="CF705" s="100">
        <v>2551901.67</v>
      </c>
      <c r="CG705" s="100">
        <v>2551901.67</v>
      </c>
      <c r="CH705" s="100">
        <v>2551901.67</v>
      </c>
      <c r="CI705" s="100">
        <v>2551901.67</v>
      </c>
      <c r="CJ705" s="100">
        <v>2551901.67</v>
      </c>
      <c r="CK705" s="100">
        <v>2551901.67</v>
      </c>
      <c r="CL705" s="100">
        <v>2551901.67</v>
      </c>
      <c r="CM705" s="100">
        <v>2551901.67</v>
      </c>
      <c r="CN705" s="100">
        <v>2551901.67</v>
      </c>
      <c r="CO705" s="100">
        <v>2551901.67</v>
      </c>
    </row>
    <row r="706" spans="1:93" x14ac:dyDescent="0.2">
      <c r="A706" s="101" t="s">
        <v>2299</v>
      </c>
      <c r="B706" s="100">
        <v>0</v>
      </c>
      <c r="C706" s="100">
        <v>0</v>
      </c>
      <c r="D706" s="100">
        <v>0</v>
      </c>
      <c r="E706" s="100">
        <v>0</v>
      </c>
      <c r="F706" s="100">
        <v>0</v>
      </c>
      <c r="G706" s="100">
        <v>0</v>
      </c>
      <c r="H706" s="100">
        <v>0</v>
      </c>
      <c r="I706" s="100">
        <v>0</v>
      </c>
      <c r="J706" s="100">
        <v>0</v>
      </c>
      <c r="K706" s="100">
        <v>0</v>
      </c>
      <c r="L706" s="100">
        <v>0</v>
      </c>
      <c r="M706" s="100">
        <v>0</v>
      </c>
      <c r="N706" s="100">
        <v>0</v>
      </c>
      <c r="O706" s="100">
        <v>0</v>
      </c>
      <c r="P706" s="100">
        <v>0</v>
      </c>
      <c r="Q706" s="100">
        <v>0</v>
      </c>
      <c r="R706" s="100">
        <v>0</v>
      </c>
      <c r="S706" s="100">
        <v>0</v>
      </c>
      <c r="T706" s="100">
        <v>0</v>
      </c>
      <c r="U706" s="100">
        <v>0</v>
      </c>
      <c r="V706" s="100">
        <v>0</v>
      </c>
      <c r="W706" s="100">
        <v>0</v>
      </c>
      <c r="X706" s="100">
        <v>0</v>
      </c>
      <c r="Y706" s="100">
        <v>0</v>
      </c>
      <c r="Z706" s="100">
        <v>0</v>
      </c>
      <c r="AA706" s="334">
        <f t="shared" si="3"/>
        <v>0</v>
      </c>
      <c r="AB706" s="100">
        <v>0</v>
      </c>
      <c r="AC706" s="100">
        <v>0</v>
      </c>
      <c r="AD706" s="100">
        <v>0</v>
      </c>
      <c r="AE706" s="100">
        <v>0</v>
      </c>
      <c r="AF706" s="100">
        <v>0</v>
      </c>
      <c r="AG706" s="100">
        <v>0</v>
      </c>
      <c r="AH706" s="100">
        <v>0</v>
      </c>
      <c r="AI706" s="100">
        <v>0</v>
      </c>
      <c r="AJ706" s="100">
        <v>0</v>
      </c>
      <c r="AK706" s="100">
        <v>0</v>
      </c>
      <c r="AL706" s="100">
        <v>0</v>
      </c>
      <c r="AM706" s="100">
        <v>0</v>
      </c>
      <c r="AN706" s="100">
        <v>0</v>
      </c>
      <c r="AO706" s="100">
        <v>0</v>
      </c>
      <c r="AP706" s="100">
        <v>0</v>
      </c>
      <c r="AQ706" s="100">
        <v>0</v>
      </c>
      <c r="AR706" s="100">
        <v>0</v>
      </c>
      <c r="AS706" s="100">
        <v>0</v>
      </c>
      <c r="AT706" s="100">
        <v>0</v>
      </c>
      <c r="AU706" s="100">
        <v>0</v>
      </c>
      <c r="AV706" s="100">
        <v>0</v>
      </c>
      <c r="AW706" s="100">
        <v>0</v>
      </c>
      <c r="AX706" s="100">
        <v>0</v>
      </c>
      <c r="AY706" s="100">
        <v>0</v>
      </c>
      <c r="AZ706" s="100">
        <v>0</v>
      </c>
      <c r="BA706" s="100">
        <v>0</v>
      </c>
      <c r="BB706" s="100">
        <v>0</v>
      </c>
      <c r="BC706" s="100">
        <v>0</v>
      </c>
      <c r="BD706" s="100">
        <v>0</v>
      </c>
      <c r="BE706" s="100">
        <v>0</v>
      </c>
      <c r="BF706" s="100">
        <v>0</v>
      </c>
      <c r="BG706" s="100">
        <v>0</v>
      </c>
      <c r="BH706" s="100">
        <v>0</v>
      </c>
      <c r="BI706" s="100">
        <v>0</v>
      </c>
      <c r="BJ706" s="100">
        <v>0</v>
      </c>
      <c r="BK706" s="100">
        <v>0</v>
      </c>
      <c r="BL706" s="100">
        <v>0</v>
      </c>
      <c r="BM706" s="100">
        <v>0</v>
      </c>
      <c r="BN706" s="100">
        <v>0</v>
      </c>
      <c r="BO706" s="100">
        <v>0</v>
      </c>
      <c r="BP706" s="100">
        <v>0</v>
      </c>
      <c r="BQ706" s="100">
        <v>0</v>
      </c>
      <c r="BR706" s="100">
        <v>0</v>
      </c>
      <c r="BS706" s="100">
        <v>0</v>
      </c>
      <c r="BT706" s="100">
        <v>0</v>
      </c>
      <c r="BU706" s="100">
        <v>0</v>
      </c>
      <c r="BV706" s="100">
        <v>0</v>
      </c>
      <c r="BW706" s="100">
        <v>0</v>
      </c>
      <c r="BX706" s="100">
        <v>0</v>
      </c>
      <c r="BY706" s="100">
        <v>0</v>
      </c>
      <c r="BZ706" s="100">
        <v>0</v>
      </c>
      <c r="CA706" s="100">
        <v>0</v>
      </c>
      <c r="CB706" s="100">
        <v>0</v>
      </c>
      <c r="CC706" s="100">
        <v>0</v>
      </c>
      <c r="CD706" s="100">
        <v>0</v>
      </c>
      <c r="CE706" s="100">
        <v>0</v>
      </c>
      <c r="CF706" s="100">
        <v>0</v>
      </c>
      <c r="CG706" s="100">
        <v>0</v>
      </c>
      <c r="CH706" s="100">
        <v>0</v>
      </c>
      <c r="CI706" s="100">
        <v>0</v>
      </c>
      <c r="CJ706" s="100">
        <v>0</v>
      </c>
      <c r="CK706" s="100">
        <v>0</v>
      </c>
      <c r="CL706" s="100">
        <v>0</v>
      </c>
      <c r="CM706" s="100">
        <v>0</v>
      </c>
      <c r="CN706" s="100">
        <v>0</v>
      </c>
      <c r="CO706" s="100">
        <v>0</v>
      </c>
    </row>
    <row r="707" spans="1:93" x14ac:dyDescent="0.2">
      <c r="A707" s="101" t="s">
        <v>2300</v>
      </c>
      <c r="B707" s="100">
        <v>192784.7</v>
      </c>
      <c r="C707" s="100">
        <v>189542.8</v>
      </c>
      <c r="D707" s="100">
        <v>186300.91</v>
      </c>
      <c r="E707" s="100">
        <v>183059.01</v>
      </c>
      <c r="F707" s="100">
        <v>179817.11</v>
      </c>
      <c r="G707" s="100">
        <v>176575.22</v>
      </c>
      <c r="H707" s="100">
        <v>173333.32</v>
      </c>
      <c r="I707" s="100">
        <v>170091.43</v>
      </c>
      <c r="J707" s="100">
        <v>166849.53</v>
      </c>
      <c r="K707" s="100">
        <v>163607.64000000001</v>
      </c>
      <c r="L707" s="100">
        <v>160365.74</v>
      </c>
      <c r="M707" s="100">
        <v>157123.85</v>
      </c>
      <c r="N707" s="100">
        <v>157123.85</v>
      </c>
      <c r="O707" s="100">
        <v>153881.95000000001</v>
      </c>
      <c r="P707" s="100">
        <v>150640.06</v>
      </c>
      <c r="Q707" s="100">
        <v>147398.16</v>
      </c>
      <c r="R707" s="100">
        <v>144156.26999999999</v>
      </c>
      <c r="S707" s="100">
        <v>140914.37</v>
      </c>
      <c r="T707" s="100">
        <v>137672.48000000001</v>
      </c>
      <c r="U707" s="100">
        <v>134430.57999999999</v>
      </c>
      <c r="V707" s="100">
        <v>131188.68</v>
      </c>
      <c r="W707" s="100">
        <v>127946.79</v>
      </c>
      <c r="X707" s="100">
        <v>124704.89</v>
      </c>
      <c r="Y707" s="100">
        <v>121463</v>
      </c>
      <c r="Z707" s="100">
        <v>118221.1</v>
      </c>
      <c r="AA707" s="334">
        <f t="shared" si="3"/>
        <v>137672.47538461539</v>
      </c>
      <c r="AB707" s="100">
        <v>118221.1</v>
      </c>
      <c r="AC707" s="100">
        <v>118221.1</v>
      </c>
      <c r="AD707" s="100">
        <v>118221.1</v>
      </c>
      <c r="AE707" s="100">
        <v>118221.1</v>
      </c>
      <c r="AF707" s="100">
        <v>118221.1</v>
      </c>
      <c r="AG707" s="100">
        <v>118221.1</v>
      </c>
      <c r="AH707" s="100">
        <v>118221.1</v>
      </c>
      <c r="AI707" s="100">
        <v>118221.1</v>
      </c>
      <c r="AJ707" s="100">
        <v>118221.1</v>
      </c>
      <c r="AK707" s="100">
        <v>118221.1</v>
      </c>
      <c r="AL707" s="100">
        <v>118221.1</v>
      </c>
      <c r="AM707" s="100">
        <v>118221.1</v>
      </c>
      <c r="AN707" s="100">
        <v>118221.1</v>
      </c>
      <c r="AO707" s="100">
        <v>118221.1</v>
      </c>
      <c r="AP707" s="100">
        <v>118221.1</v>
      </c>
      <c r="AQ707" s="100">
        <v>118221.1</v>
      </c>
      <c r="AR707" s="100">
        <v>118221.1</v>
      </c>
      <c r="AS707" s="100">
        <v>118221.1</v>
      </c>
      <c r="AT707" s="100">
        <v>118221.1</v>
      </c>
      <c r="AU707" s="100">
        <v>118221.1</v>
      </c>
      <c r="AV707" s="100">
        <v>118221.1</v>
      </c>
      <c r="AW707" s="100">
        <v>118221.1</v>
      </c>
      <c r="AX707" s="100">
        <v>118221.1</v>
      </c>
      <c r="AY707" s="100">
        <v>118221.1</v>
      </c>
      <c r="AZ707" s="100">
        <v>118221.1</v>
      </c>
      <c r="BA707" s="100">
        <v>118221.1</v>
      </c>
      <c r="BB707" s="100">
        <v>118221.1</v>
      </c>
      <c r="BC707" s="100">
        <v>118221.1</v>
      </c>
      <c r="BD707" s="100">
        <v>118221.1</v>
      </c>
      <c r="BE707" s="100">
        <v>118221.1</v>
      </c>
      <c r="BF707" s="100">
        <v>118221.1</v>
      </c>
      <c r="BG707" s="100">
        <v>118221.1</v>
      </c>
      <c r="BH707" s="100">
        <v>118221.1</v>
      </c>
      <c r="BI707" s="100">
        <v>118221.1</v>
      </c>
      <c r="BJ707" s="100">
        <v>118221.1</v>
      </c>
      <c r="BK707" s="100">
        <v>118221.1</v>
      </c>
      <c r="BL707" s="100">
        <v>118221.1</v>
      </c>
      <c r="BM707" s="100">
        <v>118221.1</v>
      </c>
      <c r="BN707" s="100">
        <v>118221.1</v>
      </c>
      <c r="BO707" s="100">
        <v>118221.1</v>
      </c>
      <c r="BP707" s="100">
        <v>118221.1</v>
      </c>
      <c r="BQ707" s="100">
        <v>118221.1</v>
      </c>
      <c r="BR707" s="100">
        <v>118221.1</v>
      </c>
      <c r="BS707" s="100">
        <v>118221.1</v>
      </c>
      <c r="BT707" s="100">
        <v>118221.1</v>
      </c>
      <c r="BU707" s="100">
        <v>118221.1</v>
      </c>
      <c r="BV707" s="100">
        <v>118221.1</v>
      </c>
      <c r="BW707" s="100">
        <v>118221.1</v>
      </c>
      <c r="BX707" s="100">
        <v>118221.1</v>
      </c>
      <c r="BY707" s="100">
        <v>118221.1</v>
      </c>
      <c r="BZ707" s="100">
        <v>118221.1</v>
      </c>
      <c r="CA707" s="100">
        <v>118221.1</v>
      </c>
      <c r="CB707" s="100">
        <v>118221.1</v>
      </c>
      <c r="CC707" s="100">
        <v>118221.1</v>
      </c>
      <c r="CD707" s="100">
        <v>118221.1</v>
      </c>
      <c r="CE707" s="100">
        <v>118221.1</v>
      </c>
      <c r="CF707" s="100">
        <v>118221.1</v>
      </c>
      <c r="CG707" s="100">
        <v>118221.1</v>
      </c>
      <c r="CH707" s="100">
        <v>118221.1</v>
      </c>
      <c r="CI707" s="100">
        <v>118221.1</v>
      </c>
      <c r="CJ707" s="100">
        <v>118221.1</v>
      </c>
      <c r="CK707" s="100">
        <v>118221.1</v>
      </c>
      <c r="CL707" s="100">
        <v>118221.1</v>
      </c>
      <c r="CM707" s="100">
        <v>118221.1</v>
      </c>
      <c r="CN707" s="100">
        <v>118221.1</v>
      </c>
      <c r="CO707" s="100">
        <v>118221.1</v>
      </c>
    </row>
    <row r="708" spans="1:93" x14ac:dyDescent="0.2">
      <c r="A708" s="101" t="s">
        <v>2301</v>
      </c>
      <c r="B708" s="100">
        <v>290213.59000000003</v>
      </c>
      <c r="C708" s="100">
        <v>287126.21000000002</v>
      </c>
      <c r="D708" s="100">
        <v>284038.83</v>
      </c>
      <c r="E708" s="100">
        <v>280951.45</v>
      </c>
      <c r="F708" s="100">
        <v>277864.07</v>
      </c>
      <c r="G708" s="100">
        <v>274776.69</v>
      </c>
      <c r="H708" s="100">
        <v>271689.31</v>
      </c>
      <c r="I708" s="100">
        <v>268601.93</v>
      </c>
      <c r="J708" s="100">
        <v>265514.55</v>
      </c>
      <c r="K708" s="100">
        <v>262427.17</v>
      </c>
      <c r="L708" s="100">
        <v>259339.799999999</v>
      </c>
      <c r="M708" s="100">
        <v>256252.42</v>
      </c>
      <c r="N708" s="100">
        <v>256252.42</v>
      </c>
      <c r="O708" s="100">
        <v>253165.04</v>
      </c>
      <c r="P708" s="100">
        <v>250077.66</v>
      </c>
      <c r="Q708" s="100">
        <v>246990.28</v>
      </c>
      <c r="R708" s="100">
        <v>243902.9</v>
      </c>
      <c r="S708" s="100">
        <v>240815.52</v>
      </c>
      <c r="T708" s="100">
        <v>237728.15</v>
      </c>
      <c r="U708" s="100">
        <v>234640.77</v>
      </c>
      <c r="V708" s="100">
        <v>231553.39</v>
      </c>
      <c r="W708" s="100">
        <v>228466.01</v>
      </c>
      <c r="X708" s="100">
        <v>225378.63</v>
      </c>
      <c r="Y708" s="100">
        <v>222291.25</v>
      </c>
      <c r="Z708" s="100">
        <v>219203.87</v>
      </c>
      <c r="AA708" s="334">
        <f t="shared" si="3"/>
        <v>237728.14538461535</v>
      </c>
      <c r="AB708" s="100">
        <v>219203.87</v>
      </c>
      <c r="AC708" s="100">
        <v>219203.87</v>
      </c>
      <c r="AD708" s="100">
        <v>219203.87</v>
      </c>
      <c r="AE708" s="100">
        <v>219203.87</v>
      </c>
      <c r="AF708" s="100">
        <v>219203.87</v>
      </c>
      <c r="AG708" s="100">
        <v>219203.87</v>
      </c>
      <c r="AH708" s="100">
        <v>219203.87</v>
      </c>
      <c r="AI708" s="100">
        <v>219203.87</v>
      </c>
      <c r="AJ708" s="100">
        <v>219203.87</v>
      </c>
      <c r="AK708" s="100">
        <v>219203.87</v>
      </c>
      <c r="AL708" s="100">
        <v>219203.87</v>
      </c>
      <c r="AM708" s="100">
        <v>219203.87</v>
      </c>
      <c r="AN708" s="100">
        <v>219203.87</v>
      </c>
      <c r="AO708" s="100">
        <v>219203.87</v>
      </c>
      <c r="AP708" s="100">
        <v>219203.87</v>
      </c>
      <c r="AQ708" s="100">
        <v>219203.87</v>
      </c>
      <c r="AR708" s="100">
        <v>219203.87</v>
      </c>
      <c r="AS708" s="100">
        <v>219203.87</v>
      </c>
      <c r="AT708" s="100">
        <v>219203.87</v>
      </c>
      <c r="AU708" s="100">
        <v>219203.87</v>
      </c>
      <c r="AV708" s="100">
        <v>219203.87</v>
      </c>
      <c r="AW708" s="100">
        <v>219203.87</v>
      </c>
      <c r="AX708" s="100">
        <v>219203.87</v>
      </c>
      <c r="AY708" s="100">
        <v>219203.87</v>
      </c>
      <c r="AZ708" s="100">
        <v>219203.87</v>
      </c>
      <c r="BA708" s="100">
        <v>219203.87</v>
      </c>
      <c r="BB708" s="100">
        <v>219203.87</v>
      </c>
      <c r="BC708" s="100">
        <v>219203.87</v>
      </c>
      <c r="BD708" s="100">
        <v>219203.87</v>
      </c>
      <c r="BE708" s="100">
        <v>219203.87</v>
      </c>
      <c r="BF708" s="100">
        <v>219203.87</v>
      </c>
      <c r="BG708" s="100">
        <v>219203.87</v>
      </c>
      <c r="BH708" s="100">
        <v>219203.87</v>
      </c>
      <c r="BI708" s="100">
        <v>219203.87</v>
      </c>
      <c r="BJ708" s="100">
        <v>219203.87</v>
      </c>
      <c r="BK708" s="100">
        <v>219203.87</v>
      </c>
      <c r="BL708" s="100">
        <v>219203.87</v>
      </c>
      <c r="BM708" s="100">
        <v>219203.87</v>
      </c>
      <c r="BN708" s="100">
        <v>219203.87</v>
      </c>
      <c r="BO708" s="100">
        <v>219203.87</v>
      </c>
      <c r="BP708" s="100">
        <v>219203.87</v>
      </c>
      <c r="BQ708" s="100">
        <v>219203.87</v>
      </c>
      <c r="BR708" s="100">
        <v>219203.87</v>
      </c>
      <c r="BS708" s="100">
        <v>219203.87</v>
      </c>
      <c r="BT708" s="100">
        <v>219203.87</v>
      </c>
      <c r="BU708" s="100">
        <v>219203.87</v>
      </c>
      <c r="BV708" s="100">
        <v>219203.87</v>
      </c>
      <c r="BW708" s="100">
        <v>219203.87</v>
      </c>
      <c r="BX708" s="100">
        <v>219203.87</v>
      </c>
      <c r="BY708" s="100">
        <v>219203.87</v>
      </c>
      <c r="BZ708" s="100">
        <v>219203.87</v>
      </c>
      <c r="CA708" s="100">
        <v>219203.87</v>
      </c>
      <c r="CB708" s="100">
        <v>219203.87</v>
      </c>
      <c r="CC708" s="100">
        <v>219203.87</v>
      </c>
      <c r="CD708" s="100">
        <v>219203.87</v>
      </c>
      <c r="CE708" s="100">
        <v>219203.87</v>
      </c>
      <c r="CF708" s="100">
        <v>219203.87</v>
      </c>
      <c r="CG708" s="100">
        <v>219203.87</v>
      </c>
      <c r="CH708" s="100">
        <v>219203.87</v>
      </c>
      <c r="CI708" s="100">
        <v>219203.87</v>
      </c>
      <c r="CJ708" s="100">
        <v>219203.87</v>
      </c>
      <c r="CK708" s="100">
        <v>219203.87</v>
      </c>
      <c r="CL708" s="100">
        <v>219203.87</v>
      </c>
      <c r="CM708" s="100">
        <v>219203.87</v>
      </c>
      <c r="CN708" s="100">
        <v>219203.87</v>
      </c>
      <c r="CO708" s="100">
        <v>219203.87</v>
      </c>
    </row>
    <row r="709" spans="1:93" x14ac:dyDescent="0.2">
      <c r="A709" s="101" t="s">
        <v>2302</v>
      </c>
      <c r="B709" s="100">
        <v>0</v>
      </c>
      <c r="C709" s="100">
        <v>0</v>
      </c>
      <c r="D709" s="100">
        <v>0</v>
      </c>
      <c r="E709" s="100">
        <v>0</v>
      </c>
      <c r="F709" s="100">
        <v>0</v>
      </c>
      <c r="G709" s="100">
        <v>0</v>
      </c>
      <c r="H709" s="100">
        <v>0</v>
      </c>
      <c r="I709" s="100">
        <v>0</v>
      </c>
      <c r="J709" s="100">
        <v>0</v>
      </c>
      <c r="K709" s="100">
        <v>0</v>
      </c>
      <c r="L709" s="100">
        <v>0</v>
      </c>
      <c r="M709" s="100">
        <v>0</v>
      </c>
      <c r="N709" s="100">
        <v>0</v>
      </c>
      <c r="O709" s="100">
        <v>0</v>
      </c>
      <c r="P709" s="100">
        <v>0</v>
      </c>
      <c r="Q709" s="100">
        <v>0</v>
      </c>
      <c r="R709" s="100">
        <v>0</v>
      </c>
      <c r="S709" s="100">
        <v>0</v>
      </c>
      <c r="T709" s="100">
        <v>0</v>
      </c>
      <c r="U709" s="100">
        <v>0</v>
      </c>
      <c r="V709" s="100">
        <v>0</v>
      </c>
      <c r="W709" s="100">
        <v>0</v>
      </c>
      <c r="X709" s="100">
        <v>0</v>
      </c>
      <c r="Y709" s="100">
        <v>4247335.18</v>
      </c>
      <c r="Z709" s="100">
        <v>4235519.53</v>
      </c>
      <c r="AA709" s="334">
        <f t="shared" si="3"/>
        <v>652527.28538461542</v>
      </c>
      <c r="AB709" s="100">
        <v>4235519.53</v>
      </c>
      <c r="AC709" s="100">
        <v>4235519.53</v>
      </c>
      <c r="AD709" s="100">
        <v>4235519.53</v>
      </c>
      <c r="AE709" s="100">
        <v>4235519.53</v>
      </c>
      <c r="AF709" s="100">
        <v>4235519.53</v>
      </c>
      <c r="AG709" s="100">
        <v>4235519.53</v>
      </c>
      <c r="AH709" s="100">
        <v>4235519.53</v>
      </c>
      <c r="AI709" s="100">
        <v>4235519.53</v>
      </c>
      <c r="AJ709" s="100">
        <v>4235519.53</v>
      </c>
      <c r="AK709" s="100">
        <v>4235519.53</v>
      </c>
      <c r="AL709" s="100">
        <v>4235519.53</v>
      </c>
      <c r="AM709" s="100">
        <v>4235519.53</v>
      </c>
      <c r="AN709" s="100">
        <v>4235519.53</v>
      </c>
      <c r="AO709" s="100">
        <v>4235519.53</v>
      </c>
      <c r="AP709" s="100">
        <v>4235519.53</v>
      </c>
      <c r="AQ709" s="100">
        <v>4235519.53</v>
      </c>
      <c r="AR709" s="100">
        <v>4235519.53</v>
      </c>
      <c r="AS709" s="100">
        <v>4235519.53</v>
      </c>
      <c r="AT709" s="100">
        <v>4235519.53</v>
      </c>
      <c r="AU709" s="100">
        <v>4235519.53</v>
      </c>
      <c r="AV709" s="100">
        <v>4235519.53</v>
      </c>
      <c r="AW709" s="100">
        <v>4235519.53</v>
      </c>
      <c r="AX709" s="100">
        <v>4235519.53</v>
      </c>
      <c r="AY709" s="100">
        <v>4235519.53</v>
      </c>
      <c r="AZ709" s="100">
        <v>4235519.53</v>
      </c>
      <c r="BA709" s="100">
        <v>4235519.53</v>
      </c>
      <c r="BB709" s="100">
        <v>4235519.53</v>
      </c>
      <c r="BC709" s="100">
        <v>4235519.53</v>
      </c>
      <c r="BD709" s="100">
        <v>4235519.53</v>
      </c>
      <c r="BE709" s="100">
        <v>4235519.53</v>
      </c>
      <c r="BF709" s="100">
        <v>4235519.53</v>
      </c>
      <c r="BG709" s="100">
        <v>4235519.53</v>
      </c>
      <c r="BH709" s="100">
        <v>4235519.53</v>
      </c>
      <c r="BI709" s="100">
        <v>4235519.53</v>
      </c>
      <c r="BJ709" s="100">
        <v>4235519.53</v>
      </c>
      <c r="BK709" s="100">
        <v>4235519.53</v>
      </c>
      <c r="BL709" s="100">
        <v>4235519.53</v>
      </c>
      <c r="BM709" s="100">
        <v>4235519.53</v>
      </c>
      <c r="BN709" s="100">
        <v>4235519.53</v>
      </c>
      <c r="BO709" s="100">
        <v>4235519.53</v>
      </c>
      <c r="BP709" s="100">
        <v>4235519.53</v>
      </c>
      <c r="BQ709" s="100">
        <v>4235519.53</v>
      </c>
      <c r="BR709" s="100">
        <v>4235519.53</v>
      </c>
      <c r="BS709" s="100">
        <v>4235519.53</v>
      </c>
      <c r="BT709" s="100">
        <v>4235519.53</v>
      </c>
      <c r="BU709" s="100">
        <v>4235519.53</v>
      </c>
      <c r="BV709" s="100">
        <v>4235519.53</v>
      </c>
      <c r="BW709" s="100">
        <v>4235519.53</v>
      </c>
      <c r="BX709" s="100">
        <v>4235519.53</v>
      </c>
      <c r="BY709" s="100">
        <v>4235519.53</v>
      </c>
      <c r="BZ709" s="100">
        <v>4235519.53</v>
      </c>
      <c r="CA709" s="100">
        <v>4235519.53</v>
      </c>
      <c r="CB709" s="100">
        <v>4235519.53</v>
      </c>
      <c r="CC709" s="100">
        <v>4235519.53</v>
      </c>
      <c r="CD709" s="100">
        <v>4235519.53</v>
      </c>
      <c r="CE709" s="100">
        <v>4235519.53</v>
      </c>
      <c r="CF709" s="100">
        <v>4235519.53</v>
      </c>
      <c r="CG709" s="100">
        <v>4235519.53</v>
      </c>
      <c r="CH709" s="100">
        <v>4235519.53</v>
      </c>
      <c r="CI709" s="100">
        <v>4235519.53</v>
      </c>
      <c r="CJ709" s="100">
        <v>4235519.53</v>
      </c>
      <c r="CK709" s="100">
        <v>4235519.53</v>
      </c>
      <c r="CL709" s="100">
        <v>4235519.53</v>
      </c>
      <c r="CM709" s="100">
        <v>4235519.53</v>
      </c>
      <c r="CN709" s="100">
        <v>4235519.53</v>
      </c>
      <c r="CO709" s="100">
        <v>4235519.53</v>
      </c>
    </row>
    <row r="710" spans="1:93" x14ac:dyDescent="0.2">
      <c r="A710" s="101" t="s">
        <v>2303</v>
      </c>
      <c r="B710" s="100">
        <v>0</v>
      </c>
      <c r="C710" s="100">
        <v>0</v>
      </c>
      <c r="D710" s="100">
        <v>0</v>
      </c>
      <c r="E710" s="100">
        <v>0</v>
      </c>
      <c r="F710" s="100">
        <v>0</v>
      </c>
      <c r="G710" s="100">
        <v>0</v>
      </c>
      <c r="H710" s="100">
        <v>0</v>
      </c>
      <c r="I710" s="100">
        <v>0</v>
      </c>
      <c r="J710" s="100">
        <v>0</v>
      </c>
      <c r="K710" s="100">
        <v>0</v>
      </c>
      <c r="L710" s="100">
        <v>0</v>
      </c>
      <c r="M710" s="100">
        <v>0</v>
      </c>
      <c r="N710" s="100">
        <v>0</v>
      </c>
      <c r="O710" s="100">
        <v>0</v>
      </c>
      <c r="P710" s="100">
        <v>0</v>
      </c>
      <c r="Q710" s="100">
        <v>0</v>
      </c>
      <c r="R710" s="100">
        <v>0</v>
      </c>
      <c r="S710" s="100">
        <v>0</v>
      </c>
      <c r="T710" s="100">
        <v>0</v>
      </c>
      <c r="U710" s="100">
        <v>0</v>
      </c>
      <c r="V710" s="100">
        <v>0</v>
      </c>
      <c r="W710" s="100">
        <v>0</v>
      </c>
      <c r="X710" s="100">
        <v>0</v>
      </c>
      <c r="Y710" s="100">
        <v>1079374.3799999999</v>
      </c>
      <c r="Z710" s="100">
        <v>1070339.43</v>
      </c>
      <c r="AA710" s="334">
        <f t="shared" si="3"/>
        <v>165362.60076923075</v>
      </c>
      <c r="AB710" s="100">
        <v>1070339.43</v>
      </c>
      <c r="AC710" s="100">
        <v>1070339.43</v>
      </c>
      <c r="AD710" s="100">
        <v>1070339.43</v>
      </c>
      <c r="AE710" s="100">
        <v>1070339.43</v>
      </c>
      <c r="AF710" s="100">
        <v>1070339.43</v>
      </c>
      <c r="AG710" s="100">
        <v>1070339.43</v>
      </c>
      <c r="AH710" s="100">
        <v>1070339.43</v>
      </c>
      <c r="AI710" s="100">
        <v>1070339.43</v>
      </c>
      <c r="AJ710" s="100">
        <v>1070339.43</v>
      </c>
      <c r="AK710" s="100">
        <v>1070339.43</v>
      </c>
      <c r="AL710" s="100">
        <v>1070339.43</v>
      </c>
      <c r="AM710" s="100">
        <v>1070339.43</v>
      </c>
      <c r="AN710" s="100">
        <v>1070339.43</v>
      </c>
      <c r="AO710" s="100">
        <v>1070339.43</v>
      </c>
      <c r="AP710" s="100">
        <v>1070339.43</v>
      </c>
      <c r="AQ710" s="100">
        <v>1070339.43</v>
      </c>
      <c r="AR710" s="100">
        <v>1070339.43</v>
      </c>
      <c r="AS710" s="100">
        <v>1070339.43</v>
      </c>
      <c r="AT710" s="100">
        <v>1070339.43</v>
      </c>
      <c r="AU710" s="100">
        <v>1070339.43</v>
      </c>
      <c r="AV710" s="100">
        <v>1070339.43</v>
      </c>
      <c r="AW710" s="100">
        <v>1070339.43</v>
      </c>
      <c r="AX710" s="100">
        <v>1070339.43</v>
      </c>
      <c r="AY710" s="100">
        <v>1070339.43</v>
      </c>
      <c r="AZ710" s="100">
        <v>1070339.43</v>
      </c>
      <c r="BA710" s="100">
        <v>1070339.43</v>
      </c>
      <c r="BB710" s="100">
        <v>1070339.43</v>
      </c>
      <c r="BC710" s="100">
        <v>1070339.43</v>
      </c>
      <c r="BD710" s="100">
        <v>1070339.43</v>
      </c>
      <c r="BE710" s="100">
        <v>1070339.43</v>
      </c>
      <c r="BF710" s="100">
        <v>1070339.43</v>
      </c>
      <c r="BG710" s="100">
        <v>1070339.43</v>
      </c>
      <c r="BH710" s="100">
        <v>1070339.43</v>
      </c>
      <c r="BI710" s="100">
        <v>1070339.43</v>
      </c>
      <c r="BJ710" s="100">
        <v>1070339.43</v>
      </c>
      <c r="BK710" s="100">
        <v>1070339.43</v>
      </c>
      <c r="BL710" s="100">
        <v>1070339.43</v>
      </c>
      <c r="BM710" s="100">
        <v>1070339.43</v>
      </c>
      <c r="BN710" s="100">
        <v>1070339.43</v>
      </c>
      <c r="BO710" s="100">
        <v>1070339.43</v>
      </c>
      <c r="BP710" s="100">
        <v>1070339.43</v>
      </c>
      <c r="BQ710" s="100">
        <v>1070339.43</v>
      </c>
      <c r="BR710" s="100">
        <v>1070339.43</v>
      </c>
      <c r="BS710" s="100">
        <v>1070339.43</v>
      </c>
      <c r="BT710" s="100">
        <v>1070339.43</v>
      </c>
      <c r="BU710" s="100">
        <v>1070339.43</v>
      </c>
      <c r="BV710" s="100">
        <v>1070339.43</v>
      </c>
      <c r="BW710" s="100">
        <v>1070339.43</v>
      </c>
      <c r="BX710" s="100">
        <v>1070339.43</v>
      </c>
      <c r="BY710" s="100">
        <v>1070339.43</v>
      </c>
      <c r="BZ710" s="100">
        <v>1070339.43</v>
      </c>
      <c r="CA710" s="100">
        <v>1070339.43</v>
      </c>
      <c r="CB710" s="100">
        <v>1070339.43</v>
      </c>
      <c r="CC710" s="100">
        <v>1070339.43</v>
      </c>
      <c r="CD710" s="100">
        <v>1070339.43</v>
      </c>
      <c r="CE710" s="100">
        <v>1070339.43</v>
      </c>
      <c r="CF710" s="100">
        <v>1070339.43</v>
      </c>
      <c r="CG710" s="100">
        <v>1070339.43</v>
      </c>
      <c r="CH710" s="100">
        <v>1070339.43</v>
      </c>
      <c r="CI710" s="100">
        <v>1070339.43</v>
      </c>
      <c r="CJ710" s="100">
        <v>1070339.43</v>
      </c>
      <c r="CK710" s="100">
        <v>1070339.43</v>
      </c>
      <c r="CL710" s="100">
        <v>1070339.43</v>
      </c>
      <c r="CM710" s="100">
        <v>1070339.43</v>
      </c>
      <c r="CN710" s="100">
        <v>1070339.43</v>
      </c>
      <c r="CO710" s="100">
        <v>1070339.43</v>
      </c>
    </row>
    <row r="711" spans="1:93" x14ac:dyDescent="0.2">
      <c r="A711" s="101" t="s">
        <v>2304</v>
      </c>
      <c r="B711" s="100">
        <v>87403.7</v>
      </c>
      <c r="C711" s="100">
        <v>86189.85</v>
      </c>
      <c r="D711" s="100">
        <v>84976</v>
      </c>
      <c r="E711" s="100">
        <v>83762.149999999994</v>
      </c>
      <c r="F711" s="100">
        <v>82548.3</v>
      </c>
      <c r="G711" s="100">
        <v>81334.45</v>
      </c>
      <c r="H711" s="100">
        <v>80120.61</v>
      </c>
      <c r="I711" s="100">
        <v>78906.759999999995</v>
      </c>
      <c r="J711" s="100">
        <v>77692.91</v>
      </c>
      <c r="K711" s="100">
        <v>76479.06</v>
      </c>
      <c r="L711" s="100">
        <v>75265.210000000006</v>
      </c>
      <c r="M711" s="100">
        <v>74051.360000000001</v>
      </c>
      <c r="N711" s="100">
        <v>74051.360000000001</v>
      </c>
      <c r="O711" s="100">
        <v>72837.509999999995</v>
      </c>
      <c r="P711" s="100">
        <v>71623.66</v>
      </c>
      <c r="Q711" s="100">
        <v>70409.820000000007</v>
      </c>
      <c r="R711" s="100">
        <v>69195.97</v>
      </c>
      <c r="S711" s="100">
        <v>67982.12</v>
      </c>
      <c r="T711" s="100">
        <v>66768.27</v>
      </c>
      <c r="U711" s="100">
        <v>65554.42</v>
      </c>
      <c r="V711" s="100">
        <v>64340.57</v>
      </c>
      <c r="W711" s="100">
        <v>63126.720000000001</v>
      </c>
      <c r="X711" s="100">
        <v>61912.87</v>
      </c>
      <c r="Y711" s="100">
        <v>60699.03</v>
      </c>
      <c r="Z711" s="100">
        <v>59485.18</v>
      </c>
      <c r="AA711" s="334">
        <f t="shared" si="3"/>
        <v>66768.269230769234</v>
      </c>
      <c r="AB711" s="100">
        <v>59485.18</v>
      </c>
      <c r="AC711" s="100">
        <v>59485.18</v>
      </c>
      <c r="AD711" s="100">
        <v>59485.18</v>
      </c>
      <c r="AE711" s="100">
        <v>59485.18</v>
      </c>
      <c r="AF711" s="100">
        <v>59485.18</v>
      </c>
      <c r="AG711" s="100">
        <v>59485.18</v>
      </c>
      <c r="AH711" s="100">
        <v>59485.18</v>
      </c>
      <c r="AI711" s="100">
        <v>59485.18</v>
      </c>
      <c r="AJ711" s="100">
        <v>59485.18</v>
      </c>
      <c r="AK711" s="100">
        <v>59485.18</v>
      </c>
      <c r="AL711" s="100">
        <v>59485.18</v>
      </c>
      <c r="AM711" s="100">
        <v>59485.18</v>
      </c>
      <c r="AN711" s="100">
        <v>59485.18</v>
      </c>
      <c r="AO711" s="100">
        <v>59485.18</v>
      </c>
      <c r="AP711" s="100">
        <v>59485.18</v>
      </c>
      <c r="AQ711" s="100">
        <v>59485.18</v>
      </c>
      <c r="AR711" s="100">
        <v>59485.18</v>
      </c>
      <c r="AS711" s="100">
        <v>59485.18</v>
      </c>
      <c r="AT711" s="100">
        <v>59485.18</v>
      </c>
      <c r="AU711" s="100">
        <v>59485.18</v>
      </c>
      <c r="AV711" s="100">
        <v>59485.18</v>
      </c>
      <c r="AW711" s="100">
        <v>59485.18</v>
      </c>
      <c r="AX711" s="100">
        <v>59485.18</v>
      </c>
      <c r="AY711" s="100">
        <v>59485.18</v>
      </c>
      <c r="AZ711" s="100">
        <v>59485.18</v>
      </c>
      <c r="BA711" s="100">
        <v>59485.18</v>
      </c>
      <c r="BB711" s="100">
        <v>59485.18</v>
      </c>
      <c r="BC711" s="100">
        <v>59485.18</v>
      </c>
      <c r="BD711" s="100">
        <v>59485.18</v>
      </c>
      <c r="BE711" s="100">
        <v>59485.18</v>
      </c>
      <c r="BF711" s="100">
        <v>59485.18</v>
      </c>
      <c r="BG711" s="100">
        <v>59485.18</v>
      </c>
      <c r="BH711" s="100">
        <v>59485.18</v>
      </c>
      <c r="BI711" s="100">
        <v>59485.18</v>
      </c>
      <c r="BJ711" s="100">
        <v>59485.18</v>
      </c>
      <c r="BK711" s="100">
        <v>59485.18</v>
      </c>
      <c r="BL711" s="100">
        <v>59485.18</v>
      </c>
      <c r="BM711" s="100">
        <v>59485.18</v>
      </c>
      <c r="BN711" s="100">
        <v>59485.18</v>
      </c>
      <c r="BO711" s="100">
        <v>59485.18</v>
      </c>
      <c r="BP711" s="100">
        <v>59485.18</v>
      </c>
      <c r="BQ711" s="100">
        <v>59485.18</v>
      </c>
      <c r="BR711" s="100">
        <v>59485.18</v>
      </c>
      <c r="BS711" s="100">
        <v>59485.18</v>
      </c>
      <c r="BT711" s="100">
        <v>59485.18</v>
      </c>
      <c r="BU711" s="100">
        <v>59485.18</v>
      </c>
      <c r="BV711" s="100">
        <v>59485.18</v>
      </c>
      <c r="BW711" s="100">
        <v>59485.18</v>
      </c>
      <c r="BX711" s="100">
        <v>59485.18</v>
      </c>
      <c r="BY711" s="100">
        <v>59485.18</v>
      </c>
      <c r="BZ711" s="100">
        <v>59485.18</v>
      </c>
      <c r="CA711" s="100">
        <v>59485.18</v>
      </c>
      <c r="CB711" s="100">
        <v>59485.18</v>
      </c>
      <c r="CC711" s="100">
        <v>59485.18</v>
      </c>
      <c r="CD711" s="100">
        <v>59485.18</v>
      </c>
      <c r="CE711" s="100">
        <v>59485.18</v>
      </c>
      <c r="CF711" s="100">
        <v>59485.18</v>
      </c>
      <c r="CG711" s="100">
        <v>59485.18</v>
      </c>
      <c r="CH711" s="100">
        <v>59485.18</v>
      </c>
      <c r="CI711" s="100">
        <v>59485.18</v>
      </c>
      <c r="CJ711" s="100">
        <v>59485.18</v>
      </c>
      <c r="CK711" s="100">
        <v>59485.18</v>
      </c>
      <c r="CL711" s="100">
        <v>59485.18</v>
      </c>
      <c r="CM711" s="100">
        <v>59485.18</v>
      </c>
      <c r="CN711" s="100">
        <v>59485.18</v>
      </c>
      <c r="CO711" s="100">
        <v>59485.18</v>
      </c>
    </row>
    <row r="712" spans="1:93" x14ac:dyDescent="0.2">
      <c r="A712" s="101" t="s">
        <v>2305</v>
      </c>
      <c r="B712" s="100">
        <v>210560.57</v>
      </c>
      <c r="C712" s="100">
        <v>208977.47</v>
      </c>
      <c r="D712" s="100">
        <v>207394.37</v>
      </c>
      <c r="E712" s="100">
        <v>205811.27</v>
      </c>
      <c r="F712" s="100">
        <v>204228.17</v>
      </c>
      <c r="G712" s="100">
        <v>202645.07</v>
      </c>
      <c r="H712" s="100">
        <v>201061.97</v>
      </c>
      <c r="I712" s="100">
        <v>199478.86</v>
      </c>
      <c r="J712" s="100">
        <v>197895.76</v>
      </c>
      <c r="K712" s="100">
        <v>196312.66</v>
      </c>
      <c r="L712" s="100">
        <v>194729.56</v>
      </c>
      <c r="M712" s="100">
        <v>193146.45</v>
      </c>
      <c r="N712" s="100">
        <v>193146.45</v>
      </c>
      <c r="O712" s="100">
        <v>191563.35</v>
      </c>
      <c r="P712" s="100">
        <v>189980.25</v>
      </c>
      <c r="Q712" s="100">
        <v>188397.15</v>
      </c>
      <c r="R712" s="100">
        <v>186814.04</v>
      </c>
      <c r="S712" s="100">
        <v>185230.94</v>
      </c>
      <c r="T712" s="100">
        <v>183647.84</v>
      </c>
      <c r="U712" s="100">
        <v>182064.74</v>
      </c>
      <c r="V712" s="100">
        <v>180481.63</v>
      </c>
      <c r="W712" s="100">
        <v>178898.53</v>
      </c>
      <c r="X712" s="100">
        <v>177315.43</v>
      </c>
      <c r="Y712" s="100">
        <v>175732.33</v>
      </c>
      <c r="Z712" s="100">
        <v>174149.22</v>
      </c>
      <c r="AA712" s="334">
        <f t="shared" si="3"/>
        <v>183647.83846153849</v>
      </c>
      <c r="AB712" s="100">
        <v>174149.22</v>
      </c>
      <c r="AC712" s="100">
        <v>174149.22</v>
      </c>
      <c r="AD712" s="100">
        <v>174149.22</v>
      </c>
      <c r="AE712" s="100">
        <v>174149.22</v>
      </c>
      <c r="AF712" s="100">
        <v>174149.22</v>
      </c>
      <c r="AG712" s="100">
        <v>174149.22</v>
      </c>
      <c r="AH712" s="100">
        <v>174149.22</v>
      </c>
      <c r="AI712" s="100">
        <v>174149.22</v>
      </c>
      <c r="AJ712" s="100">
        <v>174149.22</v>
      </c>
      <c r="AK712" s="100">
        <v>174149.22</v>
      </c>
      <c r="AL712" s="100">
        <v>174149.22</v>
      </c>
      <c r="AM712" s="100">
        <v>174149.22</v>
      </c>
      <c r="AN712" s="100">
        <v>174149.22</v>
      </c>
      <c r="AO712" s="100">
        <v>174149.22</v>
      </c>
      <c r="AP712" s="100">
        <v>174149.22</v>
      </c>
      <c r="AQ712" s="100">
        <v>174149.22</v>
      </c>
      <c r="AR712" s="100">
        <v>174149.22</v>
      </c>
      <c r="AS712" s="100">
        <v>174149.22</v>
      </c>
      <c r="AT712" s="100">
        <v>174149.22</v>
      </c>
      <c r="AU712" s="100">
        <v>174149.22</v>
      </c>
      <c r="AV712" s="100">
        <v>174149.22</v>
      </c>
      <c r="AW712" s="100">
        <v>174149.22</v>
      </c>
      <c r="AX712" s="100">
        <v>174149.22</v>
      </c>
      <c r="AY712" s="100">
        <v>174149.22</v>
      </c>
      <c r="AZ712" s="100">
        <v>174149.22</v>
      </c>
      <c r="BA712" s="100">
        <v>174149.22</v>
      </c>
      <c r="BB712" s="100">
        <v>174149.22</v>
      </c>
      <c r="BC712" s="100">
        <v>174149.22</v>
      </c>
      <c r="BD712" s="100">
        <v>174149.22</v>
      </c>
      <c r="BE712" s="100">
        <v>174149.22</v>
      </c>
      <c r="BF712" s="100">
        <v>174149.22</v>
      </c>
      <c r="BG712" s="100">
        <v>174149.22</v>
      </c>
      <c r="BH712" s="100">
        <v>174149.22</v>
      </c>
      <c r="BI712" s="100">
        <v>174149.22</v>
      </c>
      <c r="BJ712" s="100">
        <v>174149.22</v>
      </c>
      <c r="BK712" s="100">
        <v>174149.22</v>
      </c>
      <c r="BL712" s="100">
        <v>174149.22</v>
      </c>
      <c r="BM712" s="100">
        <v>174149.22</v>
      </c>
      <c r="BN712" s="100">
        <v>174149.22</v>
      </c>
      <c r="BO712" s="100">
        <v>174149.22</v>
      </c>
      <c r="BP712" s="100">
        <v>174149.22</v>
      </c>
      <c r="BQ712" s="100">
        <v>174149.22</v>
      </c>
      <c r="BR712" s="100">
        <v>174149.22</v>
      </c>
      <c r="BS712" s="100">
        <v>174149.22</v>
      </c>
      <c r="BT712" s="100">
        <v>174149.22</v>
      </c>
      <c r="BU712" s="100">
        <v>174149.22</v>
      </c>
      <c r="BV712" s="100">
        <v>174149.22</v>
      </c>
      <c r="BW712" s="100">
        <v>174149.22</v>
      </c>
      <c r="BX712" s="100">
        <v>174149.22</v>
      </c>
      <c r="BY712" s="100">
        <v>174149.22</v>
      </c>
      <c r="BZ712" s="100">
        <v>174149.22</v>
      </c>
      <c r="CA712" s="100">
        <v>174149.22</v>
      </c>
      <c r="CB712" s="100">
        <v>174149.22</v>
      </c>
      <c r="CC712" s="100">
        <v>174149.22</v>
      </c>
      <c r="CD712" s="100">
        <v>174149.22</v>
      </c>
      <c r="CE712" s="100">
        <v>174149.22</v>
      </c>
      <c r="CF712" s="100">
        <v>174149.22</v>
      </c>
      <c r="CG712" s="100">
        <v>174149.22</v>
      </c>
      <c r="CH712" s="100">
        <v>174149.22</v>
      </c>
      <c r="CI712" s="100">
        <v>174149.22</v>
      </c>
      <c r="CJ712" s="100">
        <v>174149.22</v>
      </c>
      <c r="CK712" s="100">
        <v>174149.22</v>
      </c>
      <c r="CL712" s="100">
        <v>174149.22</v>
      </c>
      <c r="CM712" s="100">
        <v>174149.22</v>
      </c>
      <c r="CN712" s="100">
        <v>174149.22</v>
      </c>
      <c r="CO712" s="100">
        <v>174149.22</v>
      </c>
    </row>
    <row r="713" spans="1:93" x14ac:dyDescent="0.2">
      <c r="A713" s="101" t="s">
        <v>2306</v>
      </c>
      <c r="B713" s="100">
        <v>343754.73</v>
      </c>
      <c r="C713" s="100">
        <v>341920.88</v>
      </c>
      <c r="D713" s="100">
        <v>340087.03999999998</v>
      </c>
      <c r="E713" s="100">
        <v>338253.2</v>
      </c>
      <c r="F713" s="100">
        <v>336419.35</v>
      </c>
      <c r="G713" s="100">
        <v>334585.51</v>
      </c>
      <c r="H713" s="100">
        <v>332751.67</v>
      </c>
      <c r="I713" s="100">
        <v>330917.83</v>
      </c>
      <c r="J713" s="100">
        <v>329083.98</v>
      </c>
      <c r="K713" s="100">
        <v>327250.14</v>
      </c>
      <c r="L713" s="100">
        <v>325416.3</v>
      </c>
      <c r="M713" s="100">
        <v>323582.45</v>
      </c>
      <c r="N713" s="100">
        <v>323582.45</v>
      </c>
      <c r="O713" s="100">
        <v>321748.61</v>
      </c>
      <c r="P713" s="100">
        <v>319914.77</v>
      </c>
      <c r="Q713" s="100">
        <v>318080.93</v>
      </c>
      <c r="R713" s="100">
        <v>316247.08</v>
      </c>
      <c r="S713" s="100">
        <v>314413.24</v>
      </c>
      <c r="T713" s="100">
        <v>312579.40000000002</v>
      </c>
      <c r="U713" s="100">
        <v>310745.56</v>
      </c>
      <c r="V713" s="100">
        <v>308911.71000000002</v>
      </c>
      <c r="W713" s="100">
        <v>307077.87</v>
      </c>
      <c r="X713" s="100">
        <v>305244.03000000003</v>
      </c>
      <c r="Y713" s="100">
        <v>303410.18</v>
      </c>
      <c r="Z713" s="100">
        <v>301576.34000000003</v>
      </c>
      <c r="AA713" s="334">
        <f t="shared" si="3"/>
        <v>312579.39769230771</v>
      </c>
      <c r="AB713" s="100">
        <v>301576.34000000003</v>
      </c>
      <c r="AC713" s="100">
        <v>301576.34000000003</v>
      </c>
      <c r="AD713" s="100">
        <v>301576.34000000003</v>
      </c>
      <c r="AE713" s="100">
        <v>301576.34000000003</v>
      </c>
      <c r="AF713" s="100">
        <v>301576.34000000003</v>
      </c>
      <c r="AG713" s="100">
        <v>301576.34000000003</v>
      </c>
      <c r="AH713" s="100">
        <v>301576.34000000003</v>
      </c>
      <c r="AI713" s="100">
        <v>301576.34000000003</v>
      </c>
      <c r="AJ713" s="100">
        <v>301576.34000000003</v>
      </c>
      <c r="AK713" s="100">
        <v>301576.34000000003</v>
      </c>
      <c r="AL713" s="100">
        <v>301576.34000000003</v>
      </c>
      <c r="AM713" s="100">
        <v>301576.34000000003</v>
      </c>
      <c r="AN713" s="100">
        <v>301576.34000000003</v>
      </c>
      <c r="AO713" s="100">
        <v>301576.34000000003</v>
      </c>
      <c r="AP713" s="100">
        <v>301576.34000000003</v>
      </c>
      <c r="AQ713" s="100">
        <v>301576.34000000003</v>
      </c>
      <c r="AR713" s="100">
        <v>301576.34000000003</v>
      </c>
      <c r="AS713" s="100">
        <v>301576.34000000003</v>
      </c>
      <c r="AT713" s="100">
        <v>301576.34000000003</v>
      </c>
      <c r="AU713" s="100">
        <v>301576.34000000003</v>
      </c>
      <c r="AV713" s="100">
        <v>301576.34000000003</v>
      </c>
      <c r="AW713" s="100">
        <v>301576.34000000003</v>
      </c>
      <c r="AX713" s="100">
        <v>301576.34000000003</v>
      </c>
      <c r="AY713" s="100">
        <v>301576.34000000003</v>
      </c>
      <c r="AZ713" s="100">
        <v>301576.34000000003</v>
      </c>
      <c r="BA713" s="100">
        <v>301576.34000000003</v>
      </c>
      <c r="BB713" s="100">
        <v>301576.34000000003</v>
      </c>
      <c r="BC713" s="100">
        <v>301576.34000000003</v>
      </c>
      <c r="BD713" s="100">
        <v>301576.34000000003</v>
      </c>
      <c r="BE713" s="100">
        <v>301576.34000000003</v>
      </c>
      <c r="BF713" s="100">
        <v>301576.34000000003</v>
      </c>
      <c r="BG713" s="100">
        <v>301576.34000000003</v>
      </c>
      <c r="BH713" s="100">
        <v>301576.34000000003</v>
      </c>
      <c r="BI713" s="100">
        <v>301576.34000000003</v>
      </c>
      <c r="BJ713" s="100">
        <v>301576.34000000003</v>
      </c>
      <c r="BK713" s="100">
        <v>301576.34000000003</v>
      </c>
      <c r="BL713" s="100">
        <v>301576.34000000003</v>
      </c>
      <c r="BM713" s="100">
        <v>301576.34000000003</v>
      </c>
      <c r="BN713" s="100">
        <v>301576.34000000003</v>
      </c>
      <c r="BO713" s="100">
        <v>301576.34000000003</v>
      </c>
      <c r="BP713" s="100">
        <v>301576.34000000003</v>
      </c>
      <c r="BQ713" s="100">
        <v>301576.34000000003</v>
      </c>
      <c r="BR713" s="100">
        <v>301576.34000000003</v>
      </c>
      <c r="BS713" s="100">
        <v>301576.34000000003</v>
      </c>
      <c r="BT713" s="100">
        <v>301576.34000000003</v>
      </c>
      <c r="BU713" s="100">
        <v>301576.34000000003</v>
      </c>
      <c r="BV713" s="100">
        <v>301576.34000000003</v>
      </c>
      <c r="BW713" s="100">
        <v>301576.34000000003</v>
      </c>
      <c r="BX713" s="100">
        <v>301576.34000000003</v>
      </c>
      <c r="BY713" s="100">
        <v>301576.34000000003</v>
      </c>
      <c r="BZ713" s="100">
        <v>301576.34000000003</v>
      </c>
      <c r="CA713" s="100">
        <v>301576.34000000003</v>
      </c>
      <c r="CB713" s="100">
        <v>301576.34000000003</v>
      </c>
      <c r="CC713" s="100">
        <v>301576.34000000003</v>
      </c>
      <c r="CD713" s="100">
        <v>301576.34000000003</v>
      </c>
      <c r="CE713" s="100">
        <v>301576.34000000003</v>
      </c>
      <c r="CF713" s="100">
        <v>301576.34000000003</v>
      </c>
      <c r="CG713" s="100">
        <v>301576.34000000003</v>
      </c>
      <c r="CH713" s="100">
        <v>301576.34000000003</v>
      </c>
      <c r="CI713" s="100">
        <v>301576.34000000003</v>
      </c>
      <c r="CJ713" s="100">
        <v>301576.34000000003</v>
      </c>
      <c r="CK713" s="100">
        <v>301576.34000000003</v>
      </c>
      <c r="CL713" s="100">
        <v>301576.34000000003</v>
      </c>
      <c r="CM713" s="100">
        <v>301576.34000000003</v>
      </c>
      <c r="CN713" s="100">
        <v>301576.34000000003</v>
      </c>
      <c r="CO713" s="100">
        <v>301576.34000000003</v>
      </c>
    </row>
    <row r="714" spans="1:93" x14ac:dyDescent="0.2">
      <c r="A714" s="101" t="s">
        <v>2307</v>
      </c>
      <c r="B714" s="100">
        <v>883297.36</v>
      </c>
      <c r="C714" s="100">
        <v>879245.44</v>
      </c>
      <c r="D714" s="100">
        <v>875193.53</v>
      </c>
      <c r="E714" s="100">
        <v>871141.61</v>
      </c>
      <c r="F714" s="100">
        <v>867089.7</v>
      </c>
      <c r="G714" s="100">
        <v>863037.78</v>
      </c>
      <c r="H714" s="100">
        <v>858985.87</v>
      </c>
      <c r="I714" s="100">
        <v>854933.95</v>
      </c>
      <c r="J714" s="100">
        <v>850882.04</v>
      </c>
      <c r="K714" s="100">
        <v>846830.12</v>
      </c>
      <c r="L714" s="100">
        <v>842778.21</v>
      </c>
      <c r="M714" s="100">
        <v>838726.29</v>
      </c>
      <c r="N714" s="100">
        <v>838726.29</v>
      </c>
      <c r="O714" s="100">
        <v>834674.37</v>
      </c>
      <c r="P714" s="100">
        <v>830622.46</v>
      </c>
      <c r="Q714" s="100">
        <v>826570.54</v>
      </c>
      <c r="R714" s="100">
        <v>822518.63</v>
      </c>
      <c r="S714" s="100">
        <v>818466.71</v>
      </c>
      <c r="T714" s="100">
        <v>814414.8</v>
      </c>
      <c r="U714" s="100">
        <v>810362.88</v>
      </c>
      <c r="V714" s="100">
        <v>806310.96</v>
      </c>
      <c r="W714" s="100">
        <v>802259.05</v>
      </c>
      <c r="X714" s="100">
        <v>798207.13</v>
      </c>
      <c r="Y714" s="100">
        <v>794155.22</v>
      </c>
      <c r="Z714" s="100">
        <v>790103.3</v>
      </c>
      <c r="AA714" s="334">
        <f t="shared" si="3"/>
        <v>814414.79538461554</v>
      </c>
      <c r="AB714" s="100">
        <v>790103.3</v>
      </c>
      <c r="AC714" s="100">
        <v>790103.3</v>
      </c>
      <c r="AD714" s="100">
        <v>790103.3</v>
      </c>
      <c r="AE714" s="100">
        <v>790103.3</v>
      </c>
      <c r="AF714" s="100">
        <v>790103.3</v>
      </c>
      <c r="AG714" s="100">
        <v>790103.3</v>
      </c>
      <c r="AH714" s="100">
        <v>790103.3</v>
      </c>
      <c r="AI714" s="100">
        <v>790103.3</v>
      </c>
      <c r="AJ714" s="100">
        <v>790103.3</v>
      </c>
      <c r="AK714" s="100">
        <v>790103.3</v>
      </c>
      <c r="AL714" s="100">
        <v>790103.3</v>
      </c>
      <c r="AM714" s="100">
        <v>790103.3</v>
      </c>
      <c r="AN714" s="100">
        <v>790103.3</v>
      </c>
      <c r="AO714" s="100">
        <v>790103.3</v>
      </c>
      <c r="AP714" s="100">
        <v>790103.3</v>
      </c>
      <c r="AQ714" s="100">
        <v>790103.3</v>
      </c>
      <c r="AR714" s="100">
        <v>790103.3</v>
      </c>
      <c r="AS714" s="100">
        <v>790103.3</v>
      </c>
      <c r="AT714" s="100">
        <v>790103.3</v>
      </c>
      <c r="AU714" s="100">
        <v>790103.3</v>
      </c>
      <c r="AV714" s="100">
        <v>790103.3</v>
      </c>
      <c r="AW714" s="100">
        <v>790103.3</v>
      </c>
      <c r="AX714" s="100">
        <v>790103.3</v>
      </c>
      <c r="AY714" s="100">
        <v>790103.3</v>
      </c>
      <c r="AZ714" s="100">
        <v>790103.3</v>
      </c>
      <c r="BA714" s="100">
        <v>790103.3</v>
      </c>
      <c r="BB714" s="100">
        <v>790103.3</v>
      </c>
      <c r="BC714" s="100">
        <v>790103.3</v>
      </c>
      <c r="BD714" s="100">
        <v>790103.3</v>
      </c>
      <c r="BE714" s="100">
        <v>790103.3</v>
      </c>
      <c r="BF714" s="100">
        <v>790103.3</v>
      </c>
      <c r="BG714" s="100">
        <v>790103.3</v>
      </c>
      <c r="BH714" s="100">
        <v>790103.3</v>
      </c>
      <c r="BI714" s="100">
        <v>790103.3</v>
      </c>
      <c r="BJ714" s="100">
        <v>790103.3</v>
      </c>
      <c r="BK714" s="100">
        <v>790103.3</v>
      </c>
      <c r="BL714" s="100">
        <v>790103.3</v>
      </c>
      <c r="BM714" s="100">
        <v>790103.3</v>
      </c>
      <c r="BN714" s="100">
        <v>790103.3</v>
      </c>
      <c r="BO714" s="100">
        <v>790103.3</v>
      </c>
      <c r="BP714" s="100">
        <v>790103.3</v>
      </c>
      <c r="BQ714" s="100">
        <v>790103.3</v>
      </c>
      <c r="BR714" s="100">
        <v>790103.3</v>
      </c>
      <c r="BS714" s="100">
        <v>790103.3</v>
      </c>
      <c r="BT714" s="100">
        <v>790103.3</v>
      </c>
      <c r="BU714" s="100">
        <v>790103.3</v>
      </c>
      <c r="BV714" s="100">
        <v>790103.3</v>
      </c>
      <c r="BW714" s="100">
        <v>790103.3</v>
      </c>
      <c r="BX714" s="100">
        <v>790103.3</v>
      </c>
      <c r="BY714" s="100">
        <v>790103.3</v>
      </c>
      <c r="BZ714" s="100">
        <v>790103.3</v>
      </c>
      <c r="CA714" s="100">
        <v>790103.3</v>
      </c>
      <c r="CB714" s="100">
        <v>790103.3</v>
      </c>
      <c r="CC714" s="100">
        <v>790103.3</v>
      </c>
      <c r="CD714" s="100">
        <v>790103.3</v>
      </c>
      <c r="CE714" s="100">
        <v>790103.3</v>
      </c>
      <c r="CF714" s="100">
        <v>790103.3</v>
      </c>
      <c r="CG714" s="100">
        <v>790103.3</v>
      </c>
      <c r="CH714" s="100">
        <v>790103.3</v>
      </c>
      <c r="CI714" s="100">
        <v>790103.3</v>
      </c>
      <c r="CJ714" s="100">
        <v>790103.3</v>
      </c>
      <c r="CK714" s="100">
        <v>790103.3</v>
      </c>
      <c r="CL714" s="100">
        <v>790103.3</v>
      </c>
      <c r="CM714" s="100">
        <v>790103.3</v>
      </c>
      <c r="CN714" s="100">
        <v>790103.3</v>
      </c>
      <c r="CO714" s="100">
        <v>790103.3</v>
      </c>
    </row>
    <row r="715" spans="1:93" x14ac:dyDescent="0.2">
      <c r="A715" s="101" t="s">
        <v>2308</v>
      </c>
      <c r="B715" s="100">
        <v>2303632.1800000002</v>
      </c>
      <c r="C715" s="100">
        <v>2291906.7000000002</v>
      </c>
      <c r="D715" s="100">
        <v>2280181.2200000002</v>
      </c>
      <c r="E715" s="100">
        <v>2268455.7400000002</v>
      </c>
      <c r="F715" s="100">
        <v>2256730.2599999998</v>
      </c>
      <c r="G715" s="100">
        <v>2245004.7799999998</v>
      </c>
      <c r="H715" s="100">
        <v>2233279.2999999998</v>
      </c>
      <c r="I715" s="100">
        <v>2221553.8199999998</v>
      </c>
      <c r="J715" s="100">
        <v>2209828.34</v>
      </c>
      <c r="K715" s="100">
        <v>2198102.86</v>
      </c>
      <c r="L715" s="100">
        <v>2186377.38</v>
      </c>
      <c r="M715" s="100">
        <v>2174651.9</v>
      </c>
      <c r="N715" s="100">
        <v>2174651.9</v>
      </c>
      <c r="O715" s="100">
        <v>2162926.42</v>
      </c>
      <c r="P715" s="100">
        <v>2151200.94</v>
      </c>
      <c r="Q715" s="100">
        <v>2139475.46</v>
      </c>
      <c r="R715" s="100">
        <v>2127749.98</v>
      </c>
      <c r="S715" s="100">
        <v>2116024.5</v>
      </c>
      <c r="T715" s="100">
        <v>2104299.0299999998</v>
      </c>
      <c r="U715" s="100">
        <v>2092573.55</v>
      </c>
      <c r="V715" s="100">
        <v>2080848.07</v>
      </c>
      <c r="W715" s="100">
        <v>2069122.5899999901</v>
      </c>
      <c r="X715" s="100">
        <v>2057397.1099999901</v>
      </c>
      <c r="Y715" s="100">
        <v>2045671.63</v>
      </c>
      <c r="Z715" s="100">
        <v>2033946.15</v>
      </c>
      <c r="AA715" s="334">
        <f t="shared" si="3"/>
        <v>2104299.0253846133</v>
      </c>
      <c r="AB715" s="100">
        <v>2033946.15</v>
      </c>
      <c r="AC715" s="100">
        <v>2033946.15</v>
      </c>
      <c r="AD715" s="100">
        <v>2033946.15</v>
      </c>
      <c r="AE715" s="100">
        <v>2033946.15</v>
      </c>
      <c r="AF715" s="100">
        <v>2033946.15</v>
      </c>
      <c r="AG715" s="100">
        <v>2033946.15</v>
      </c>
      <c r="AH715" s="100">
        <v>2033946.15</v>
      </c>
      <c r="AI715" s="100">
        <v>2033946.15</v>
      </c>
      <c r="AJ715" s="100">
        <v>2033946.15</v>
      </c>
      <c r="AK715" s="100">
        <v>2033946.15</v>
      </c>
      <c r="AL715" s="100">
        <v>2033946.15</v>
      </c>
      <c r="AM715" s="100">
        <v>2033946.15</v>
      </c>
      <c r="AN715" s="100">
        <v>2033946.15</v>
      </c>
      <c r="AO715" s="100">
        <v>2033946.15</v>
      </c>
      <c r="AP715" s="100">
        <v>2033946.15</v>
      </c>
      <c r="AQ715" s="100">
        <v>2033946.15</v>
      </c>
      <c r="AR715" s="100">
        <v>2033946.15</v>
      </c>
      <c r="AS715" s="100">
        <v>2033946.15</v>
      </c>
      <c r="AT715" s="100">
        <v>2033946.15</v>
      </c>
      <c r="AU715" s="100">
        <v>2033946.15</v>
      </c>
      <c r="AV715" s="100">
        <v>2033946.15</v>
      </c>
      <c r="AW715" s="100">
        <v>2033946.15</v>
      </c>
      <c r="AX715" s="100">
        <v>2033946.15</v>
      </c>
      <c r="AY715" s="100">
        <v>2033946.15</v>
      </c>
      <c r="AZ715" s="100">
        <v>2033946.15</v>
      </c>
      <c r="BA715" s="100">
        <v>2033946.15</v>
      </c>
      <c r="BB715" s="100">
        <v>2033946.15</v>
      </c>
      <c r="BC715" s="100">
        <v>2033946.15</v>
      </c>
      <c r="BD715" s="100">
        <v>2033946.15</v>
      </c>
      <c r="BE715" s="100">
        <v>2033946.15</v>
      </c>
      <c r="BF715" s="100">
        <v>2033946.15</v>
      </c>
      <c r="BG715" s="100">
        <v>2033946.15</v>
      </c>
      <c r="BH715" s="100">
        <v>2033946.15</v>
      </c>
      <c r="BI715" s="100">
        <v>2033946.15</v>
      </c>
      <c r="BJ715" s="100">
        <v>2033946.15</v>
      </c>
      <c r="BK715" s="100">
        <v>2033946.15</v>
      </c>
      <c r="BL715" s="100">
        <v>2033946.15</v>
      </c>
      <c r="BM715" s="100">
        <v>2033946.15</v>
      </c>
      <c r="BN715" s="100">
        <v>2033946.15</v>
      </c>
      <c r="BO715" s="100">
        <v>2033946.15</v>
      </c>
      <c r="BP715" s="100">
        <v>2033946.15</v>
      </c>
      <c r="BQ715" s="100">
        <v>2033946.15</v>
      </c>
      <c r="BR715" s="100">
        <v>2033946.15</v>
      </c>
      <c r="BS715" s="100">
        <v>2033946.15</v>
      </c>
      <c r="BT715" s="100">
        <v>2033946.15</v>
      </c>
      <c r="BU715" s="100">
        <v>2033946.15</v>
      </c>
      <c r="BV715" s="100">
        <v>2033946.15</v>
      </c>
      <c r="BW715" s="100">
        <v>2033946.15</v>
      </c>
      <c r="BX715" s="100">
        <v>2033946.15</v>
      </c>
      <c r="BY715" s="100">
        <v>2033946.15</v>
      </c>
      <c r="BZ715" s="100">
        <v>2033946.15</v>
      </c>
      <c r="CA715" s="100">
        <v>2033946.15</v>
      </c>
      <c r="CB715" s="100">
        <v>2033946.15</v>
      </c>
      <c r="CC715" s="100">
        <v>2033946.15</v>
      </c>
      <c r="CD715" s="100">
        <v>2033946.15</v>
      </c>
      <c r="CE715" s="100">
        <v>2033946.15</v>
      </c>
      <c r="CF715" s="100">
        <v>2033946.15</v>
      </c>
      <c r="CG715" s="100">
        <v>2033946.15</v>
      </c>
      <c r="CH715" s="100">
        <v>2033946.15</v>
      </c>
      <c r="CI715" s="100">
        <v>2033946.15</v>
      </c>
      <c r="CJ715" s="100">
        <v>2033946.15</v>
      </c>
      <c r="CK715" s="100">
        <v>2033946.15</v>
      </c>
      <c r="CL715" s="100">
        <v>2033946.15</v>
      </c>
      <c r="CM715" s="100">
        <v>2033946.15</v>
      </c>
      <c r="CN715" s="100">
        <v>2033946.15</v>
      </c>
      <c r="CO715" s="100">
        <v>2033946.15</v>
      </c>
    </row>
    <row r="716" spans="1:93" x14ac:dyDescent="0.2">
      <c r="A716" s="101" t="s">
        <v>2309</v>
      </c>
      <c r="B716" s="100">
        <v>879084.77</v>
      </c>
      <c r="C716" s="100">
        <v>875560.92</v>
      </c>
      <c r="D716" s="100">
        <v>872037.07</v>
      </c>
      <c r="E716" s="100">
        <v>868513.21</v>
      </c>
      <c r="F716" s="100">
        <v>864989.36</v>
      </c>
      <c r="G716" s="100">
        <v>861465.5</v>
      </c>
      <c r="H716" s="100">
        <v>857941.65</v>
      </c>
      <c r="I716" s="100">
        <v>854417.79</v>
      </c>
      <c r="J716" s="100">
        <v>850893.94</v>
      </c>
      <c r="K716" s="100">
        <v>847370.09</v>
      </c>
      <c r="L716" s="100">
        <v>843846.23</v>
      </c>
      <c r="M716" s="100">
        <v>840322.38</v>
      </c>
      <c r="N716" s="100">
        <v>840322.38</v>
      </c>
      <c r="O716" s="100">
        <v>836798.53</v>
      </c>
      <c r="P716" s="100">
        <v>833274.67</v>
      </c>
      <c r="Q716" s="100">
        <v>829750.82</v>
      </c>
      <c r="R716" s="100">
        <v>826226.97</v>
      </c>
      <c r="S716" s="100">
        <v>822703.11</v>
      </c>
      <c r="T716" s="100">
        <v>819179.26</v>
      </c>
      <c r="U716" s="100">
        <v>815655.4</v>
      </c>
      <c r="V716" s="100">
        <v>812131.55</v>
      </c>
      <c r="W716" s="100">
        <v>808607.7</v>
      </c>
      <c r="X716" s="100">
        <v>805083.84</v>
      </c>
      <c r="Y716" s="100">
        <v>801559.99</v>
      </c>
      <c r="Z716" s="100">
        <v>798036.14</v>
      </c>
      <c r="AA716" s="334">
        <f t="shared" si="3"/>
        <v>819179.25846153859</v>
      </c>
      <c r="AB716" s="100">
        <v>798036.14</v>
      </c>
      <c r="AC716" s="100">
        <v>798036.14</v>
      </c>
      <c r="AD716" s="100">
        <v>798036.14</v>
      </c>
      <c r="AE716" s="100">
        <v>798036.14</v>
      </c>
      <c r="AF716" s="100">
        <v>798036.14</v>
      </c>
      <c r="AG716" s="100">
        <v>798036.14</v>
      </c>
      <c r="AH716" s="100">
        <v>798036.14</v>
      </c>
      <c r="AI716" s="100">
        <v>798036.14</v>
      </c>
      <c r="AJ716" s="100">
        <v>798036.14</v>
      </c>
      <c r="AK716" s="100">
        <v>798036.14</v>
      </c>
      <c r="AL716" s="100">
        <v>798036.14</v>
      </c>
      <c r="AM716" s="100">
        <v>798036.14</v>
      </c>
      <c r="AN716" s="100">
        <v>798036.14</v>
      </c>
      <c r="AO716" s="100">
        <v>798036.14</v>
      </c>
      <c r="AP716" s="100">
        <v>798036.14</v>
      </c>
      <c r="AQ716" s="100">
        <v>798036.14</v>
      </c>
      <c r="AR716" s="100">
        <v>798036.14</v>
      </c>
      <c r="AS716" s="100">
        <v>798036.14</v>
      </c>
      <c r="AT716" s="100">
        <v>798036.14</v>
      </c>
      <c r="AU716" s="100">
        <v>798036.14</v>
      </c>
      <c r="AV716" s="100">
        <v>798036.14</v>
      </c>
      <c r="AW716" s="100">
        <v>798036.14</v>
      </c>
      <c r="AX716" s="100">
        <v>798036.14</v>
      </c>
      <c r="AY716" s="100">
        <v>798036.14</v>
      </c>
      <c r="AZ716" s="100">
        <v>798036.14</v>
      </c>
      <c r="BA716" s="100">
        <v>798036.14</v>
      </c>
      <c r="BB716" s="100">
        <v>798036.14</v>
      </c>
      <c r="BC716" s="100">
        <v>798036.14</v>
      </c>
      <c r="BD716" s="100">
        <v>798036.14</v>
      </c>
      <c r="BE716" s="100">
        <v>798036.14</v>
      </c>
      <c r="BF716" s="100">
        <v>798036.14</v>
      </c>
      <c r="BG716" s="100">
        <v>798036.14</v>
      </c>
      <c r="BH716" s="100">
        <v>798036.14</v>
      </c>
      <c r="BI716" s="100">
        <v>798036.14</v>
      </c>
      <c r="BJ716" s="100">
        <v>798036.14</v>
      </c>
      <c r="BK716" s="100">
        <v>798036.14</v>
      </c>
      <c r="BL716" s="100">
        <v>798036.14</v>
      </c>
      <c r="BM716" s="100">
        <v>798036.14</v>
      </c>
      <c r="BN716" s="100">
        <v>798036.14</v>
      </c>
      <c r="BO716" s="100">
        <v>798036.14</v>
      </c>
      <c r="BP716" s="100">
        <v>798036.14</v>
      </c>
      <c r="BQ716" s="100">
        <v>798036.14</v>
      </c>
      <c r="BR716" s="100">
        <v>798036.14</v>
      </c>
      <c r="BS716" s="100">
        <v>798036.14</v>
      </c>
      <c r="BT716" s="100">
        <v>798036.14</v>
      </c>
      <c r="BU716" s="100">
        <v>798036.14</v>
      </c>
      <c r="BV716" s="100">
        <v>798036.14</v>
      </c>
      <c r="BW716" s="100">
        <v>798036.14</v>
      </c>
      <c r="BX716" s="100">
        <v>798036.14</v>
      </c>
      <c r="BY716" s="100">
        <v>798036.14</v>
      </c>
      <c r="BZ716" s="100">
        <v>798036.14</v>
      </c>
      <c r="CA716" s="100">
        <v>798036.14</v>
      </c>
      <c r="CB716" s="100">
        <v>798036.14</v>
      </c>
      <c r="CC716" s="100">
        <v>798036.14</v>
      </c>
      <c r="CD716" s="100">
        <v>798036.14</v>
      </c>
      <c r="CE716" s="100">
        <v>798036.14</v>
      </c>
      <c r="CF716" s="100">
        <v>798036.14</v>
      </c>
      <c r="CG716" s="100">
        <v>798036.14</v>
      </c>
      <c r="CH716" s="100">
        <v>798036.14</v>
      </c>
      <c r="CI716" s="100">
        <v>798036.14</v>
      </c>
      <c r="CJ716" s="100">
        <v>798036.14</v>
      </c>
      <c r="CK716" s="100">
        <v>798036.14</v>
      </c>
      <c r="CL716" s="100">
        <v>798036.14</v>
      </c>
      <c r="CM716" s="100">
        <v>798036.14</v>
      </c>
      <c r="CN716" s="100">
        <v>798036.14</v>
      </c>
      <c r="CO716" s="100">
        <v>798036.14</v>
      </c>
    </row>
    <row r="717" spans="1:93" x14ac:dyDescent="0.2">
      <c r="A717" s="101" t="s">
        <v>2310</v>
      </c>
      <c r="B717" s="100">
        <v>0</v>
      </c>
      <c r="C717" s="100">
        <v>0</v>
      </c>
      <c r="D717" s="100">
        <v>0</v>
      </c>
      <c r="E717" s="100">
        <v>0</v>
      </c>
      <c r="F717" s="100">
        <v>0</v>
      </c>
      <c r="G717" s="100">
        <v>0</v>
      </c>
      <c r="H717" s="100">
        <v>0</v>
      </c>
      <c r="I717" s="100">
        <v>0</v>
      </c>
      <c r="J717" s="100">
        <v>0</v>
      </c>
      <c r="K717" s="100">
        <v>0</v>
      </c>
      <c r="L717" s="100">
        <v>0</v>
      </c>
      <c r="M717" s="100">
        <v>0</v>
      </c>
      <c r="N717" s="100">
        <v>0</v>
      </c>
      <c r="O717" s="100">
        <v>0</v>
      </c>
      <c r="P717" s="100">
        <v>0</v>
      </c>
      <c r="Q717" s="100">
        <v>0</v>
      </c>
      <c r="R717" s="100">
        <v>0</v>
      </c>
      <c r="S717" s="100">
        <v>0</v>
      </c>
      <c r="T717" s="100">
        <v>0</v>
      </c>
      <c r="U717" s="100">
        <v>0</v>
      </c>
      <c r="V717" s="100">
        <v>0</v>
      </c>
      <c r="W717" s="100">
        <v>0</v>
      </c>
      <c r="X717" s="100">
        <v>0</v>
      </c>
      <c r="Y717" s="100">
        <v>0</v>
      </c>
      <c r="Z717" s="100">
        <v>0</v>
      </c>
      <c r="AA717" s="334">
        <f t="shared" si="3"/>
        <v>0</v>
      </c>
      <c r="AB717" s="100">
        <v>0</v>
      </c>
      <c r="AC717" s="100">
        <v>0</v>
      </c>
      <c r="AD717" s="100">
        <v>0</v>
      </c>
      <c r="AE717" s="100">
        <v>0</v>
      </c>
      <c r="AF717" s="100">
        <v>0</v>
      </c>
      <c r="AG717" s="100">
        <v>0</v>
      </c>
      <c r="AH717" s="100">
        <v>0</v>
      </c>
      <c r="AI717" s="100">
        <v>0</v>
      </c>
      <c r="AJ717" s="100">
        <v>0</v>
      </c>
      <c r="AK717" s="100">
        <v>0</v>
      </c>
      <c r="AL717" s="100">
        <v>0</v>
      </c>
      <c r="AM717" s="100">
        <v>0</v>
      </c>
      <c r="AN717" s="100">
        <v>0</v>
      </c>
      <c r="AO717" s="100">
        <v>0</v>
      </c>
      <c r="AP717" s="100">
        <v>0</v>
      </c>
      <c r="AQ717" s="100">
        <v>0</v>
      </c>
      <c r="AR717" s="100">
        <v>0</v>
      </c>
      <c r="AS717" s="100">
        <v>0</v>
      </c>
      <c r="AT717" s="100">
        <v>0</v>
      </c>
      <c r="AU717" s="100">
        <v>0</v>
      </c>
      <c r="AV717" s="100">
        <v>0</v>
      </c>
      <c r="AW717" s="100">
        <v>0</v>
      </c>
      <c r="AX717" s="100">
        <v>0</v>
      </c>
      <c r="AY717" s="100">
        <v>0</v>
      </c>
      <c r="AZ717" s="100">
        <v>0</v>
      </c>
      <c r="BA717" s="100">
        <v>0</v>
      </c>
      <c r="BB717" s="100">
        <v>0</v>
      </c>
      <c r="BC717" s="100">
        <v>0</v>
      </c>
      <c r="BD717" s="100">
        <v>0</v>
      </c>
      <c r="BE717" s="100">
        <v>0</v>
      </c>
      <c r="BF717" s="100">
        <v>0</v>
      </c>
      <c r="BG717" s="100">
        <v>0</v>
      </c>
      <c r="BH717" s="100">
        <v>0</v>
      </c>
      <c r="BI717" s="100">
        <v>0</v>
      </c>
      <c r="BJ717" s="100">
        <v>0</v>
      </c>
      <c r="BK717" s="100">
        <v>0</v>
      </c>
      <c r="BL717" s="100">
        <v>0</v>
      </c>
      <c r="BM717" s="100">
        <v>0</v>
      </c>
      <c r="BN717" s="100">
        <v>0</v>
      </c>
      <c r="BO717" s="100">
        <v>0</v>
      </c>
      <c r="BP717" s="100">
        <v>0</v>
      </c>
      <c r="BQ717" s="100">
        <v>0</v>
      </c>
      <c r="BR717" s="100">
        <v>0</v>
      </c>
      <c r="BS717" s="100">
        <v>0</v>
      </c>
      <c r="BT717" s="100">
        <v>0</v>
      </c>
      <c r="BU717" s="100">
        <v>0</v>
      </c>
      <c r="BV717" s="100">
        <v>0</v>
      </c>
      <c r="BW717" s="100">
        <v>0</v>
      </c>
      <c r="BX717" s="100">
        <v>0</v>
      </c>
      <c r="BY717" s="100">
        <v>0</v>
      </c>
      <c r="BZ717" s="100">
        <v>0</v>
      </c>
      <c r="CA717" s="100">
        <v>0</v>
      </c>
      <c r="CB717" s="100">
        <v>0</v>
      </c>
      <c r="CC717" s="100">
        <v>0</v>
      </c>
      <c r="CD717" s="100">
        <v>0</v>
      </c>
      <c r="CE717" s="100">
        <v>0</v>
      </c>
      <c r="CF717" s="100">
        <v>0</v>
      </c>
      <c r="CG717" s="100">
        <v>0</v>
      </c>
      <c r="CH717" s="100">
        <v>0</v>
      </c>
      <c r="CI717" s="100">
        <v>0</v>
      </c>
      <c r="CJ717" s="100">
        <v>0</v>
      </c>
      <c r="CK717" s="100">
        <v>0</v>
      </c>
      <c r="CL717" s="100">
        <v>0</v>
      </c>
      <c r="CM717" s="100">
        <v>0</v>
      </c>
      <c r="CN717" s="100">
        <v>0</v>
      </c>
      <c r="CO717" s="100">
        <v>0</v>
      </c>
    </row>
    <row r="718" spans="1:93" x14ac:dyDescent="0.2">
      <c r="A718" s="101" t="s">
        <v>2311</v>
      </c>
      <c r="B718" s="100">
        <v>0</v>
      </c>
      <c r="C718" s="100">
        <v>0</v>
      </c>
      <c r="D718" s="100">
        <v>0</v>
      </c>
      <c r="E718" s="100">
        <v>0</v>
      </c>
      <c r="F718" s="100">
        <v>0</v>
      </c>
      <c r="G718" s="100">
        <v>0</v>
      </c>
      <c r="H718" s="100">
        <v>0</v>
      </c>
      <c r="I718" s="100">
        <v>0</v>
      </c>
      <c r="J718" s="100">
        <v>0</v>
      </c>
      <c r="K718" s="100">
        <v>0</v>
      </c>
      <c r="L718" s="100">
        <v>0</v>
      </c>
      <c r="M718" s="100">
        <v>0</v>
      </c>
      <c r="N718" s="100">
        <v>0</v>
      </c>
      <c r="O718" s="100">
        <v>0</v>
      </c>
      <c r="P718" s="100">
        <v>0</v>
      </c>
      <c r="Q718" s="100">
        <v>0</v>
      </c>
      <c r="R718" s="100">
        <v>0</v>
      </c>
      <c r="S718" s="100">
        <v>0</v>
      </c>
      <c r="T718" s="100">
        <v>0</v>
      </c>
      <c r="U718" s="100">
        <v>0</v>
      </c>
      <c r="V718" s="100">
        <v>0</v>
      </c>
      <c r="W718" s="100">
        <v>0</v>
      </c>
      <c r="X718" s="100">
        <v>0</v>
      </c>
      <c r="Y718" s="100">
        <v>0</v>
      </c>
      <c r="Z718" s="100">
        <v>0</v>
      </c>
      <c r="AA718" s="334">
        <f t="shared" si="3"/>
        <v>0</v>
      </c>
      <c r="AB718" s="100">
        <v>0</v>
      </c>
      <c r="AC718" s="100">
        <v>-544558.06272741698</v>
      </c>
      <c r="AD718" s="100">
        <v>-1089116.12545483</v>
      </c>
      <c r="AE718" s="100">
        <v>-1633674.1881822499</v>
      </c>
      <c r="AF718" s="100">
        <v>-2178232.2509096698</v>
      </c>
      <c r="AG718" s="100">
        <v>-2722790.3136371002</v>
      </c>
      <c r="AH718" s="100">
        <v>-3267348.3763645198</v>
      </c>
      <c r="AI718" s="100">
        <v>-3811906.4390919399</v>
      </c>
      <c r="AJ718" s="100">
        <v>-4356464.5018193703</v>
      </c>
      <c r="AK718" s="100">
        <v>-4901022.56454679</v>
      </c>
      <c r="AL718" s="100">
        <v>-5445580.6272742199</v>
      </c>
      <c r="AM718" s="100">
        <v>-5990138.6900016395</v>
      </c>
      <c r="AN718" s="100">
        <v>-6534696.7527290704</v>
      </c>
      <c r="AO718" s="100">
        <v>-6534696.7527290704</v>
      </c>
      <c r="AP718" s="100">
        <v>-7079254.81545649</v>
      </c>
      <c r="AQ718" s="100">
        <v>-7623812.8781839199</v>
      </c>
      <c r="AR718" s="100">
        <v>-8168370.9409113396</v>
      </c>
      <c r="AS718" s="100">
        <v>-8712929.0036387704</v>
      </c>
      <c r="AT718" s="100">
        <v>-9257487.0663661901</v>
      </c>
      <c r="AU718" s="100">
        <v>-9802045.1290936209</v>
      </c>
      <c r="AV718" s="100">
        <v>-10346603.191821</v>
      </c>
      <c r="AW718" s="100">
        <v>-10891161.254548401</v>
      </c>
      <c r="AX718" s="100">
        <v>-11435719.3172758</v>
      </c>
      <c r="AY718" s="100">
        <v>-11980277.3800033</v>
      </c>
      <c r="AZ718" s="100">
        <v>-12524835.442730701</v>
      </c>
      <c r="BA718" s="100">
        <v>-13069393.5054581</v>
      </c>
      <c r="BB718" s="100">
        <v>-13069393.5054581</v>
      </c>
      <c r="BC718" s="100">
        <v>-13612331.376404701</v>
      </c>
      <c r="BD718" s="100">
        <v>-14153649.0555705</v>
      </c>
      <c r="BE718" s="100">
        <v>-14694966.734736299</v>
      </c>
      <c r="BF718" s="100">
        <v>-15236284.4139021</v>
      </c>
      <c r="BG718" s="100">
        <v>-15777602.093067801</v>
      </c>
      <c r="BH718" s="100">
        <v>-16318919.7722336</v>
      </c>
      <c r="BI718" s="100">
        <v>-16860237.451399401</v>
      </c>
      <c r="BJ718" s="100">
        <v>-17401555.1305652</v>
      </c>
      <c r="BK718" s="100">
        <v>-17942872.809730999</v>
      </c>
      <c r="BL718" s="100">
        <v>-18484190.488896798</v>
      </c>
      <c r="BM718" s="100">
        <v>-19025508.168062501</v>
      </c>
      <c r="BN718" s="100">
        <v>-19566825.8472283</v>
      </c>
      <c r="BO718" s="100">
        <v>-19566825.8472283</v>
      </c>
      <c r="BP718" s="100">
        <v>-20083443.841462601</v>
      </c>
      <c r="BQ718" s="100">
        <v>-20574148.211989898</v>
      </c>
      <c r="BR718" s="100">
        <v>-21064852.582517099</v>
      </c>
      <c r="BS718" s="100">
        <v>-21555556.9530444</v>
      </c>
      <c r="BT718" s="100">
        <v>-22046261.3235716</v>
      </c>
      <c r="BU718" s="100">
        <v>-22536965.694098901</v>
      </c>
      <c r="BV718" s="100">
        <v>-23023077.422424302</v>
      </c>
      <c r="BW718" s="100">
        <v>-23504596.508547898</v>
      </c>
      <c r="BX718" s="100">
        <v>-23986115.594671499</v>
      </c>
      <c r="BY718" s="100">
        <v>-24467634.680794999</v>
      </c>
      <c r="BZ718" s="100">
        <v>-24949153.7669186</v>
      </c>
      <c r="CA718" s="100">
        <v>-25430672.8530422</v>
      </c>
      <c r="CB718" s="100">
        <v>-25430672.8530422</v>
      </c>
      <c r="CC718" s="100">
        <v>-25912191.939165801</v>
      </c>
      <c r="CD718" s="100">
        <v>-26378359.4946771</v>
      </c>
      <c r="CE718" s="100">
        <v>-26844527.0501885</v>
      </c>
      <c r="CF718" s="100">
        <v>-27310694.6056998</v>
      </c>
      <c r="CG718" s="100">
        <v>-27776862.1612112</v>
      </c>
      <c r="CH718" s="100">
        <v>-28243029.7167225</v>
      </c>
      <c r="CI718" s="100">
        <v>-28686701.336454</v>
      </c>
      <c r="CJ718" s="100">
        <v>-29107877.020405699</v>
      </c>
      <c r="CK718" s="100">
        <v>-29529052.704357501</v>
      </c>
      <c r="CL718" s="100">
        <v>-29950228.388309199</v>
      </c>
      <c r="CM718" s="100">
        <v>-30371404.072260901</v>
      </c>
      <c r="CN718" s="100">
        <v>-30789492.375930902</v>
      </c>
      <c r="CO718" s="100">
        <v>-30789492.375930902</v>
      </c>
    </row>
    <row r="719" spans="1:93" x14ac:dyDescent="0.2">
      <c r="A719" s="102" t="s">
        <v>2312</v>
      </c>
      <c r="B719" s="103">
        <v>13531454.48</v>
      </c>
      <c r="C719" s="103">
        <v>13459356.869999999</v>
      </c>
      <c r="D719" s="103">
        <v>13387259.32</v>
      </c>
      <c r="E719" s="103">
        <v>13315161.710000001</v>
      </c>
      <c r="F719" s="103">
        <v>13243064.119999999</v>
      </c>
      <c r="G719" s="103">
        <v>13170966.52</v>
      </c>
      <c r="H719" s="103">
        <v>13098868.939999999</v>
      </c>
      <c r="I719" s="103">
        <v>13026771.35</v>
      </c>
      <c r="J719" s="103">
        <v>12954673.759999899</v>
      </c>
      <c r="K719" s="103">
        <v>12882576.17</v>
      </c>
      <c r="L719" s="103">
        <v>15994278.679999899</v>
      </c>
      <c r="M719" s="103">
        <v>15913324.07</v>
      </c>
      <c r="N719" s="103">
        <v>15913324.07</v>
      </c>
      <c r="O719" s="103">
        <v>15832369.4799999</v>
      </c>
      <c r="P719" s="103">
        <v>15751414.8799999</v>
      </c>
      <c r="Q719" s="103">
        <v>15670460.289999999</v>
      </c>
      <c r="R719" s="103">
        <v>15589505.689999999</v>
      </c>
      <c r="S719" s="103">
        <v>15508551.08</v>
      </c>
      <c r="T719" s="103">
        <v>15427596.51</v>
      </c>
      <c r="U719" s="103">
        <v>15346641.92</v>
      </c>
      <c r="V719" s="103">
        <v>15265687.289999999</v>
      </c>
      <c r="W719" s="103">
        <v>15184732.710000001</v>
      </c>
      <c r="X719" s="103">
        <v>15103778.109999999</v>
      </c>
      <c r="Y719" s="103">
        <v>20349533.07</v>
      </c>
      <c r="Z719" s="103">
        <v>20247727.849999901</v>
      </c>
      <c r="AA719" s="335">
        <f>SUM(AA697:AA718)</f>
        <v>16245486.38076923</v>
      </c>
      <c r="AB719" s="103">
        <v>20247727.849999901</v>
      </c>
      <c r="AC719" s="103">
        <v>19703169.787272502</v>
      </c>
      <c r="AD719" s="103">
        <v>19158611.724545099</v>
      </c>
      <c r="AE719" s="103">
        <v>18614053.6618177</v>
      </c>
      <c r="AF719" s="103">
        <v>18069495.599090301</v>
      </c>
      <c r="AG719" s="103">
        <v>17524937.536362901</v>
      </c>
      <c r="AH719" s="103">
        <v>16980379.473635402</v>
      </c>
      <c r="AI719" s="103">
        <v>16435821.410908001</v>
      </c>
      <c r="AJ719" s="103">
        <v>15891263.3481806</v>
      </c>
      <c r="AK719" s="103">
        <v>15346705.2854532</v>
      </c>
      <c r="AL719" s="103">
        <v>14802147.222725701</v>
      </c>
      <c r="AM719" s="103">
        <v>14257589.1599983</v>
      </c>
      <c r="AN719" s="103">
        <v>13713031.0972709</v>
      </c>
      <c r="AO719" s="103">
        <v>13713031.0972709</v>
      </c>
      <c r="AP719" s="103">
        <v>13168473.034543499</v>
      </c>
      <c r="AQ719" s="103">
        <v>12623914.971816</v>
      </c>
      <c r="AR719" s="103">
        <v>12079356.9090886</v>
      </c>
      <c r="AS719" s="103">
        <v>11534798.846361199</v>
      </c>
      <c r="AT719" s="103">
        <v>10990240.7836338</v>
      </c>
      <c r="AU719" s="103">
        <v>10445682.7209063</v>
      </c>
      <c r="AV719" s="103">
        <v>9901124.6581789497</v>
      </c>
      <c r="AW719" s="103">
        <v>9356566.5954515208</v>
      </c>
      <c r="AX719" s="103">
        <v>8812008.5327240992</v>
      </c>
      <c r="AY719" s="103">
        <v>8267450.4699966703</v>
      </c>
      <c r="AZ719" s="103">
        <v>7722892.4072692497</v>
      </c>
      <c r="BA719" s="103">
        <v>7178334.3445418198</v>
      </c>
      <c r="BB719" s="103">
        <v>7178334.3445418198</v>
      </c>
      <c r="BC719" s="103">
        <v>6635396.4735952197</v>
      </c>
      <c r="BD719" s="103">
        <v>6094078.7944294401</v>
      </c>
      <c r="BE719" s="103">
        <v>5552761.1152636604</v>
      </c>
      <c r="BF719" s="103">
        <v>5011443.4360978799</v>
      </c>
      <c r="BG719" s="103">
        <v>4470125.7569321003</v>
      </c>
      <c r="BH719" s="103">
        <v>3928808.0777663202</v>
      </c>
      <c r="BI719" s="103">
        <v>3387490.3986005401</v>
      </c>
      <c r="BJ719" s="103">
        <v>2846172.7194347498</v>
      </c>
      <c r="BK719" s="103">
        <v>2304855.0402689702</v>
      </c>
      <c r="BL719" s="103">
        <v>1763537.3611031901</v>
      </c>
      <c r="BM719" s="103">
        <v>1222219.68193741</v>
      </c>
      <c r="BN719" s="103">
        <v>680902.00277162797</v>
      </c>
      <c r="BO719" s="103">
        <v>680902.00277162797</v>
      </c>
      <c r="BP719" s="103">
        <v>164284.00853735299</v>
      </c>
      <c r="BQ719" s="103">
        <v>-326420.36198990099</v>
      </c>
      <c r="BR719" s="103">
        <v>-817124.73251715302</v>
      </c>
      <c r="BS719" s="103">
        <v>-1307829.1030444</v>
      </c>
      <c r="BT719" s="103">
        <v>-1798533.47357165</v>
      </c>
      <c r="BU719" s="103">
        <v>-2289237.8440989</v>
      </c>
      <c r="BV719" s="103">
        <v>-2775349.57242432</v>
      </c>
      <c r="BW719" s="103">
        <v>-3256868.6585479202</v>
      </c>
      <c r="BX719" s="103">
        <v>-3738387.7446714998</v>
      </c>
      <c r="BY719" s="103">
        <v>-4219906.8307950804</v>
      </c>
      <c r="BZ719" s="103">
        <v>-4701425.9169186698</v>
      </c>
      <c r="CA719" s="103">
        <v>-5182945.0030422499</v>
      </c>
      <c r="CB719" s="103">
        <v>-5182945.0030422499</v>
      </c>
      <c r="CC719" s="103">
        <v>-5664464.0891658403</v>
      </c>
      <c r="CD719" s="103">
        <v>-6130631.6446771799</v>
      </c>
      <c r="CE719" s="103">
        <v>-6596799.2001885297</v>
      </c>
      <c r="CF719" s="103">
        <v>-7062966.7556998702</v>
      </c>
      <c r="CG719" s="103">
        <v>-7529134.3112112097</v>
      </c>
      <c r="CH719" s="103">
        <v>-7995301.8667225596</v>
      </c>
      <c r="CI719" s="103">
        <v>-8438973.4864540808</v>
      </c>
      <c r="CJ719" s="103">
        <v>-8860149.1704057902</v>
      </c>
      <c r="CK719" s="103">
        <v>-9281324.8543574996</v>
      </c>
      <c r="CL719" s="103">
        <v>-9702500.5383092109</v>
      </c>
      <c r="CM719" s="103">
        <v>-10123676.2222609</v>
      </c>
      <c r="CN719" s="103">
        <v>-10541764.5259309</v>
      </c>
      <c r="CO719" s="103">
        <v>-10541764.5259309</v>
      </c>
    </row>
    <row r="720" spans="1:93" x14ac:dyDescent="0.2">
      <c r="A720" s="101" t="s">
        <v>2313</v>
      </c>
    </row>
    <row r="721" spans="1:93" x14ac:dyDescent="0.2">
      <c r="A721" s="99" t="s">
        <v>2314</v>
      </c>
    </row>
    <row r="722" spans="1:93" x14ac:dyDescent="0.2">
      <c r="A722" s="101" t="s">
        <v>2315</v>
      </c>
      <c r="B722" s="100">
        <v>-39523986.729999997</v>
      </c>
      <c r="C722" s="100">
        <v>-37997537.280000001</v>
      </c>
      <c r="D722" s="100">
        <v>-37021528.009999998</v>
      </c>
      <c r="E722" s="100">
        <v>-36080680.340000004</v>
      </c>
      <c r="F722" s="100">
        <v>-34588973.600000001</v>
      </c>
      <c r="G722" s="100">
        <v>-31118595.050000001</v>
      </c>
      <c r="H722" s="100">
        <v>-27623408.789999999</v>
      </c>
      <c r="I722" s="100">
        <v>-24103237.109999999</v>
      </c>
      <c r="J722" s="100">
        <v>-22623833</v>
      </c>
      <c r="K722" s="100">
        <v>-21580762.460000001</v>
      </c>
      <c r="L722" s="100">
        <v>-20530505.809999999</v>
      </c>
      <c r="M722" s="100">
        <v>-18869984.460000001</v>
      </c>
      <c r="N722" s="100">
        <v>-18869984.460000001</v>
      </c>
      <c r="O722" s="100">
        <v>-17208792.149999999</v>
      </c>
      <c r="P722" s="100">
        <v>-15535935.720000001</v>
      </c>
      <c r="Q722" s="100">
        <v>-14412484.689999999</v>
      </c>
      <c r="R722" s="100">
        <v>-13323153.140000001</v>
      </c>
      <c r="S722" s="100">
        <v>-12980476.92</v>
      </c>
      <c r="T722" s="100">
        <v>-12635713.23</v>
      </c>
      <c r="U722" s="100">
        <v>-12288849.359999999</v>
      </c>
      <c r="V722" s="100">
        <v>-11939872.51</v>
      </c>
      <c r="W722" s="100">
        <v>-11588769.800000001</v>
      </c>
      <c r="X722" s="100">
        <v>-11235528.300000001</v>
      </c>
      <c r="Y722" s="100">
        <v>-10880134.960000001</v>
      </c>
      <c r="Z722" s="100">
        <v>-10522576.689999999</v>
      </c>
      <c r="AB722" s="100">
        <v>-10522576.689999999</v>
      </c>
      <c r="AC722" s="100">
        <v>-10162844.4062216</v>
      </c>
      <c r="AD722" s="100">
        <v>-9800920.7580713108</v>
      </c>
      <c r="AE722" s="100">
        <v>-9436792.3965225294</v>
      </c>
      <c r="AF722" s="100">
        <v>-9070445.8912311792</v>
      </c>
      <c r="AG722" s="100">
        <v>-8701867.7300402001</v>
      </c>
      <c r="AH722" s="100">
        <v>-8331044.3184812702</v>
      </c>
      <c r="AI722" s="100">
        <v>-7957961.9792733397</v>
      </c>
      <c r="AJ722" s="100">
        <v>-7582606.95181817</v>
      </c>
      <c r="AK722" s="100">
        <v>-7204965.3916928396</v>
      </c>
      <c r="AL722" s="100">
        <v>-6825023.3701390401</v>
      </c>
      <c r="AM722" s="100">
        <v>-6442766.8735494101</v>
      </c>
      <c r="AN722" s="100">
        <v>-6058181.8029506104</v>
      </c>
      <c r="AO722" s="100">
        <v>-6058181.8029506104</v>
      </c>
      <c r="AP722" s="100">
        <v>-5671253.9734833203</v>
      </c>
      <c r="AQ722" s="100">
        <v>-5281969.1138790799</v>
      </c>
      <c r="AR722" s="100">
        <v>-4890312.86593387</v>
      </c>
      <c r="AS722" s="100">
        <v>-4496270.7839785703</v>
      </c>
      <c r="AT722" s="100">
        <v>-4099828.3343461198</v>
      </c>
      <c r="AU722" s="100">
        <v>-3700970.89483548</v>
      </c>
      <c r="AV722" s="100">
        <v>-3299683.7541723498</v>
      </c>
      <c r="AW722" s="100">
        <v>-2895952.1114664902</v>
      </c>
      <c r="AX722" s="100">
        <v>-2489761.07566588</v>
      </c>
      <c r="AY722" s="100">
        <v>-2081095.6650074699</v>
      </c>
      <c r="AZ722" s="100">
        <v>-1669940.8064645799</v>
      </c>
      <c r="BA722" s="100">
        <v>-1256281.33519096</v>
      </c>
      <c r="BB722" s="100">
        <v>-1256281.33519096</v>
      </c>
      <c r="BC722" s="100">
        <v>-840101.99396147404</v>
      </c>
      <c r="BD722" s="100">
        <v>-421387.43260935199</v>
      </c>
      <c r="BE722" s="100">
        <v>-122.207460029869</v>
      </c>
      <c r="BF722" s="100">
        <v>-127.20898909565</v>
      </c>
      <c r="BG722" s="100">
        <v>-127.20898909565</v>
      </c>
      <c r="BH722" s="100">
        <v>-127.20898909565</v>
      </c>
      <c r="BI722" s="100">
        <v>-127.20898909565</v>
      </c>
      <c r="BJ722" s="100">
        <v>-127.20898909565</v>
      </c>
      <c r="BK722" s="100">
        <v>-127.20898909565</v>
      </c>
      <c r="BL722" s="100">
        <v>-127.20898909565</v>
      </c>
      <c r="BM722" s="100">
        <v>-127.20898909565</v>
      </c>
      <c r="BN722" s="100">
        <v>-127.20898909565</v>
      </c>
      <c r="BO722" s="100">
        <v>-127.20898909565</v>
      </c>
      <c r="BP722" s="100">
        <v>-127.20898909565</v>
      </c>
      <c r="BQ722" s="100">
        <v>-127.20898909565</v>
      </c>
      <c r="BR722" s="100">
        <v>-127.20898909565</v>
      </c>
      <c r="BS722" s="100">
        <v>-127.20898909565</v>
      </c>
      <c r="BT722" s="100">
        <v>-127.20898909565</v>
      </c>
      <c r="BU722" s="100">
        <v>-127.20898909565</v>
      </c>
      <c r="BV722" s="100">
        <v>-127.20898909565</v>
      </c>
      <c r="BW722" s="100">
        <v>-127.20898909565</v>
      </c>
      <c r="BX722" s="100">
        <v>-127.20898909565</v>
      </c>
      <c r="BY722" s="100">
        <v>-127.20898909565</v>
      </c>
      <c r="BZ722" s="100">
        <v>-127.20898909565</v>
      </c>
      <c r="CA722" s="100">
        <v>-127.20898909565</v>
      </c>
      <c r="CB722" s="100">
        <v>-127.20898909565</v>
      </c>
      <c r="CC722" s="100">
        <v>-127.20898909565</v>
      </c>
      <c r="CD722" s="100">
        <v>-127.20898909565</v>
      </c>
      <c r="CE722" s="100">
        <v>-127.20898909565</v>
      </c>
      <c r="CF722" s="100">
        <v>-127.20898909565</v>
      </c>
      <c r="CG722" s="100">
        <v>-127.20898909565</v>
      </c>
      <c r="CH722" s="100">
        <v>-127.20898909565</v>
      </c>
      <c r="CI722" s="100">
        <v>-127.20898909565</v>
      </c>
      <c r="CJ722" s="100">
        <v>-127.20898909565</v>
      </c>
      <c r="CK722" s="100">
        <v>-127.20898909565</v>
      </c>
      <c r="CL722" s="100">
        <v>-127.20898909565</v>
      </c>
      <c r="CM722" s="100">
        <v>-127.20898909565</v>
      </c>
      <c r="CN722" s="100">
        <v>-127.20898909565</v>
      </c>
      <c r="CO722" s="100">
        <v>-127.20898909565</v>
      </c>
    </row>
    <row r="723" spans="1:93" x14ac:dyDescent="0.2">
      <c r="A723" s="101" t="s">
        <v>2316</v>
      </c>
      <c r="B723" s="100">
        <v>0</v>
      </c>
      <c r="C723" s="100">
        <v>0</v>
      </c>
      <c r="D723" s="100">
        <v>0</v>
      </c>
      <c r="E723" s="100">
        <v>0</v>
      </c>
      <c r="F723" s="100">
        <v>0</v>
      </c>
      <c r="G723" s="100">
        <v>0</v>
      </c>
      <c r="H723" s="100">
        <v>0</v>
      </c>
      <c r="I723" s="100">
        <v>0</v>
      </c>
      <c r="J723" s="100">
        <v>0</v>
      </c>
      <c r="K723" s="100">
        <v>0</v>
      </c>
      <c r="L723" s="100">
        <v>0</v>
      </c>
      <c r="M723" s="100">
        <v>0</v>
      </c>
      <c r="N723" s="100">
        <v>0</v>
      </c>
      <c r="O723" s="100">
        <v>0</v>
      </c>
      <c r="P723" s="100">
        <v>0</v>
      </c>
      <c r="Q723" s="100">
        <v>0</v>
      </c>
      <c r="R723" s="100">
        <v>0</v>
      </c>
      <c r="S723" s="100">
        <v>0</v>
      </c>
      <c r="T723" s="100">
        <v>0</v>
      </c>
      <c r="U723" s="100">
        <v>0</v>
      </c>
      <c r="V723" s="100">
        <v>0</v>
      </c>
      <c r="W723" s="100">
        <v>0</v>
      </c>
      <c r="X723" s="100">
        <v>0</v>
      </c>
      <c r="Y723" s="100">
        <v>0</v>
      </c>
      <c r="Z723" s="100">
        <v>0</v>
      </c>
      <c r="AB723" s="100">
        <v>0</v>
      </c>
      <c r="AC723" s="100">
        <v>0</v>
      </c>
      <c r="AD723" s="100">
        <v>0</v>
      </c>
      <c r="AE723" s="100">
        <v>0</v>
      </c>
      <c r="AF723" s="100">
        <v>0</v>
      </c>
      <c r="AG723" s="100">
        <v>0</v>
      </c>
      <c r="AH723" s="100">
        <v>0</v>
      </c>
      <c r="AI723" s="100">
        <v>0</v>
      </c>
      <c r="AJ723" s="100">
        <v>0</v>
      </c>
      <c r="AK723" s="100">
        <v>0</v>
      </c>
      <c r="AL723" s="100">
        <v>0</v>
      </c>
      <c r="AM723" s="100">
        <v>0</v>
      </c>
      <c r="AN723" s="100">
        <v>0</v>
      </c>
      <c r="AO723" s="100">
        <v>0</v>
      </c>
      <c r="AP723" s="100">
        <v>0</v>
      </c>
      <c r="AQ723" s="100">
        <v>0</v>
      </c>
      <c r="AR723" s="100">
        <v>0</v>
      </c>
      <c r="AS723" s="100">
        <v>0</v>
      </c>
      <c r="AT723" s="100">
        <v>0</v>
      </c>
      <c r="AU723" s="100">
        <v>0</v>
      </c>
      <c r="AV723" s="100">
        <v>0</v>
      </c>
      <c r="AW723" s="100">
        <v>0</v>
      </c>
      <c r="AX723" s="100">
        <v>0</v>
      </c>
      <c r="AY723" s="100">
        <v>0</v>
      </c>
      <c r="AZ723" s="100">
        <v>0</v>
      </c>
      <c r="BA723" s="100">
        <v>0</v>
      </c>
      <c r="BB723" s="100">
        <v>0</v>
      </c>
      <c r="BC723" s="100">
        <v>0</v>
      </c>
      <c r="BD723" s="100">
        <v>0</v>
      </c>
      <c r="BE723" s="100">
        <v>0</v>
      </c>
      <c r="BF723" s="100">
        <v>0</v>
      </c>
      <c r="BG723" s="100">
        <v>0</v>
      </c>
      <c r="BH723" s="100">
        <v>0</v>
      </c>
      <c r="BI723" s="100">
        <v>0</v>
      </c>
      <c r="BJ723" s="100">
        <v>0</v>
      </c>
      <c r="BK723" s="100">
        <v>0</v>
      </c>
      <c r="BL723" s="100">
        <v>0</v>
      </c>
      <c r="BM723" s="100">
        <v>0</v>
      </c>
      <c r="BN723" s="100">
        <v>0</v>
      </c>
      <c r="BO723" s="100">
        <v>0</v>
      </c>
      <c r="BP723" s="100">
        <v>0</v>
      </c>
      <c r="BQ723" s="100">
        <v>0</v>
      </c>
      <c r="BR723" s="100">
        <v>0</v>
      </c>
      <c r="BS723" s="100">
        <v>0</v>
      </c>
      <c r="BT723" s="100">
        <v>0</v>
      </c>
      <c r="BU723" s="100">
        <v>0</v>
      </c>
      <c r="BV723" s="100">
        <v>0</v>
      </c>
      <c r="BW723" s="100">
        <v>0</v>
      </c>
      <c r="BX723" s="100">
        <v>0</v>
      </c>
      <c r="BY723" s="100">
        <v>0</v>
      </c>
      <c r="BZ723" s="100">
        <v>0</v>
      </c>
      <c r="CA723" s="100">
        <v>0</v>
      </c>
      <c r="CB723" s="100">
        <v>0</v>
      </c>
      <c r="CC723" s="100">
        <v>0</v>
      </c>
      <c r="CD723" s="100">
        <v>0</v>
      </c>
      <c r="CE723" s="100">
        <v>0</v>
      </c>
      <c r="CF723" s="100">
        <v>0</v>
      </c>
      <c r="CG723" s="100">
        <v>0</v>
      </c>
      <c r="CH723" s="100">
        <v>0</v>
      </c>
      <c r="CI723" s="100">
        <v>0</v>
      </c>
      <c r="CJ723" s="100">
        <v>0</v>
      </c>
      <c r="CK723" s="100">
        <v>0</v>
      </c>
      <c r="CL723" s="100">
        <v>0</v>
      </c>
      <c r="CM723" s="100">
        <v>0</v>
      </c>
      <c r="CN723" s="100">
        <v>0</v>
      </c>
      <c r="CO723" s="100">
        <v>0</v>
      </c>
    </row>
    <row r="724" spans="1:93" x14ac:dyDescent="0.2">
      <c r="A724" s="101" t="s">
        <v>2317</v>
      </c>
      <c r="B724" s="100">
        <v>0</v>
      </c>
      <c r="C724" s="100">
        <v>0</v>
      </c>
      <c r="D724" s="100">
        <v>0</v>
      </c>
      <c r="E724" s="100">
        <v>0</v>
      </c>
      <c r="F724" s="100">
        <v>0</v>
      </c>
      <c r="G724" s="100">
        <v>0</v>
      </c>
      <c r="H724" s="100">
        <v>0</v>
      </c>
      <c r="I724" s="100">
        <v>0</v>
      </c>
      <c r="J724" s="100">
        <v>0</v>
      </c>
      <c r="K724" s="100">
        <v>0</v>
      </c>
      <c r="L724" s="100">
        <v>0</v>
      </c>
      <c r="M724" s="100">
        <v>0</v>
      </c>
      <c r="N724" s="100">
        <v>0</v>
      </c>
      <c r="O724" s="100">
        <v>0</v>
      </c>
      <c r="P724" s="100">
        <v>0</v>
      </c>
      <c r="Q724" s="100">
        <v>0</v>
      </c>
      <c r="R724" s="100">
        <v>0</v>
      </c>
      <c r="S724" s="100">
        <v>0</v>
      </c>
      <c r="T724" s="100">
        <v>0</v>
      </c>
      <c r="U724" s="100">
        <v>0</v>
      </c>
      <c r="V724" s="100">
        <v>0</v>
      </c>
      <c r="W724" s="100">
        <v>0</v>
      </c>
      <c r="X724" s="100">
        <v>0</v>
      </c>
      <c r="Y724" s="100">
        <v>0</v>
      </c>
      <c r="Z724" s="100">
        <v>0</v>
      </c>
      <c r="AB724" s="100">
        <v>0</v>
      </c>
      <c r="AC724" s="100">
        <v>0</v>
      </c>
      <c r="AD724" s="100">
        <v>0</v>
      </c>
      <c r="AE724" s="100">
        <v>0</v>
      </c>
      <c r="AF724" s="100">
        <v>0</v>
      </c>
      <c r="AG724" s="100">
        <v>0</v>
      </c>
      <c r="AH724" s="100">
        <v>0</v>
      </c>
      <c r="AI724" s="100">
        <v>0</v>
      </c>
      <c r="AJ724" s="100">
        <v>0</v>
      </c>
      <c r="AK724" s="100">
        <v>0</v>
      </c>
      <c r="AL724" s="100">
        <v>0</v>
      </c>
      <c r="AM724" s="100">
        <v>0</v>
      </c>
      <c r="AN724" s="100">
        <v>0</v>
      </c>
      <c r="AO724" s="100">
        <v>0</v>
      </c>
      <c r="AP724" s="100">
        <v>0</v>
      </c>
      <c r="AQ724" s="100">
        <v>0</v>
      </c>
      <c r="AR724" s="100">
        <v>0</v>
      </c>
      <c r="AS724" s="100">
        <v>0</v>
      </c>
      <c r="AT724" s="100">
        <v>0</v>
      </c>
      <c r="AU724" s="100">
        <v>0</v>
      </c>
      <c r="AV724" s="100">
        <v>0</v>
      </c>
      <c r="AW724" s="100">
        <v>0</v>
      </c>
      <c r="AX724" s="100">
        <v>0</v>
      </c>
      <c r="AY724" s="100">
        <v>0</v>
      </c>
      <c r="AZ724" s="100">
        <v>0</v>
      </c>
      <c r="BA724" s="100">
        <v>0</v>
      </c>
      <c r="BB724" s="100">
        <v>0</v>
      </c>
      <c r="BC724" s="100">
        <v>0</v>
      </c>
      <c r="BD724" s="100">
        <v>0</v>
      </c>
      <c r="BE724" s="100">
        <v>0</v>
      </c>
      <c r="BF724" s="100">
        <v>0</v>
      </c>
      <c r="BG724" s="100">
        <v>0</v>
      </c>
      <c r="BH724" s="100">
        <v>0</v>
      </c>
      <c r="BI724" s="100">
        <v>0</v>
      </c>
      <c r="BJ724" s="100">
        <v>0</v>
      </c>
      <c r="BK724" s="100">
        <v>0</v>
      </c>
      <c r="BL724" s="100">
        <v>0</v>
      </c>
      <c r="BM724" s="100">
        <v>0</v>
      </c>
      <c r="BN724" s="100">
        <v>0</v>
      </c>
      <c r="BO724" s="100">
        <v>0</v>
      </c>
      <c r="BP724" s="100">
        <v>0</v>
      </c>
      <c r="BQ724" s="100">
        <v>0</v>
      </c>
      <c r="BR724" s="100">
        <v>0</v>
      </c>
      <c r="BS724" s="100">
        <v>0</v>
      </c>
      <c r="BT724" s="100">
        <v>0</v>
      </c>
      <c r="BU724" s="100">
        <v>0</v>
      </c>
      <c r="BV724" s="100">
        <v>0</v>
      </c>
      <c r="BW724" s="100">
        <v>0</v>
      </c>
      <c r="BX724" s="100">
        <v>0</v>
      </c>
      <c r="BY724" s="100">
        <v>0</v>
      </c>
      <c r="BZ724" s="100">
        <v>0</v>
      </c>
      <c r="CA724" s="100">
        <v>0</v>
      </c>
      <c r="CB724" s="100">
        <v>0</v>
      </c>
      <c r="CC724" s="100">
        <v>0</v>
      </c>
      <c r="CD724" s="100">
        <v>0</v>
      </c>
      <c r="CE724" s="100">
        <v>0</v>
      </c>
      <c r="CF724" s="100">
        <v>0</v>
      </c>
      <c r="CG724" s="100">
        <v>0</v>
      </c>
      <c r="CH724" s="100">
        <v>0</v>
      </c>
      <c r="CI724" s="100">
        <v>0</v>
      </c>
      <c r="CJ724" s="100">
        <v>0</v>
      </c>
      <c r="CK724" s="100">
        <v>0</v>
      </c>
      <c r="CL724" s="100">
        <v>0</v>
      </c>
      <c r="CM724" s="100">
        <v>0</v>
      </c>
      <c r="CN724" s="100">
        <v>0</v>
      </c>
      <c r="CO724" s="100">
        <v>0</v>
      </c>
    </row>
    <row r="725" spans="1:93" x14ac:dyDescent="0.2">
      <c r="A725" s="101" t="s">
        <v>2318</v>
      </c>
      <c r="B725" s="100">
        <v>-253152690.16</v>
      </c>
      <c r="C725" s="100">
        <v>-249791591.75999999</v>
      </c>
      <c r="D725" s="100">
        <v>-247331442.019999</v>
      </c>
      <c r="E725" s="100">
        <v>-244885756.03999999</v>
      </c>
      <c r="F725" s="100">
        <v>-241598599.859999</v>
      </c>
      <c r="G725" s="100">
        <v>-235312860.59</v>
      </c>
      <c r="H725" s="100">
        <v>-229024881.89999899</v>
      </c>
      <c r="I725" s="100">
        <v>-222763686.16999999</v>
      </c>
      <c r="J725" s="100">
        <v>-219475044.25999999</v>
      </c>
      <c r="K725" s="100">
        <v>-216983421.299999</v>
      </c>
      <c r="L725" s="100">
        <v>-214439497.31999999</v>
      </c>
      <c r="M725" s="100">
        <v>-210959379.47</v>
      </c>
      <c r="N725" s="100">
        <v>-210959379.47</v>
      </c>
      <c r="O725" s="100">
        <v>-207484583.06</v>
      </c>
      <c r="P725" s="100">
        <v>-203982617.34999999</v>
      </c>
      <c r="Q725" s="100">
        <v>-201381157.87</v>
      </c>
      <c r="R725" s="100">
        <v>-198793719.38</v>
      </c>
      <c r="S725" s="100">
        <v>-195361923.21000001</v>
      </c>
      <c r="T725" s="100">
        <v>-190278729.519999</v>
      </c>
      <c r="U725" s="100">
        <v>-183851325.37</v>
      </c>
      <c r="V725" s="100">
        <v>-177450246.94999999</v>
      </c>
      <c r="W725" s="100">
        <v>-249702447.74000001</v>
      </c>
      <c r="X725" s="100">
        <v>-247302204.769999</v>
      </c>
      <c r="Y725" s="100">
        <v>-251518925.84</v>
      </c>
      <c r="Z725" s="100">
        <v>-251369182.84999999</v>
      </c>
      <c r="AB725" s="100">
        <v>-251369182.84999999</v>
      </c>
      <c r="AC725" s="100">
        <v>-251369182.84999999</v>
      </c>
      <c r="AD725" s="100">
        <v>-251369182.84999999</v>
      </c>
      <c r="AE725" s="100">
        <v>-251369182.84999999</v>
      </c>
      <c r="AF725" s="100">
        <v>-251369182.84999999</v>
      </c>
      <c r="AG725" s="100">
        <v>-251369182.84999999</v>
      </c>
      <c r="AH725" s="100">
        <v>-251369182.84999999</v>
      </c>
      <c r="AI725" s="100">
        <v>-251369182.84999999</v>
      </c>
      <c r="AJ725" s="100">
        <v>-251369182.84999999</v>
      </c>
      <c r="AK725" s="100">
        <v>-251369182.84999999</v>
      </c>
      <c r="AL725" s="100">
        <v>-251369182.84999999</v>
      </c>
      <c r="AM725" s="100">
        <v>-251369182.84999999</v>
      </c>
      <c r="AN725" s="100">
        <v>-251369182.84999999</v>
      </c>
      <c r="AO725" s="100">
        <v>-251369182.84999999</v>
      </c>
      <c r="AP725" s="100">
        <v>-251369182.84999999</v>
      </c>
      <c r="AQ725" s="100">
        <v>-251369182.84999999</v>
      </c>
      <c r="AR725" s="100">
        <v>-251369182.84999999</v>
      </c>
      <c r="AS725" s="100">
        <v>-251369182.84999999</v>
      </c>
      <c r="AT725" s="100">
        <v>-251369182.84999999</v>
      </c>
      <c r="AU725" s="100">
        <v>-251369182.84999999</v>
      </c>
      <c r="AV725" s="100">
        <v>-251369182.84999999</v>
      </c>
      <c r="AW725" s="100">
        <v>-251369182.84999999</v>
      </c>
      <c r="AX725" s="100">
        <v>-251369182.84999999</v>
      </c>
      <c r="AY725" s="100">
        <v>-251369182.84999999</v>
      </c>
      <c r="AZ725" s="100">
        <v>-251369182.84999999</v>
      </c>
      <c r="BA725" s="100">
        <v>-251369182.84999999</v>
      </c>
      <c r="BB725" s="100">
        <v>-251369182.84999999</v>
      </c>
      <c r="BC725" s="100">
        <v>-251369182.84999999</v>
      </c>
      <c r="BD725" s="100">
        <v>-251369182.84999999</v>
      </c>
      <c r="BE725" s="100">
        <v>-251369182.84999999</v>
      </c>
      <c r="BF725" s="100">
        <v>-251369182.84999999</v>
      </c>
      <c r="BG725" s="100">
        <v>-251369182.84999999</v>
      </c>
      <c r="BH725" s="100">
        <v>-251369182.84999999</v>
      </c>
      <c r="BI725" s="100">
        <v>-251369182.84999999</v>
      </c>
      <c r="BJ725" s="100">
        <v>-251369182.84999999</v>
      </c>
      <c r="BK725" s="100">
        <v>-251369182.84999999</v>
      </c>
      <c r="BL725" s="100">
        <v>-251369182.84999999</v>
      </c>
      <c r="BM725" s="100">
        <v>-251369182.84999999</v>
      </c>
      <c r="BN725" s="100">
        <v>-251369182.84999999</v>
      </c>
      <c r="BO725" s="100">
        <v>-251369182.84999999</v>
      </c>
      <c r="BP725" s="100">
        <v>-251369182.84999999</v>
      </c>
      <c r="BQ725" s="100">
        <v>-251369182.84999999</v>
      </c>
      <c r="BR725" s="100">
        <v>-251369182.84999999</v>
      </c>
      <c r="BS725" s="100">
        <v>-251369182.84999999</v>
      </c>
      <c r="BT725" s="100">
        <v>-251369182.84999999</v>
      </c>
      <c r="BU725" s="100">
        <v>-251369182.84999999</v>
      </c>
      <c r="BV725" s="100">
        <v>-251369182.84999999</v>
      </c>
      <c r="BW725" s="100">
        <v>-251369182.84999999</v>
      </c>
      <c r="BX725" s="100">
        <v>-251369182.84999999</v>
      </c>
      <c r="BY725" s="100">
        <v>-251369182.84999999</v>
      </c>
      <c r="BZ725" s="100">
        <v>-251369182.84999999</v>
      </c>
      <c r="CA725" s="100">
        <v>-251369182.84999999</v>
      </c>
      <c r="CB725" s="100">
        <v>-251369182.84999999</v>
      </c>
      <c r="CC725" s="100">
        <v>-251369182.84999999</v>
      </c>
      <c r="CD725" s="100">
        <v>-251369182.84999999</v>
      </c>
      <c r="CE725" s="100">
        <v>-251369182.84999999</v>
      </c>
      <c r="CF725" s="100">
        <v>-251369182.84999999</v>
      </c>
      <c r="CG725" s="100">
        <v>-251369182.84999999</v>
      </c>
      <c r="CH725" s="100">
        <v>-251369182.84999999</v>
      </c>
      <c r="CI725" s="100">
        <v>-251369182.84999999</v>
      </c>
      <c r="CJ725" s="100">
        <v>-251369182.84999999</v>
      </c>
      <c r="CK725" s="100">
        <v>-251369182.84999999</v>
      </c>
      <c r="CL725" s="100">
        <v>-251369182.84999999</v>
      </c>
      <c r="CM725" s="100">
        <v>-251369182.84999999</v>
      </c>
      <c r="CN725" s="100">
        <v>-251369182.84999999</v>
      </c>
      <c r="CO725" s="100">
        <v>-251369182.84999999</v>
      </c>
    </row>
    <row r="726" spans="1:93" x14ac:dyDescent="0.2">
      <c r="A726" s="102" t="s">
        <v>2319</v>
      </c>
      <c r="B726" s="103">
        <v>-292676676.88999999</v>
      </c>
      <c r="C726" s="103">
        <v>-287789129.04000002</v>
      </c>
      <c r="D726" s="103">
        <v>-284352970.02999997</v>
      </c>
      <c r="E726" s="103">
        <v>-280966436.38</v>
      </c>
      <c r="F726" s="103">
        <v>-276187573.45999998</v>
      </c>
      <c r="G726" s="103">
        <v>-266431455.63999999</v>
      </c>
      <c r="H726" s="103">
        <v>-256648290.68999901</v>
      </c>
      <c r="I726" s="103">
        <v>-246866923.28</v>
      </c>
      <c r="J726" s="103">
        <v>-242098877.25999999</v>
      </c>
      <c r="K726" s="103">
        <v>-238564183.75999999</v>
      </c>
      <c r="L726" s="103">
        <v>-234970003.13</v>
      </c>
      <c r="M726" s="103">
        <v>-229829363.93000001</v>
      </c>
      <c r="N726" s="103">
        <v>-229829363.93000001</v>
      </c>
      <c r="O726" s="103">
        <v>-224693375.21000001</v>
      </c>
      <c r="P726" s="103">
        <v>-219518553.06999999</v>
      </c>
      <c r="Q726" s="103">
        <v>-215793642.56</v>
      </c>
      <c r="R726" s="103">
        <v>-212116872.52000001</v>
      </c>
      <c r="S726" s="103">
        <v>-208342400.13</v>
      </c>
      <c r="T726" s="103">
        <v>-202914442.75</v>
      </c>
      <c r="U726" s="103">
        <v>-196140174.72999999</v>
      </c>
      <c r="V726" s="103">
        <v>-189390119.459999</v>
      </c>
      <c r="W726" s="103">
        <v>-261291217.53999999</v>
      </c>
      <c r="X726" s="103">
        <v>-258537733.06999999</v>
      </c>
      <c r="Y726" s="103">
        <v>-262399060.80000001</v>
      </c>
      <c r="Z726" s="103">
        <v>-261891759.53999901</v>
      </c>
      <c r="AA726" s="103"/>
      <c r="AB726" s="103">
        <v>-261891759.53999901</v>
      </c>
      <c r="AC726" s="103">
        <v>-261532027.256221</v>
      </c>
      <c r="AD726" s="103">
        <v>-261170103.608071</v>
      </c>
      <c r="AE726" s="103">
        <v>-260805975.24652201</v>
      </c>
      <c r="AF726" s="103">
        <v>-260439628.74123099</v>
      </c>
      <c r="AG726" s="103">
        <v>-260071050.58004001</v>
      </c>
      <c r="AH726" s="103">
        <v>-259700227.16848099</v>
      </c>
      <c r="AI726" s="103">
        <v>-259327144.82927299</v>
      </c>
      <c r="AJ726" s="103">
        <v>-258951789.80181801</v>
      </c>
      <c r="AK726" s="103">
        <v>-258574148.24169201</v>
      </c>
      <c r="AL726" s="103">
        <v>-258194206.220139</v>
      </c>
      <c r="AM726" s="103">
        <v>-257811949.72354901</v>
      </c>
      <c r="AN726" s="103">
        <v>-257427364.65294999</v>
      </c>
      <c r="AO726" s="103">
        <v>-257427364.65294999</v>
      </c>
      <c r="AP726" s="103">
        <v>-257040436.82348299</v>
      </c>
      <c r="AQ726" s="103">
        <v>-256651151.96387899</v>
      </c>
      <c r="AR726" s="103">
        <v>-256259495.715933</v>
      </c>
      <c r="AS726" s="103">
        <v>-255865453.63397801</v>
      </c>
      <c r="AT726" s="103">
        <v>-255469011.18434599</v>
      </c>
      <c r="AU726" s="103">
        <v>-255070153.74483499</v>
      </c>
      <c r="AV726" s="103">
        <v>-254668866.60417199</v>
      </c>
      <c r="AW726" s="103">
        <v>-254265134.96146601</v>
      </c>
      <c r="AX726" s="103">
        <v>-253858943.92566499</v>
      </c>
      <c r="AY726" s="103">
        <v>-253450278.51500699</v>
      </c>
      <c r="AZ726" s="103">
        <v>-253039123.65646401</v>
      </c>
      <c r="BA726" s="103">
        <v>-252625464.18518999</v>
      </c>
      <c r="BB726" s="103">
        <v>-252625464.18518999</v>
      </c>
      <c r="BC726" s="103">
        <v>-252209284.843961</v>
      </c>
      <c r="BD726" s="103">
        <v>-251790570.28260899</v>
      </c>
      <c r="BE726" s="103">
        <v>-251369305.05746001</v>
      </c>
      <c r="BF726" s="103">
        <v>-251369310.05898899</v>
      </c>
      <c r="BG726" s="103">
        <v>-251369310.05898899</v>
      </c>
      <c r="BH726" s="103">
        <v>-251369310.05898899</v>
      </c>
      <c r="BI726" s="103">
        <v>-251369310.05898899</v>
      </c>
      <c r="BJ726" s="103">
        <v>-251369310.05898899</v>
      </c>
      <c r="BK726" s="103">
        <v>-251369310.05898899</v>
      </c>
      <c r="BL726" s="103">
        <v>-251369310.05898899</v>
      </c>
      <c r="BM726" s="103">
        <v>-251369310.05898899</v>
      </c>
      <c r="BN726" s="103">
        <v>-251369310.05898899</v>
      </c>
      <c r="BO726" s="103">
        <v>-251369310.05898899</v>
      </c>
      <c r="BP726" s="103">
        <v>-251369310.05898899</v>
      </c>
      <c r="BQ726" s="103">
        <v>-251369310.05898899</v>
      </c>
      <c r="BR726" s="103">
        <v>-251369310.05898899</v>
      </c>
      <c r="BS726" s="103">
        <v>-251369310.05898899</v>
      </c>
      <c r="BT726" s="103">
        <v>-251369310.05898899</v>
      </c>
      <c r="BU726" s="103">
        <v>-251369310.05898899</v>
      </c>
      <c r="BV726" s="103">
        <v>-251369310.05898899</v>
      </c>
      <c r="BW726" s="103">
        <v>-251369310.05898899</v>
      </c>
      <c r="BX726" s="103">
        <v>-251369310.05898899</v>
      </c>
      <c r="BY726" s="103">
        <v>-251369310.05898899</v>
      </c>
      <c r="BZ726" s="103">
        <v>-251369310.05898899</v>
      </c>
      <c r="CA726" s="103">
        <v>-251369310.05898899</v>
      </c>
      <c r="CB726" s="103">
        <v>-251369310.05898899</v>
      </c>
      <c r="CC726" s="103">
        <v>-251369310.05898899</v>
      </c>
      <c r="CD726" s="103">
        <v>-251369310.05898899</v>
      </c>
      <c r="CE726" s="103">
        <v>-251369310.05898899</v>
      </c>
      <c r="CF726" s="103">
        <v>-251369310.05898899</v>
      </c>
      <c r="CG726" s="103">
        <v>-251369310.05898899</v>
      </c>
      <c r="CH726" s="103">
        <v>-251369310.05898899</v>
      </c>
      <c r="CI726" s="103">
        <v>-251369310.05898899</v>
      </c>
      <c r="CJ726" s="103">
        <v>-251369310.05898899</v>
      </c>
      <c r="CK726" s="103">
        <v>-251369310.05898899</v>
      </c>
      <c r="CL726" s="103">
        <v>-251369310.05898899</v>
      </c>
      <c r="CM726" s="103">
        <v>-251369310.05898899</v>
      </c>
      <c r="CN726" s="103">
        <v>-251369310.05898899</v>
      </c>
      <c r="CO726" s="103">
        <v>-251369310.05898899</v>
      </c>
    </row>
    <row r="727" spans="1:93" x14ac:dyDescent="0.2">
      <c r="A727" s="101" t="s">
        <v>2320</v>
      </c>
    </row>
    <row r="728" spans="1:93" x14ac:dyDescent="0.2">
      <c r="A728" s="99" t="s">
        <v>2321</v>
      </c>
    </row>
    <row r="729" spans="1:93" x14ac:dyDescent="0.2">
      <c r="A729" s="101" t="s">
        <v>2322</v>
      </c>
      <c r="B729" s="100">
        <v>-90295376.069999993</v>
      </c>
      <c r="C729" s="100">
        <v>-103984279.95</v>
      </c>
      <c r="D729" s="100">
        <v>-116865804.95</v>
      </c>
      <c r="E729" s="100">
        <v>-129758054.95</v>
      </c>
      <c r="F729" s="100">
        <v>-107214442.95</v>
      </c>
      <c r="G729" s="100">
        <v>-107214442.95</v>
      </c>
      <c r="H729" s="100">
        <v>-107214442.95</v>
      </c>
      <c r="I729" s="100">
        <v>-107214442.95</v>
      </c>
      <c r="J729" s="100">
        <v>-107262153.68000001</v>
      </c>
      <c r="K729" s="100">
        <v>-107262153.68000001</v>
      </c>
      <c r="L729" s="100">
        <v>-107262153.68000001</v>
      </c>
      <c r="M729" s="100">
        <v>-107890460.79000001</v>
      </c>
      <c r="N729" s="100">
        <v>-107890460.79000001</v>
      </c>
      <c r="O729" s="100">
        <v>-107890460.79000001</v>
      </c>
      <c r="P729" s="100">
        <v>-107813018.27</v>
      </c>
      <c r="Q729" s="100">
        <v>-107813858.78</v>
      </c>
      <c r="R729" s="100">
        <v>-107813858.78</v>
      </c>
      <c r="S729" s="100">
        <v>-107813858.78</v>
      </c>
      <c r="T729" s="100">
        <v>-107813858.78</v>
      </c>
      <c r="U729" s="100">
        <v>-107813858.78</v>
      </c>
      <c r="V729" s="100">
        <v>-107813858.78</v>
      </c>
      <c r="W729" s="100">
        <v>-107813858.78</v>
      </c>
      <c r="X729" s="100">
        <v>-107813858.78</v>
      </c>
      <c r="Y729" s="100">
        <v>-107813858.78</v>
      </c>
      <c r="Z729" s="100">
        <v>0</v>
      </c>
      <c r="AB729" s="100">
        <v>0</v>
      </c>
      <c r="AC729" s="100">
        <v>15000000</v>
      </c>
      <c r="AD729" s="100">
        <v>15000000</v>
      </c>
      <c r="AE729" s="100">
        <v>15000000</v>
      </c>
      <c r="AF729" s="100">
        <v>15000000</v>
      </c>
      <c r="AG729" s="100">
        <v>15000000</v>
      </c>
      <c r="AH729" s="100">
        <v>15000000</v>
      </c>
      <c r="AI729" s="100">
        <v>15000000</v>
      </c>
      <c r="AJ729" s="100">
        <v>15000000</v>
      </c>
      <c r="AK729" s="100">
        <v>15000000</v>
      </c>
      <c r="AL729" s="100">
        <v>15000000</v>
      </c>
      <c r="AM729" s="100">
        <v>15000000</v>
      </c>
      <c r="AN729" s="100">
        <v>15000000</v>
      </c>
      <c r="AO729" s="100">
        <v>15000000</v>
      </c>
      <c r="AP729" s="100">
        <v>15000000</v>
      </c>
      <c r="AQ729" s="100">
        <v>15000000</v>
      </c>
      <c r="AR729" s="100">
        <v>15000000</v>
      </c>
      <c r="AS729" s="100">
        <v>15000000</v>
      </c>
      <c r="AT729" s="100">
        <v>15000000</v>
      </c>
      <c r="AU729" s="100">
        <v>15000000</v>
      </c>
      <c r="AV729" s="100">
        <v>15000000</v>
      </c>
      <c r="AW729" s="100">
        <v>15000000</v>
      </c>
      <c r="AX729" s="100">
        <v>15000000</v>
      </c>
      <c r="AY729" s="100">
        <v>15000000</v>
      </c>
      <c r="AZ729" s="100">
        <v>15000000</v>
      </c>
      <c r="BA729" s="100">
        <v>15000000</v>
      </c>
      <c r="BB729" s="100">
        <v>15000000</v>
      </c>
      <c r="BC729" s="100">
        <v>15000000</v>
      </c>
      <c r="BD729" s="100">
        <v>15000000</v>
      </c>
      <c r="BE729" s="100">
        <v>15000000</v>
      </c>
      <c r="BF729" s="100">
        <v>15000000</v>
      </c>
      <c r="BG729" s="100">
        <v>15000000</v>
      </c>
      <c r="BH729" s="100">
        <v>15000000</v>
      </c>
      <c r="BI729" s="100">
        <v>15000000</v>
      </c>
      <c r="BJ729" s="100">
        <v>15000000</v>
      </c>
      <c r="BK729" s="100">
        <v>15000000</v>
      </c>
      <c r="BL729" s="100">
        <v>15000000</v>
      </c>
      <c r="BM729" s="100">
        <v>15000000</v>
      </c>
      <c r="BN729" s="100">
        <v>15000000</v>
      </c>
      <c r="BO729" s="100">
        <v>15000000</v>
      </c>
      <c r="BP729" s="100">
        <v>15000000</v>
      </c>
      <c r="BQ729" s="100">
        <v>15000000</v>
      </c>
      <c r="BR729" s="100">
        <v>15000000</v>
      </c>
      <c r="BS729" s="100">
        <v>15000000</v>
      </c>
      <c r="BT729" s="100">
        <v>15000000</v>
      </c>
      <c r="BU729" s="100">
        <v>15000000</v>
      </c>
      <c r="BV729" s="100">
        <v>15000000</v>
      </c>
      <c r="BW729" s="100">
        <v>15000000</v>
      </c>
      <c r="BX729" s="100">
        <v>15000000</v>
      </c>
      <c r="BY729" s="100">
        <v>15000000</v>
      </c>
      <c r="BZ729" s="100">
        <v>15000000</v>
      </c>
      <c r="CA729" s="100">
        <v>15000000</v>
      </c>
      <c r="CB729" s="100">
        <v>15000000</v>
      </c>
      <c r="CC729" s="100">
        <v>15000000</v>
      </c>
      <c r="CD729" s="100">
        <v>15000000</v>
      </c>
      <c r="CE729" s="100">
        <v>15000000</v>
      </c>
      <c r="CF729" s="100">
        <v>15000000</v>
      </c>
      <c r="CG729" s="100">
        <v>15000000</v>
      </c>
      <c r="CH729" s="100">
        <v>15000000</v>
      </c>
      <c r="CI729" s="100">
        <v>15000000</v>
      </c>
      <c r="CJ729" s="100">
        <v>15000000</v>
      </c>
      <c r="CK729" s="100">
        <v>15000000</v>
      </c>
      <c r="CL729" s="100">
        <v>15000000</v>
      </c>
      <c r="CM729" s="100">
        <v>15000000</v>
      </c>
      <c r="CN729" s="100">
        <v>15000000</v>
      </c>
      <c r="CO729" s="100">
        <v>15000000</v>
      </c>
    </row>
    <row r="730" spans="1:93" x14ac:dyDescent="0.2">
      <c r="A730" s="101" t="s">
        <v>2323</v>
      </c>
      <c r="B730" s="100">
        <v>-96531.12</v>
      </c>
      <c r="C730" s="100">
        <v>-784815.32</v>
      </c>
      <c r="D730" s="100">
        <v>-1326697.6499999999</v>
      </c>
      <c r="E730" s="100">
        <v>-1953728.95</v>
      </c>
      <c r="F730" s="100">
        <v>-3160969.67</v>
      </c>
      <c r="G730" s="100">
        <v>-5498079.8200000003</v>
      </c>
      <c r="H730" s="100">
        <v>-6446930.8499999996</v>
      </c>
      <c r="I730" s="100">
        <v>-7405144.9299999997</v>
      </c>
      <c r="J730" s="100">
        <v>-8322415.1399999904</v>
      </c>
      <c r="K730" s="100">
        <v>-8221349.0800000001</v>
      </c>
      <c r="L730" s="100">
        <v>-8869989.0199999996</v>
      </c>
      <c r="M730" s="100">
        <v>-4998946.58</v>
      </c>
      <c r="N730" s="100">
        <v>-4998946.58</v>
      </c>
      <c r="O730" s="100">
        <v>-5740797.3499999996</v>
      </c>
      <c r="P730" s="100">
        <v>-6270765.46</v>
      </c>
      <c r="Q730" s="100">
        <v>-6913927.5300000003</v>
      </c>
      <c r="R730" s="100">
        <v>-7626114.6600000001</v>
      </c>
      <c r="S730" s="100">
        <v>-8330774.27999999</v>
      </c>
      <c r="T730" s="100">
        <v>-8330774.27999999</v>
      </c>
      <c r="U730" s="100">
        <v>-8330774.27999999</v>
      </c>
      <c r="V730" s="100">
        <v>-8330774.27999999</v>
      </c>
      <c r="W730" s="100">
        <v>-8330774.27999999</v>
      </c>
      <c r="X730" s="100">
        <v>-8330774.27999999</v>
      </c>
      <c r="Y730" s="100">
        <v>-8330774.27999999</v>
      </c>
      <c r="Z730" s="100">
        <v>-3500010.23</v>
      </c>
      <c r="AB730" s="100">
        <v>-3500010.23</v>
      </c>
      <c r="AC730" s="100">
        <v>-3500010.23</v>
      </c>
      <c r="AD730" s="100">
        <v>-3500010.23</v>
      </c>
      <c r="AE730" s="100">
        <v>-3500010.23</v>
      </c>
      <c r="AF730" s="100">
        <v>-3500010.23</v>
      </c>
      <c r="AG730" s="100">
        <v>-3500010.23</v>
      </c>
      <c r="AH730" s="100">
        <v>-3500010.23</v>
      </c>
      <c r="AI730" s="100">
        <v>-3500010.23</v>
      </c>
      <c r="AJ730" s="100">
        <v>-3500010.23</v>
      </c>
      <c r="AK730" s="100">
        <v>-3500010.23</v>
      </c>
      <c r="AL730" s="100">
        <v>-3500010.23</v>
      </c>
      <c r="AM730" s="100">
        <v>-3500010.23</v>
      </c>
      <c r="AN730" s="100">
        <v>-3500010.23</v>
      </c>
      <c r="AO730" s="100">
        <v>-3500010.23</v>
      </c>
      <c r="AP730" s="100">
        <v>-3500010.23</v>
      </c>
      <c r="AQ730" s="100">
        <v>-3500010.23</v>
      </c>
      <c r="AR730" s="100">
        <v>-3500010.23</v>
      </c>
      <c r="AS730" s="100">
        <v>-3500010.23</v>
      </c>
      <c r="AT730" s="100">
        <v>-3500010.23</v>
      </c>
      <c r="AU730" s="100">
        <v>-3500010.23</v>
      </c>
      <c r="AV730" s="100">
        <v>-3500010.23</v>
      </c>
      <c r="AW730" s="100">
        <v>-3500010.23</v>
      </c>
      <c r="AX730" s="100">
        <v>-3500010.23</v>
      </c>
      <c r="AY730" s="100">
        <v>-3500010.23</v>
      </c>
      <c r="AZ730" s="100">
        <v>-3500010.23</v>
      </c>
      <c r="BA730" s="100">
        <v>-3500010.23</v>
      </c>
      <c r="BB730" s="100">
        <v>-3500010.23</v>
      </c>
      <c r="BC730" s="100">
        <v>-3500010.23</v>
      </c>
      <c r="BD730" s="100">
        <v>-3500010.23</v>
      </c>
      <c r="BE730" s="100">
        <v>-3500010.23</v>
      </c>
      <c r="BF730" s="100">
        <v>-3500010.23</v>
      </c>
      <c r="BG730" s="100">
        <v>-3500010.23</v>
      </c>
      <c r="BH730" s="100">
        <v>-3500010.23</v>
      </c>
      <c r="BI730" s="100">
        <v>-3500010.23</v>
      </c>
      <c r="BJ730" s="100">
        <v>-3500010.23</v>
      </c>
      <c r="BK730" s="100">
        <v>-3500010.23</v>
      </c>
      <c r="BL730" s="100">
        <v>-3500010.23</v>
      </c>
      <c r="BM730" s="100">
        <v>-3500010.23</v>
      </c>
      <c r="BN730" s="100">
        <v>-3500010.23</v>
      </c>
      <c r="BO730" s="100">
        <v>-3500010.23</v>
      </c>
      <c r="BP730" s="100">
        <v>-3500010.23</v>
      </c>
      <c r="BQ730" s="100">
        <v>-3500010.23</v>
      </c>
      <c r="BR730" s="100">
        <v>-3500010.23</v>
      </c>
      <c r="BS730" s="100">
        <v>-3500010.23</v>
      </c>
      <c r="BT730" s="100">
        <v>-3500010.23</v>
      </c>
      <c r="BU730" s="100">
        <v>-3500010.23</v>
      </c>
      <c r="BV730" s="100">
        <v>-3500010.23</v>
      </c>
      <c r="BW730" s="100">
        <v>-3500010.23</v>
      </c>
      <c r="BX730" s="100">
        <v>-3500010.23</v>
      </c>
      <c r="BY730" s="100">
        <v>-3500010.23</v>
      </c>
      <c r="BZ730" s="100">
        <v>-3500010.23</v>
      </c>
      <c r="CA730" s="100">
        <v>-3500010.23</v>
      </c>
      <c r="CB730" s="100">
        <v>-3500010.23</v>
      </c>
      <c r="CC730" s="100">
        <v>-3500010.23</v>
      </c>
      <c r="CD730" s="100">
        <v>-3500010.23</v>
      </c>
      <c r="CE730" s="100">
        <v>-3500010.23</v>
      </c>
      <c r="CF730" s="100">
        <v>-3500010.23</v>
      </c>
      <c r="CG730" s="100">
        <v>-3500010.23</v>
      </c>
      <c r="CH730" s="100">
        <v>-3500010.23</v>
      </c>
      <c r="CI730" s="100">
        <v>-3500010.23</v>
      </c>
      <c r="CJ730" s="100">
        <v>-3500010.23</v>
      </c>
      <c r="CK730" s="100">
        <v>-3500010.23</v>
      </c>
      <c r="CL730" s="100">
        <v>-3500010.23</v>
      </c>
      <c r="CM730" s="100">
        <v>-3500010.23</v>
      </c>
      <c r="CN730" s="100">
        <v>-3500010.23</v>
      </c>
      <c r="CO730" s="100">
        <v>-3500010.23</v>
      </c>
    </row>
    <row r="731" spans="1:93" x14ac:dyDescent="0.2">
      <c r="A731" s="102" t="s">
        <v>2324</v>
      </c>
      <c r="B731" s="100">
        <v>-90391907.189999998</v>
      </c>
      <c r="C731" s="100">
        <v>-104769095.27</v>
      </c>
      <c r="D731" s="100">
        <v>-118192502.59999999</v>
      </c>
      <c r="E731" s="100">
        <v>-131711783.90000001</v>
      </c>
      <c r="F731" s="100">
        <v>-110375412.62</v>
      </c>
      <c r="G731" s="100">
        <v>-112712522.77</v>
      </c>
      <c r="H731" s="100">
        <v>-113661373.8</v>
      </c>
      <c r="I731" s="100">
        <v>-114619587.88</v>
      </c>
      <c r="J731" s="100">
        <v>-115584568.81999999</v>
      </c>
      <c r="K731" s="100">
        <v>-115483502.76000001</v>
      </c>
      <c r="L731" s="100">
        <v>-116132142.7</v>
      </c>
      <c r="M731" s="100">
        <v>-112889407.37</v>
      </c>
      <c r="N731" s="100">
        <v>-112889407.37</v>
      </c>
      <c r="O731" s="100">
        <v>-113631258.14</v>
      </c>
      <c r="P731" s="100">
        <v>-114083783.72999901</v>
      </c>
      <c r="Q731" s="100">
        <v>-114727786.31</v>
      </c>
      <c r="R731" s="100">
        <v>-115439973.44</v>
      </c>
      <c r="S731" s="100">
        <v>-116144633.059999</v>
      </c>
      <c r="T731" s="100">
        <v>-116144633.059999</v>
      </c>
      <c r="U731" s="100">
        <v>-116144633.059999</v>
      </c>
      <c r="V731" s="100">
        <v>-116144633.059999</v>
      </c>
      <c r="W731" s="100">
        <v>-116144633.059999</v>
      </c>
      <c r="X731" s="100">
        <v>-116144633.059999</v>
      </c>
      <c r="Y731" s="100">
        <v>-116144633.059999</v>
      </c>
      <c r="Z731" s="100">
        <v>-3500010.23</v>
      </c>
      <c r="AB731" s="100">
        <v>-3500010.23</v>
      </c>
      <c r="AC731" s="100">
        <v>11499989.77</v>
      </c>
      <c r="AD731" s="100">
        <v>11499989.77</v>
      </c>
      <c r="AE731" s="100">
        <v>11499989.77</v>
      </c>
      <c r="AF731" s="100">
        <v>11499989.77</v>
      </c>
      <c r="AG731" s="100">
        <v>11499989.77</v>
      </c>
      <c r="AH731" s="100">
        <v>11499989.77</v>
      </c>
      <c r="AI731" s="100">
        <v>11499989.77</v>
      </c>
      <c r="AJ731" s="100">
        <v>11499989.77</v>
      </c>
      <c r="AK731" s="100">
        <v>11499989.77</v>
      </c>
      <c r="AL731" s="100">
        <v>11499989.77</v>
      </c>
      <c r="AM731" s="100">
        <v>11499989.77</v>
      </c>
      <c r="AN731" s="100">
        <v>11499989.77</v>
      </c>
      <c r="AO731" s="100">
        <v>11499989.77</v>
      </c>
      <c r="AP731" s="100">
        <v>11499989.77</v>
      </c>
      <c r="AQ731" s="100">
        <v>11499989.77</v>
      </c>
      <c r="AR731" s="100">
        <v>11499989.77</v>
      </c>
      <c r="AS731" s="100">
        <v>11499989.77</v>
      </c>
      <c r="AT731" s="100">
        <v>11499989.77</v>
      </c>
      <c r="AU731" s="100">
        <v>11499989.77</v>
      </c>
      <c r="AV731" s="100">
        <v>11499989.77</v>
      </c>
      <c r="AW731" s="100">
        <v>11499989.77</v>
      </c>
      <c r="AX731" s="100">
        <v>11499989.77</v>
      </c>
      <c r="AY731" s="100">
        <v>11499989.77</v>
      </c>
      <c r="AZ731" s="100">
        <v>11499989.77</v>
      </c>
      <c r="BA731" s="100">
        <v>11499989.77</v>
      </c>
      <c r="BB731" s="100">
        <v>11499989.77</v>
      </c>
      <c r="BC731" s="100">
        <v>11499989.77</v>
      </c>
      <c r="BD731" s="100">
        <v>11499989.77</v>
      </c>
      <c r="BE731" s="100">
        <v>11499989.77</v>
      </c>
      <c r="BF731" s="100">
        <v>11499989.77</v>
      </c>
      <c r="BG731" s="100">
        <v>11499989.77</v>
      </c>
      <c r="BH731" s="100">
        <v>11499989.77</v>
      </c>
      <c r="BI731" s="100">
        <v>11499989.77</v>
      </c>
      <c r="BJ731" s="100">
        <v>11499989.77</v>
      </c>
      <c r="BK731" s="100">
        <v>11499989.77</v>
      </c>
      <c r="BL731" s="100">
        <v>11499989.77</v>
      </c>
      <c r="BM731" s="100">
        <v>11499989.77</v>
      </c>
      <c r="BN731" s="100">
        <v>11499989.77</v>
      </c>
      <c r="BO731" s="100">
        <v>11499989.77</v>
      </c>
      <c r="BP731" s="100">
        <v>11499989.77</v>
      </c>
      <c r="BQ731" s="100">
        <v>11499989.77</v>
      </c>
      <c r="BR731" s="100">
        <v>11499989.77</v>
      </c>
      <c r="BS731" s="100">
        <v>11499989.77</v>
      </c>
      <c r="BT731" s="100">
        <v>11499989.77</v>
      </c>
      <c r="BU731" s="100">
        <v>11499989.77</v>
      </c>
      <c r="BV731" s="100">
        <v>11499989.77</v>
      </c>
      <c r="BW731" s="100">
        <v>11499989.77</v>
      </c>
      <c r="BX731" s="100">
        <v>11499989.77</v>
      </c>
      <c r="BY731" s="100">
        <v>11499989.77</v>
      </c>
      <c r="BZ731" s="100">
        <v>11499989.77</v>
      </c>
      <c r="CA731" s="100">
        <v>11499989.77</v>
      </c>
      <c r="CB731" s="100">
        <v>11499989.77</v>
      </c>
      <c r="CC731" s="100">
        <v>11499989.77</v>
      </c>
      <c r="CD731" s="100">
        <v>11499989.77</v>
      </c>
      <c r="CE731" s="100">
        <v>11499989.77</v>
      </c>
      <c r="CF731" s="100">
        <v>11499989.77</v>
      </c>
      <c r="CG731" s="100">
        <v>11499989.77</v>
      </c>
      <c r="CH731" s="100">
        <v>11499989.77</v>
      </c>
      <c r="CI731" s="100">
        <v>11499989.77</v>
      </c>
      <c r="CJ731" s="100">
        <v>11499989.77</v>
      </c>
      <c r="CK731" s="100">
        <v>11499989.77</v>
      </c>
      <c r="CL731" s="100">
        <v>11499989.77</v>
      </c>
      <c r="CM731" s="100">
        <v>11499989.77</v>
      </c>
      <c r="CN731" s="100">
        <v>11499989.77</v>
      </c>
      <c r="CO731" s="100">
        <v>11499989.77</v>
      </c>
    </row>
    <row r="732" spans="1:93" x14ac:dyDescent="0.2">
      <c r="A732" s="101" t="s">
        <v>2325</v>
      </c>
    </row>
    <row r="733" spans="1:93" x14ac:dyDescent="0.2">
      <c r="A733" s="101" t="s">
        <v>2326</v>
      </c>
      <c r="B733" s="100">
        <v>-2044674</v>
      </c>
      <c r="C733" s="100">
        <v>-2044674</v>
      </c>
      <c r="D733" s="100">
        <v>-2044674</v>
      </c>
      <c r="E733" s="100">
        <v>-2044674</v>
      </c>
      <c r="F733" s="100">
        <v>2750000</v>
      </c>
      <c r="G733" s="100">
        <v>0</v>
      </c>
      <c r="H733" s="100">
        <v>0</v>
      </c>
      <c r="I733" s="100">
        <v>0</v>
      </c>
      <c r="J733" s="100">
        <v>0</v>
      </c>
      <c r="K733" s="100">
        <v>0</v>
      </c>
      <c r="L733" s="100">
        <v>0</v>
      </c>
      <c r="M733" s="100">
        <v>0</v>
      </c>
      <c r="N733" s="100">
        <v>0</v>
      </c>
      <c r="O733" s="100">
        <v>0</v>
      </c>
      <c r="P733" s="100">
        <v>0</v>
      </c>
      <c r="Q733" s="100">
        <v>0</v>
      </c>
      <c r="R733" s="100">
        <v>0</v>
      </c>
      <c r="S733" s="100">
        <v>0</v>
      </c>
      <c r="T733" s="100">
        <v>0</v>
      </c>
      <c r="U733" s="100">
        <v>0</v>
      </c>
      <c r="V733" s="100">
        <v>0</v>
      </c>
      <c r="W733" s="100">
        <v>0</v>
      </c>
      <c r="X733" s="100">
        <v>0</v>
      </c>
      <c r="Y733" s="100">
        <v>0</v>
      </c>
      <c r="Z733" s="100">
        <v>0</v>
      </c>
      <c r="AB733" s="100">
        <v>0</v>
      </c>
      <c r="AC733" s="100">
        <v>0</v>
      </c>
      <c r="AD733" s="100">
        <v>0</v>
      </c>
      <c r="AE733" s="100">
        <v>0</v>
      </c>
      <c r="AF733" s="100">
        <v>0</v>
      </c>
      <c r="AG733" s="100">
        <v>0</v>
      </c>
      <c r="AH733" s="100">
        <v>0</v>
      </c>
      <c r="AI733" s="100">
        <v>0</v>
      </c>
      <c r="AJ733" s="100">
        <v>0</v>
      </c>
      <c r="AK733" s="100">
        <v>0</v>
      </c>
      <c r="AL733" s="100">
        <v>0</v>
      </c>
      <c r="AM733" s="100">
        <v>0</v>
      </c>
      <c r="AN733" s="100">
        <v>0</v>
      </c>
      <c r="AO733" s="100">
        <v>0</v>
      </c>
      <c r="AP733" s="100">
        <v>0</v>
      </c>
      <c r="AQ733" s="100">
        <v>0</v>
      </c>
      <c r="AR733" s="100">
        <v>0</v>
      </c>
      <c r="AS733" s="100">
        <v>0</v>
      </c>
      <c r="AT733" s="100">
        <v>0</v>
      </c>
      <c r="AU733" s="100">
        <v>0</v>
      </c>
      <c r="AV733" s="100">
        <v>0</v>
      </c>
      <c r="AW733" s="100">
        <v>0</v>
      </c>
      <c r="AX733" s="100">
        <v>0</v>
      </c>
      <c r="AY733" s="100">
        <v>0</v>
      </c>
      <c r="AZ733" s="100">
        <v>0</v>
      </c>
      <c r="BA733" s="100">
        <v>0</v>
      </c>
      <c r="BB733" s="100">
        <v>0</v>
      </c>
      <c r="BC733" s="100">
        <v>0</v>
      </c>
      <c r="BD733" s="100">
        <v>0</v>
      </c>
      <c r="BE733" s="100">
        <v>0</v>
      </c>
      <c r="BF733" s="100">
        <v>0</v>
      </c>
      <c r="BG733" s="100">
        <v>0</v>
      </c>
      <c r="BH733" s="100">
        <v>0</v>
      </c>
      <c r="BI733" s="100">
        <v>0</v>
      </c>
      <c r="BJ733" s="100">
        <v>0</v>
      </c>
      <c r="BK733" s="100">
        <v>0</v>
      </c>
      <c r="BL733" s="100">
        <v>0</v>
      </c>
      <c r="BM733" s="100">
        <v>0</v>
      </c>
      <c r="BN733" s="100">
        <v>0</v>
      </c>
      <c r="BO733" s="100">
        <v>0</v>
      </c>
      <c r="BP733" s="100">
        <v>0</v>
      </c>
      <c r="BQ733" s="100">
        <v>0</v>
      </c>
      <c r="BR733" s="100">
        <v>0</v>
      </c>
      <c r="BS733" s="100">
        <v>0</v>
      </c>
      <c r="BT733" s="100">
        <v>0</v>
      </c>
      <c r="BU733" s="100">
        <v>0</v>
      </c>
      <c r="BV733" s="100">
        <v>0</v>
      </c>
      <c r="BW733" s="100">
        <v>0</v>
      </c>
      <c r="BX733" s="100">
        <v>0</v>
      </c>
      <c r="BY733" s="100">
        <v>0</v>
      </c>
      <c r="BZ733" s="100">
        <v>0</v>
      </c>
      <c r="CA733" s="100">
        <v>0</v>
      </c>
      <c r="CB733" s="100">
        <v>0</v>
      </c>
      <c r="CC733" s="100">
        <v>0</v>
      </c>
      <c r="CD733" s="100">
        <v>0</v>
      </c>
      <c r="CE733" s="100">
        <v>0</v>
      </c>
      <c r="CF733" s="100">
        <v>0</v>
      </c>
      <c r="CG733" s="100">
        <v>0</v>
      </c>
      <c r="CH733" s="100">
        <v>0</v>
      </c>
      <c r="CI733" s="100">
        <v>0</v>
      </c>
      <c r="CJ733" s="100">
        <v>0</v>
      </c>
      <c r="CK733" s="100">
        <v>0</v>
      </c>
      <c r="CL733" s="100">
        <v>0</v>
      </c>
      <c r="CM733" s="100">
        <v>0</v>
      </c>
      <c r="CN733" s="100">
        <v>0</v>
      </c>
      <c r="CO733" s="100">
        <v>0</v>
      </c>
    </row>
    <row r="734" spans="1:93" x14ac:dyDescent="0.2">
      <c r="A734" s="101" t="s">
        <v>2327</v>
      </c>
      <c r="B734" s="100">
        <v>-5830000</v>
      </c>
      <c r="C734" s="100">
        <v>-5830000</v>
      </c>
      <c r="D734" s="100">
        <v>-6900000</v>
      </c>
      <c r="E734" s="100">
        <v>-6900000</v>
      </c>
      <c r="F734" s="100">
        <v>-6900000</v>
      </c>
      <c r="G734" s="100">
        <v>-6900000</v>
      </c>
      <c r="H734" s="100">
        <v>-6900000</v>
      </c>
      <c r="I734" s="100">
        <v>-6900000</v>
      </c>
      <c r="J734" s="100">
        <v>-6900000</v>
      </c>
      <c r="K734" s="100">
        <v>-6900000</v>
      </c>
      <c r="L734" s="100">
        <v>-4180000</v>
      </c>
      <c r="M734" s="100">
        <v>1695.02</v>
      </c>
      <c r="N734" s="100">
        <v>1695.02</v>
      </c>
      <c r="O734" s="100">
        <v>1695.02</v>
      </c>
      <c r="P734" s="100">
        <v>1695.02</v>
      </c>
      <c r="Q734" s="100">
        <v>0</v>
      </c>
      <c r="R734" s="100">
        <v>0</v>
      </c>
      <c r="S734" s="100">
        <v>0</v>
      </c>
      <c r="T734" s="100">
        <v>0</v>
      </c>
      <c r="U734" s="100">
        <v>0</v>
      </c>
      <c r="V734" s="100">
        <v>0</v>
      </c>
      <c r="W734" s="100">
        <v>0</v>
      </c>
      <c r="X734" s="100">
        <v>0</v>
      </c>
      <c r="Y734" s="100">
        <v>0</v>
      </c>
      <c r="Z734" s="100">
        <v>0</v>
      </c>
      <c r="AB734" s="100">
        <v>0</v>
      </c>
      <c r="AC734" s="100">
        <v>0</v>
      </c>
      <c r="AD734" s="100">
        <v>0</v>
      </c>
      <c r="AE734" s="100">
        <v>0</v>
      </c>
      <c r="AF734" s="100">
        <v>0</v>
      </c>
      <c r="AG734" s="100">
        <v>0</v>
      </c>
      <c r="AH734" s="100">
        <v>0</v>
      </c>
      <c r="AI734" s="100">
        <v>0</v>
      </c>
      <c r="AJ734" s="100">
        <v>0</v>
      </c>
      <c r="AK734" s="100">
        <v>0</v>
      </c>
      <c r="AL734" s="100">
        <v>0</v>
      </c>
      <c r="AM734" s="100">
        <v>0</v>
      </c>
      <c r="AN734" s="100">
        <v>0</v>
      </c>
      <c r="AO734" s="100">
        <v>0</v>
      </c>
      <c r="AP734" s="100">
        <v>0</v>
      </c>
      <c r="AQ734" s="100">
        <v>0</v>
      </c>
      <c r="AR734" s="100">
        <v>0</v>
      </c>
      <c r="AS734" s="100">
        <v>0</v>
      </c>
      <c r="AT734" s="100">
        <v>0</v>
      </c>
      <c r="AU734" s="100">
        <v>0</v>
      </c>
      <c r="AV734" s="100">
        <v>0</v>
      </c>
      <c r="AW734" s="100">
        <v>0</v>
      </c>
      <c r="AX734" s="100">
        <v>0</v>
      </c>
      <c r="AY734" s="100">
        <v>0</v>
      </c>
      <c r="AZ734" s="100">
        <v>0</v>
      </c>
      <c r="BA734" s="100">
        <v>0</v>
      </c>
      <c r="BB734" s="100">
        <v>0</v>
      </c>
      <c r="BC734" s="100">
        <v>0</v>
      </c>
      <c r="BD734" s="100">
        <v>0</v>
      </c>
      <c r="BE734" s="100">
        <v>0</v>
      </c>
      <c r="BF734" s="100">
        <v>0</v>
      </c>
      <c r="BG734" s="100">
        <v>0</v>
      </c>
      <c r="BH734" s="100">
        <v>0</v>
      </c>
      <c r="BI734" s="100">
        <v>0</v>
      </c>
      <c r="BJ734" s="100">
        <v>0</v>
      </c>
      <c r="BK734" s="100">
        <v>0</v>
      </c>
      <c r="BL734" s="100">
        <v>0</v>
      </c>
      <c r="BM734" s="100">
        <v>0</v>
      </c>
      <c r="BN734" s="100">
        <v>0</v>
      </c>
      <c r="BO734" s="100">
        <v>0</v>
      </c>
      <c r="BP734" s="100">
        <v>0</v>
      </c>
      <c r="BQ734" s="100">
        <v>0</v>
      </c>
      <c r="BR734" s="100">
        <v>0</v>
      </c>
      <c r="BS734" s="100">
        <v>0</v>
      </c>
      <c r="BT734" s="100">
        <v>0</v>
      </c>
      <c r="BU734" s="100">
        <v>0</v>
      </c>
      <c r="BV734" s="100">
        <v>0</v>
      </c>
      <c r="BW734" s="100">
        <v>0</v>
      </c>
      <c r="BX734" s="100">
        <v>0</v>
      </c>
      <c r="BY734" s="100">
        <v>0</v>
      </c>
      <c r="BZ734" s="100">
        <v>0</v>
      </c>
      <c r="CA734" s="100">
        <v>0</v>
      </c>
      <c r="CB734" s="100">
        <v>0</v>
      </c>
      <c r="CC734" s="100">
        <v>0</v>
      </c>
      <c r="CD734" s="100">
        <v>0</v>
      </c>
      <c r="CE734" s="100">
        <v>0</v>
      </c>
      <c r="CF734" s="100">
        <v>0</v>
      </c>
      <c r="CG734" s="100">
        <v>0</v>
      </c>
      <c r="CH734" s="100">
        <v>0</v>
      </c>
      <c r="CI734" s="100">
        <v>0</v>
      </c>
      <c r="CJ734" s="100">
        <v>0</v>
      </c>
      <c r="CK734" s="100">
        <v>0</v>
      </c>
      <c r="CL734" s="100">
        <v>0</v>
      </c>
      <c r="CM734" s="100">
        <v>0</v>
      </c>
      <c r="CN734" s="100">
        <v>0</v>
      </c>
      <c r="CO734" s="100">
        <v>0</v>
      </c>
    </row>
    <row r="735" spans="1:93" x14ac:dyDescent="0.2">
      <c r="A735" s="101" t="s">
        <v>2328</v>
      </c>
      <c r="B735" s="100">
        <v>-19370528.640000001</v>
      </c>
      <c r="C735" s="100">
        <v>-19370528.640000001</v>
      </c>
      <c r="D735" s="100">
        <v>-21794814.66</v>
      </c>
      <c r="E735" s="100">
        <v>-21794814.66</v>
      </c>
      <c r="F735" s="100">
        <v>-21794814.66</v>
      </c>
      <c r="G735" s="100">
        <v>-21794814.66</v>
      </c>
      <c r="H735" s="100">
        <v>-21794814.66</v>
      </c>
      <c r="I735" s="100">
        <v>-21794814.66</v>
      </c>
      <c r="J735" s="100">
        <v>-21794814.66</v>
      </c>
      <c r="K735" s="100">
        <v>-21794814.66</v>
      </c>
      <c r="L735" s="100">
        <v>-21794814.66</v>
      </c>
      <c r="M735" s="100">
        <v>-14607905.66</v>
      </c>
      <c r="N735" s="100">
        <v>-14607905.66</v>
      </c>
      <c r="O735" s="100">
        <v>-14607905.66</v>
      </c>
      <c r="P735" s="100">
        <v>-14607905.66</v>
      </c>
      <c r="Q735" s="100">
        <v>-14607905.66</v>
      </c>
      <c r="R735" s="100">
        <v>-14607905.66</v>
      </c>
      <c r="S735" s="100">
        <v>-14607905.66</v>
      </c>
      <c r="T735" s="100">
        <v>-14607905.66</v>
      </c>
      <c r="U735" s="100">
        <v>-14607905.66</v>
      </c>
      <c r="V735" s="100">
        <v>-14607905.66</v>
      </c>
      <c r="W735" s="100">
        <v>-14607905.66</v>
      </c>
      <c r="X735" s="100">
        <v>-14607905.66</v>
      </c>
      <c r="Y735" s="100">
        <v>-14607905.66</v>
      </c>
      <c r="Z735" s="100">
        <v>-12334779.66</v>
      </c>
      <c r="AB735" s="100">
        <v>-12334779.66</v>
      </c>
      <c r="AC735" s="100">
        <v>-12334779.66</v>
      </c>
      <c r="AD735" s="100">
        <v>-12334779.66</v>
      </c>
      <c r="AE735" s="100">
        <v>-12334779.66</v>
      </c>
      <c r="AF735" s="100">
        <v>-12334779.66</v>
      </c>
      <c r="AG735" s="100">
        <v>-12334779.66</v>
      </c>
      <c r="AH735" s="100">
        <v>-12334779.66</v>
      </c>
      <c r="AI735" s="100">
        <v>-12334779.66</v>
      </c>
      <c r="AJ735" s="100">
        <v>-12334779.66</v>
      </c>
      <c r="AK735" s="100">
        <v>-12334779.66</v>
      </c>
      <c r="AL735" s="100">
        <v>-12334779.66</v>
      </c>
      <c r="AM735" s="100">
        <v>-12334779.66</v>
      </c>
      <c r="AN735" s="100">
        <v>-12334779.66</v>
      </c>
      <c r="AO735" s="100">
        <v>-12334779.66</v>
      </c>
      <c r="AP735" s="100">
        <v>-12334779.66</v>
      </c>
      <c r="AQ735" s="100">
        <v>-12334779.66</v>
      </c>
      <c r="AR735" s="100">
        <v>-12334779.66</v>
      </c>
      <c r="AS735" s="100">
        <v>-12334779.66</v>
      </c>
      <c r="AT735" s="100">
        <v>-12334779.66</v>
      </c>
      <c r="AU735" s="100">
        <v>-12334779.66</v>
      </c>
      <c r="AV735" s="100">
        <v>-12334779.66</v>
      </c>
      <c r="AW735" s="100">
        <v>-12334779.66</v>
      </c>
      <c r="AX735" s="100">
        <v>-12334779.66</v>
      </c>
      <c r="AY735" s="100">
        <v>-12334779.66</v>
      </c>
      <c r="AZ735" s="100">
        <v>-12334779.66</v>
      </c>
      <c r="BA735" s="100">
        <v>-12334779.66</v>
      </c>
      <c r="BB735" s="100">
        <v>-12334779.66</v>
      </c>
      <c r="BC735" s="100">
        <v>-12334779.66</v>
      </c>
      <c r="BD735" s="100">
        <v>-12334779.66</v>
      </c>
      <c r="BE735" s="100">
        <v>-12334779.66</v>
      </c>
      <c r="BF735" s="100">
        <v>-12334779.66</v>
      </c>
      <c r="BG735" s="100">
        <v>-12334779.66</v>
      </c>
      <c r="BH735" s="100">
        <v>-12334779.66</v>
      </c>
      <c r="BI735" s="100">
        <v>-12334779.66</v>
      </c>
      <c r="BJ735" s="100">
        <v>-12334779.66</v>
      </c>
      <c r="BK735" s="100">
        <v>-12334779.66</v>
      </c>
      <c r="BL735" s="100">
        <v>-12334779.66</v>
      </c>
      <c r="BM735" s="100">
        <v>-12334779.66</v>
      </c>
      <c r="BN735" s="100">
        <v>-12334779.66</v>
      </c>
      <c r="BO735" s="100">
        <v>-12334779.66</v>
      </c>
      <c r="BP735" s="100">
        <v>-12334779.66</v>
      </c>
      <c r="BQ735" s="100">
        <v>-12334779.66</v>
      </c>
      <c r="BR735" s="100">
        <v>-12334779.66</v>
      </c>
      <c r="BS735" s="100">
        <v>-12334779.66</v>
      </c>
      <c r="BT735" s="100">
        <v>-12334779.66</v>
      </c>
      <c r="BU735" s="100">
        <v>-12334779.66</v>
      </c>
      <c r="BV735" s="100">
        <v>-12334779.66</v>
      </c>
      <c r="BW735" s="100">
        <v>-12334779.66</v>
      </c>
      <c r="BX735" s="100">
        <v>-12334779.66</v>
      </c>
      <c r="BY735" s="100">
        <v>-12334779.66</v>
      </c>
      <c r="BZ735" s="100">
        <v>-12334779.66</v>
      </c>
      <c r="CA735" s="100">
        <v>-12334779.66</v>
      </c>
      <c r="CB735" s="100">
        <v>-12334779.66</v>
      </c>
      <c r="CC735" s="100">
        <v>-12334779.66</v>
      </c>
      <c r="CD735" s="100">
        <v>-12334779.66</v>
      </c>
      <c r="CE735" s="100">
        <v>-12334779.66</v>
      </c>
      <c r="CF735" s="100">
        <v>-12334779.66</v>
      </c>
      <c r="CG735" s="100">
        <v>-12334779.66</v>
      </c>
      <c r="CH735" s="100">
        <v>-12334779.66</v>
      </c>
      <c r="CI735" s="100">
        <v>-12334779.66</v>
      </c>
      <c r="CJ735" s="100">
        <v>-12334779.66</v>
      </c>
      <c r="CK735" s="100">
        <v>-12334779.66</v>
      </c>
      <c r="CL735" s="100">
        <v>-12334779.66</v>
      </c>
      <c r="CM735" s="100">
        <v>-12334779.66</v>
      </c>
      <c r="CN735" s="100">
        <v>-12334779.66</v>
      </c>
      <c r="CO735" s="100">
        <v>-12334779.66</v>
      </c>
    </row>
    <row r="736" spans="1:93" x14ac:dyDescent="0.2">
      <c r="A736" s="101" t="s">
        <v>2329</v>
      </c>
      <c r="B736" s="100">
        <v>0</v>
      </c>
      <c r="C736" s="100">
        <v>0</v>
      </c>
      <c r="D736" s="100">
        <v>0</v>
      </c>
      <c r="E736" s="100">
        <v>0</v>
      </c>
      <c r="F736" s="100">
        <v>0</v>
      </c>
      <c r="G736" s="100">
        <v>0</v>
      </c>
      <c r="H736" s="100">
        <v>0</v>
      </c>
      <c r="I736" s="100">
        <v>0</v>
      </c>
      <c r="J736" s="100">
        <v>0</v>
      </c>
      <c r="K736" s="100">
        <v>0</v>
      </c>
      <c r="L736" s="100">
        <v>0</v>
      </c>
      <c r="M736" s="100">
        <v>0</v>
      </c>
      <c r="N736" s="100">
        <v>0</v>
      </c>
      <c r="O736" s="100">
        <v>0</v>
      </c>
      <c r="P736" s="100">
        <v>0</v>
      </c>
      <c r="Q736" s="100">
        <v>0</v>
      </c>
      <c r="R736" s="100">
        <v>0</v>
      </c>
      <c r="S736" s="100">
        <v>0</v>
      </c>
      <c r="T736" s="100">
        <v>0</v>
      </c>
      <c r="U736" s="100">
        <v>0</v>
      </c>
      <c r="V736" s="100">
        <v>0</v>
      </c>
      <c r="W736" s="100">
        <v>0</v>
      </c>
      <c r="X736" s="100">
        <v>0</v>
      </c>
      <c r="Y736" s="100">
        <v>0</v>
      </c>
      <c r="Z736" s="100">
        <v>0</v>
      </c>
      <c r="AB736" s="100">
        <v>0</v>
      </c>
      <c r="AC736" s="100">
        <v>0</v>
      </c>
      <c r="AD736" s="100">
        <v>0</v>
      </c>
      <c r="AE736" s="100">
        <v>0</v>
      </c>
      <c r="AF736" s="100">
        <v>0</v>
      </c>
      <c r="AG736" s="100">
        <v>0</v>
      </c>
      <c r="AH736" s="100">
        <v>0</v>
      </c>
      <c r="AI736" s="100">
        <v>0</v>
      </c>
      <c r="AJ736" s="100">
        <v>0</v>
      </c>
      <c r="AK736" s="100">
        <v>0</v>
      </c>
      <c r="AL736" s="100">
        <v>0</v>
      </c>
      <c r="AM736" s="100">
        <v>0</v>
      </c>
      <c r="AN736" s="100">
        <v>0</v>
      </c>
      <c r="AO736" s="100">
        <v>0</v>
      </c>
      <c r="AP736" s="100">
        <v>0</v>
      </c>
      <c r="AQ736" s="100">
        <v>0</v>
      </c>
      <c r="AR736" s="100">
        <v>0</v>
      </c>
      <c r="AS736" s="100">
        <v>0</v>
      </c>
      <c r="AT736" s="100">
        <v>0</v>
      </c>
      <c r="AU736" s="100">
        <v>0</v>
      </c>
      <c r="AV736" s="100">
        <v>0</v>
      </c>
      <c r="AW736" s="100">
        <v>0</v>
      </c>
      <c r="AX736" s="100">
        <v>0</v>
      </c>
      <c r="AY736" s="100">
        <v>0</v>
      </c>
      <c r="AZ736" s="100">
        <v>0</v>
      </c>
      <c r="BA736" s="100">
        <v>0</v>
      </c>
      <c r="BB736" s="100">
        <v>0</v>
      </c>
      <c r="BC736" s="100">
        <v>0</v>
      </c>
      <c r="BD736" s="100">
        <v>0</v>
      </c>
      <c r="BE736" s="100">
        <v>0</v>
      </c>
      <c r="BF736" s="100">
        <v>0</v>
      </c>
      <c r="BG736" s="100">
        <v>0</v>
      </c>
      <c r="BH736" s="100">
        <v>0</v>
      </c>
      <c r="BI736" s="100">
        <v>0</v>
      </c>
      <c r="BJ736" s="100">
        <v>0</v>
      </c>
      <c r="BK736" s="100">
        <v>0</v>
      </c>
      <c r="BL736" s="100">
        <v>0</v>
      </c>
      <c r="BM736" s="100">
        <v>0</v>
      </c>
      <c r="BN736" s="100">
        <v>0</v>
      </c>
      <c r="BO736" s="100">
        <v>0</v>
      </c>
      <c r="BP736" s="100">
        <v>0</v>
      </c>
      <c r="BQ736" s="100">
        <v>0</v>
      </c>
      <c r="BR736" s="100">
        <v>0</v>
      </c>
      <c r="BS736" s="100">
        <v>0</v>
      </c>
      <c r="BT736" s="100">
        <v>0</v>
      </c>
      <c r="BU736" s="100">
        <v>0</v>
      </c>
      <c r="BV736" s="100">
        <v>0</v>
      </c>
      <c r="BW736" s="100">
        <v>0</v>
      </c>
      <c r="BX736" s="100">
        <v>0</v>
      </c>
      <c r="BY736" s="100">
        <v>0</v>
      </c>
      <c r="BZ736" s="100">
        <v>0</v>
      </c>
      <c r="CA736" s="100">
        <v>0</v>
      </c>
      <c r="CB736" s="100">
        <v>0</v>
      </c>
      <c r="CC736" s="100">
        <v>0</v>
      </c>
      <c r="CD736" s="100">
        <v>0</v>
      </c>
      <c r="CE736" s="100">
        <v>0</v>
      </c>
      <c r="CF736" s="100">
        <v>0</v>
      </c>
      <c r="CG736" s="100">
        <v>0</v>
      </c>
      <c r="CH736" s="100">
        <v>0</v>
      </c>
      <c r="CI736" s="100">
        <v>0</v>
      </c>
      <c r="CJ736" s="100">
        <v>0</v>
      </c>
      <c r="CK736" s="100">
        <v>0</v>
      </c>
      <c r="CL736" s="100">
        <v>0</v>
      </c>
      <c r="CM736" s="100">
        <v>0</v>
      </c>
      <c r="CN736" s="100">
        <v>0</v>
      </c>
      <c r="CO736" s="100">
        <v>0</v>
      </c>
    </row>
    <row r="737" spans="1:93" x14ac:dyDescent="0.2">
      <c r="A737" s="102" t="s">
        <v>2330</v>
      </c>
      <c r="B737" s="100">
        <v>-27245202.640000001</v>
      </c>
      <c r="C737" s="100">
        <v>-27245202.640000001</v>
      </c>
      <c r="D737" s="100">
        <v>-30739488.66</v>
      </c>
      <c r="E737" s="100">
        <v>-30739488.66</v>
      </c>
      <c r="F737" s="100">
        <v>-25944814.66</v>
      </c>
      <c r="G737" s="100">
        <v>-28694814.66</v>
      </c>
      <c r="H737" s="100">
        <v>-28694814.66</v>
      </c>
      <c r="I737" s="100">
        <v>-28694814.66</v>
      </c>
      <c r="J737" s="100">
        <v>-28694814.66</v>
      </c>
      <c r="K737" s="100">
        <v>-28694814.66</v>
      </c>
      <c r="L737" s="100">
        <v>-25974814.66</v>
      </c>
      <c r="M737" s="100">
        <v>-14606210.640000001</v>
      </c>
      <c r="N737" s="100">
        <v>-14606210.640000001</v>
      </c>
      <c r="O737" s="100">
        <v>-14606210.640000001</v>
      </c>
      <c r="P737" s="100">
        <v>-14606210.640000001</v>
      </c>
      <c r="Q737" s="100">
        <v>-14607905.66</v>
      </c>
      <c r="R737" s="100">
        <v>-14607905.66</v>
      </c>
      <c r="S737" s="100">
        <v>-14607905.66</v>
      </c>
      <c r="T737" s="100">
        <v>-14607905.66</v>
      </c>
      <c r="U737" s="100">
        <v>-14607905.66</v>
      </c>
      <c r="V737" s="100">
        <v>-14607905.66</v>
      </c>
      <c r="W737" s="100">
        <v>-14607905.66</v>
      </c>
      <c r="X737" s="100">
        <v>-14607905.66</v>
      </c>
      <c r="Y737" s="100">
        <v>-14607905.66</v>
      </c>
      <c r="Z737" s="100">
        <v>-12334779.66</v>
      </c>
      <c r="AB737" s="100">
        <v>-12334779.66</v>
      </c>
      <c r="AC737" s="100">
        <v>-12334779.66</v>
      </c>
      <c r="AD737" s="100">
        <v>-12334779.66</v>
      </c>
      <c r="AE737" s="100">
        <v>-12334779.66</v>
      </c>
      <c r="AF737" s="100">
        <v>-12334779.66</v>
      </c>
      <c r="AG737" s="100">
        <v>-12334779.66</v>
      </c>
      <c r="AH737" s="100">
        <v>-12334779.66</v>
      </c>
      <c r="AI737" s="100">
        <v>-12334779.66</v>
      </c>
      <c r="AJ737" s="100">
        <v>-12334779.66</v>
      </c>
      <c r="AK737" s="100">
        <v>-12334779.66</v>
      </c>
      <c r="AL737" s="100">
        <v>-12334779.66</v>
      </c>
      <c r="AM737" s="100">
        <v>-12334779.66</v>
      </c>
      <c r="AN737" s="100">
        <v>-12334779.66</v>
      </c>
      <c r="AO737" s="100">
        <v>-12334779.66</v>
      </c>
      <c r="AP737" s="100">
        <v>-12334779.66</v>
      </c>
      <c r="AQ737" s="100">
        <v>-12334779.66</v>
      </c>
      <c r="AR737" s="100">
        <v>-12334779.66</v>
      </c>
      <c r="AS737" s="100">
        <v>-12334779.66</v>
      </c>
      <c r="AT737" s="100">
        <v>-12334779.66</v>
      </c>
      <c r="AU737" s="100">
        <v>-12334779.66</v>
      </c>
      <c r="AV737" s="100">
        <v>-12334779.66</v>
      </c>
      <c r="AW737" s="100">
        <v>-12334779.66</v>
      </c>
      <c r="AX737" s="100">
        <v>-12334779.66</v>
      </c>
      <c r="AY737" s="100">
        <v>-12334779.66</v>
      </c>
      <c r="AZ737" s="100">
        <v>-12334779.66</v>
      </c>
      <c r="BA737" s="100">
        <v>-12334779.66</v>
      </c>
      <c r="BB737" s="100">
        <v>-12334779.66</v>
      </c>
      <c r="BC737" s="100">
        <v>-12334779.66</v>
      </c>
      <c r="BD737" s="100">
        <v>-12334779.66</v>
      </c>
      <c r="BE737" s="100">
        <v>-12334779.66</v>
      </c>
      <c r="BF737" s="100">
        <v>-12334779.66</v>
      </c>
      <c r="BG737" s="100">
        <v>-12334779.66</v>
      </c>
      <c r="BH737" s="100">
        <v>-12334779.66</v>
      </c>
      <c r="BI737" s="100">
        <v>-12334779.66</v>
      </c>
      <c r="BJ737" s="100">
        <v>-12334779.66</v>
      </c>
      <c r="BK737" s="100">
        <v>-12334779.66</v>
      </c>
      <c r="BL737" s="100">
        <v>-12334779.66</v>
      </c>
      <c r="BM737" s="100">
        <v>-12334779.66</v>
      </c>
      <c r="BN737" s="100">
        <v>-12334779.66</v>
      </c>
      <c r="BO737" s="100">
        <v>-12334779.66</v>
      </c>
      <c r="BP737" s="100">
        <v>-12334779.66</v>
      </c>
      <c r="BQ737" s="100">
        <v>-12334779.66</v>
      </c>
      <c r="BR737" s="100">
        <v>-12334779.66</v>
      </c>
      <c r="BS737" s="100">
        <v>-12334779.66</v>
      </c>
      <c r="BT737" s="100">
        <v>-12334779.66</v>
      </c>
      <c r="BU737" s="100">
        <v>-12334779.66</v>
      </c>
      <c r="BV737" s="100">
        <v>-12334779.66</v>
      </c>
      <c r="BW737" s="100">
        <v>-12334779.66</v>
      </c>
      <c r="BX737" s="100">
        <v>-12334779.66</v>
      </c>
      <c r="BY737" s="100">
        <v>-12334779.66</v>
      </c>
      <c r="BZ737" s="100">
        <v>-12334779.66</v>
      </c>
      <c r="CA737" s="100">
        <v>-12334779.66</v>
      </c>
      <c r="CB737" s="100">
        <v>-12334779.66</v>
      </c>
      <c r="CC737" s="100">
        <v>-12334779.66</v>
      </c>
      <c r="CD737" s="100">
        <v>-12334779.66</v>
      </c>
      <c r="CE737" s="100">
        <v>-12334779.66</v>
      </c>
      <c r="CF737" s="100">
        <v>-12334779.66</v>
      </c>
      <c r="CG737" s="100">
        <v>-12334779.66</v>
      </c>
      <c r="CH737" s="100">
        <v>-12334779.66</v>
      </c>
      <c r="CI737" s="100">
        <v>-12334779.66</v>
      </c>
      <c r="CJ737" s="100">
        <v>-12334779.66</v>
      </c>
      <c r="CK737" s="100">
        <v>-12334779.66</v>
      </c>
      <c r="CL737" s="100">
        <v>-12334779.66</v>
      </c>
      <c r="CM737" s="100">
        <v>-12334779.66</v>
      </c>
      <c r="CN737" s="100">
        <v>-12334779.66</v>
      </c>
      <c r="CO737" s="100">
        <v>-12334779.66</v>
      </c>
    </row>
    <row r="738" spans="1:93" x14ac:dyDescent="0.2">
      <c r="A738" s="101" t="s">
        <v>2331</v>
      </c>
    </row>
    <row r="739" spans="1:93" x14ac:dyDescent="0.2">
      <c r="A739" s="101" t="s">
        <v>2332</v>
      </c>
      <c r="B739" s="100">
        <v>0</v>
      </c>
      <c r="C739" s="100">
        <v>0</v>
      </c>
      <c r="D739" s="100">
        <v>0</v>
      </c>
      <c r="E739" s="100">
        <v>0</v>
      </c>
      <c r="F739" s="100">
        <v>0</v>
      </c>
      <c r="G739" s="100">
        <v>0</v>
      </c>
      <c r="H739" s="100">
        <v>0</v>
      </c>
      <c r="I739" s="100">
        <v>0</v>
      </c>
      <c r="J739" s="100">
        <v>0</v>
      </c>
      <c r="K739" s="100">
        <v>0</v>
      </c>
      <c r="L739" s="100">
        <v>0</v>
      </c>
      <c r="M739" s="100">
        <v>0</v>
      </c>
      <c r="N739" s="100">
        <v>0</v>
      </c>
      <c r="O739" s="100">
        <v>0</v>
      </c>
      <c r="P739" s="100">
        <v>0</v>
      </c>
      <c r="Q739" s="100">
        <v>0</v>
      </c>
      <c r="R739" s="100">
        <v>0</v>
      </c>
      <c r="S739" s="100">
        <v>0</v>
      </c>
      <c r="T739" s="100">
        <v>0</v>
      </c>
      <c r="U739" s="100">
        <v>0</v>
      </c>
      <c r="V739" s="100">
        <v>0</v>
      </c>
      <c r="W739" s="100">
        <v>0</v>
      </c>
      <c r="X739" s="100">
        <v>0</v>
      </c>
      <c r="Y739" s="100">
        <v>0</v>
      </c>
      <c r="Z739" s="100">
        <v>0</v>
      </c>
      <c r="AB739" s="100">
        <v>0</v>
      </c>
      <c r="AC739" s="100">
        <v>0</v>
      </c>
      <c r="AD739" s="100">
        <v>0</v>
      </c>
      <c r="AE739" s="100">
        <v>0</v>
      </c>
      <c r="AF739" s="100">
        <v>0</v>
      </c>
      <c r="AG739" s="100">
        <v>0</v>
      </c>
      <c r="AH739" s="100">
        <v>0</v>
      </c>
      <c r="AI739" s="100">
        <v>0</v>
      </c>
      <c r="AJ739" s="100">
        <v>0</v>
      </c>
      <c r="AK739" s="100">
        <v>0</v>
      </c>
      <c r="AL739" s="100">
        <v>0</v>
      </c>
      <c r="AM739" s="100">
        <v>0</v>
      </c>
      <c r="AN739" s="100">
        <v>0</v>
      </c>
      <c r="AO739" s="100">
        <v>0</v>
      </c>
      <c r="AP739" s="100">
        <v>0</v>
      </c>
      <c r="AQ739" s="100">
        <v>0</v>
      </c>
      <c r="AR739" s="100">
        <v>0</v>
      </c>
      <c r="AS739" s="100">
        <v>0</v>
      </c>
      <c r="AT739" s="100">
        <v>0</v>
      </c>
      <c r="AU739" s="100">
        <v>0</v>
      </c>
      <c r="AV739" s="100">
        <v>0</v>
      </c>
      <c r="AW739" s="100">
        <v>0</v>
      </c>
      <c r="AX739" s="100">
        <v>0</v>
      </c>
      <c r="AY739" s="100">
        <v>0</v>
      </c>
      <c r="AZ739" s="100">
        <v>0</v>
      </c>
      <c r="BA739" s="100">
        <v>0</v>
      </c>
      <c r="BB739" s="100">
        <v>0</v>
      </c>
      <c r="BC739" s="100">
        <v>0</v>
      </c>
      <c r="BD739" s="100">
        <v>0</v>
      </c>
      <c r="BE739" s="100">
        <v>0</v>
      </c>
      <c r="BF739" s="100">
        <v>0</v>
      </c>
      <c r="BG739" s="100">
        <v>0</v>
      </c>
      <c r="BH739" s="100">
        <v>0</v>
      </c>
      <c r="BI739" s="100">
        <v>0</v>
      </c>
      <c r="BJ739" s="100">
        <v>0</v>
      </c>
      <c r="BK739" s="100">
        <v>0</v>
      </c>
      <c r="BL739" s="100">
        <v>0</v>
      </c>
      <c r="BM739" s="100">
        <v>0</v>
      </c>
      <c r="BN739" s="100">
        <v>0</v>
      </c>
      <c r="BO739" s="100">
        <v>0</v>
      </c>
      <c r="BP739" s="100">
        <v>0</v>
      </c>
      <c r="BQ739" s="100">
        <v>0</v>
      </c>
      <c r="BR739" s="100">
        <v>0</v>
      </c>
      <c r="BS739" s="100">
        <v>0</v>
      </c>
      <c r="BT739" s="100">
        <v>0</v>
      </c>
      <c r="BU739" s="100">
        <v>0</v>
      </c>
      <c r="BV739" s="100">
        <v>0</v>
      </c>
      <c r="BW739" s="100">
        <v>0</v>
      </c>
      <c r="BX739" s="100">
        <v>0</v>
      </c>
      <c r="BY739" s="100">
        <v>0</v>
      </c>
      <c r="BZ739" s="100">
        <v>0</v>
      </c>
      <c r="CA739" s="100">
        <v>0</v>
      </c>
      <c r="CB739" s="100">
        <v>0</v>
      </c>
      <c r="CC739" s="100">
        <v>0</v>
      </c>
      <c r="CD739" s="100">
        <v>0</v>
      </c>
      <c r="CE739" s="100">
        <v>0</v>
      </c>
      <c r="CF739" s="100">
        <v>0</v>
      </c>
      <c r="CG739" s="100">
        <v>0</v>
      </c>
      <c r="CH739" s="100">
        <v>0</v>
      </c>
      <c r="CI739" s="100">
        <v>0</v>
      </c>
      <c r="CJ739" s="100">
        <v>0</v>
      </c>
      <c r="CK739" s="100">
        <v>0</v>
      </c>
      <c r="CL739" s="100">
        <v>0</v>
      </c>
      <c r="CM739" s="100">
        <v>0</v>
      </c>
      <c r="CN739" s="100">
        <v>0</v>
      </c>
      <c r="CO739" s="100">
        <v>0</v>
      </c>
    </row>
    <row r="740" spans="1:93" x14ac:dyDescent="0.2">
      <c r="A740" s="101" t="s">
        <v>2333</v>
      </c>
      <c r="B740" s="100">
        <v>-30719063.800000001</v>
      </c>
      <c r="C740" s="100">
        <v>-30468991.93</v>
      </c>
      <c r="D740" s="100">
        <v>-30348189.5</v>
      </c>
      <c r="E740" s="100">
        <v>-30226541.760000002</v>
      </c>
      <c r="F740" s="100">
        <v>-30303645.760000002</v>
      </c>
      <c r="G740" s="100">
        <v>-29989725.140000001</v>
      </c>
      <c r="H740" s="100">
        <v>-29864007.960000001</v>
      </c>
      <c r="I740" s="100">
        <v>-29738750.129999999</v>
      </c>
      <c r="J740" s="100">
        <v>-29624812.539999999</v>
      </c>
      <c r="K740" s="100">
        <v>-29510759.5</v>
      </c>
      <c r="L740" s="100">
        <v>-31361774.420000002</v>
      </c>
      <c r="M740" s="100">
        <v>-22781729.789999999</v>
      </c>
      <c r="N740" s="100">
        <v>-22781729.789999999</v>
      </c>
      <c r="O740" s="100">
        <v>-22579841.920000002</v>
      </c>
      <c r="P740" s="100">
        <v>-22600247.699999999</v>
      </c>
      <c r="Q740" s="100">
        <v>-22512319.010000002</v>
      </c>
      <c r="R740" s="100">
        <v>-22424483.850000001</v>
      </c>
      <c r="S740" s="100">
        <v>-22338473.59</v>
      </c>
      <c r="T740" s="100">
        <v>-22253742.16</v>
      </c>
      <c r="U740" s="100">
        <v>-22169721.690000001</v>
      </c>
      <c r="V740" s="100">
        <v>-22086020.140000001</v>
      </c>
      <c r="W740" s="100">
        <v>-23427888.25</v>
      </c>
      <c r="X740" s="100">
        <v>-23349644.140000001</v>
      </c>
      <c r="Y740" s="100">
        <v>-25105243.57</v>
      </c>
      <c r="Z740" s="100">
        <v>-22681264.039999999</v>
      </c>
      <c r="AB740" s="100">
        <v>-22681264.039999999</v>
      </c>
      <c r="AC740" s="100">
        <v>-22681264.039999999</v>
      </c>
      <c r="AD740" s="100">
        <v>-22681264.039999999</v>
      </c>
      <c r="AE740" s="100">
        <v>-22681264.039999999</v>
      </c>
      <c r="AF740" s="100">
        <v>-22681264.039999999</v>
      </c>
      <c r="AG740" s="100">
        <v>-22681264.039999999</v>
      </c>
      <c r="AH740" s="100">
        <v>-22681264.039999999</v>
      </c>
      <c r="AI740" s="100">
        <v>-22681264.039999999</v>
      </c>
      <c r="AJ740" s="100">
        <v>-22681264.039999999</v>
      </c>
      <c r="AK740" s="100">
        <v>-22681264.039999999</v>
      </c>
      <c r="AL740" s="100">
        <v>-22681264.039999999</v>
      </c>
      <c r="AM740" s="100">
        <v>-22681264.039999999</v>
      </c>
      <c r="AN740" s="100">
        <v>-22681264.039999999</v>
      </c>
      <c r="AO740" s="100">
        <v>-22681264.039999999</v>
      </c>
      <c r="AP740" s="100">
        <v>-22681264.039999999</v>
      </c>
      <c r="AQ740" s="100">
        <v>-22681264.039999999</v>
      </c>
      <c r="AR740" s="100">
        <v>-22681264.039999999</v>
      </c>
      <c r="AS740" s="100">
        <v>-22681264.039999999</v>
      </c>
      <c r="AT740" s="100">
        <v>-22681264.039999999</v>
      </c>
      <c r="AU740" s="100">
        <v>-22681264.039999999</v>
      </c>
      <c r="AV740" s="100">
        <v>-22681264.039999999</v>
      </c>
      <c r="AW740" s="100">
        <v>-22681264.039999999</v>
      </c>
      <c r="AX740" s="100">
        <v>-22681264.039999999</v>
      </c>
      <c r="AY740" s="100">
        <v>-22681264.039999999</v>
      </c>
      <c r="AZ740" s="100">
        <v>-22681264.039999999</v>
      </c>
      <c r="BA740" s="100">
        <v>-22681264.039999999</v>
      </c>
      <c r="BB740" s="100">
        <v>-22681264.039999999</v>
      </c>
      <c r="BC740" s="100">
        <v>-22681264.039999999</v>
      </c>
      <c r="BD740" s="100">
        <v>-22681264.039999999</v>
      </c>
      <c r="BE740" s="100">
        <v>-22681264.039999999</v>
      </c>
      <c r="BF740" s="100">
        <v>-22681264.039999999</v>
      </c>
      <c r="BG740" s="100">
        <v>-22681264.039999999</v>
      </c>
      <c r="BH740" s="100">
        <v>-22681264.039999999</v>
      </c>
      <c r="BI740" s="100">
        <v>-22681264.039999999</v>
      </c>
      <c r="BJ740" s="100">
        <v>-22681264.039999999</v>
      </c>
      <c r="BK740" s="100">
        <v>-22681264.039999999</v>
      </c>
      <c r="BL740" s="100">
        <v>-22681264.039999999</v>
      </c>
      <c r="BM740" s="100">
        <v>-22681264.039999999</v>
      </c>
      <c r="BN740" s="100">
        <v>-22681264.039999999</v>
      </c>
      <c r="BO740" s="100">
        <v>-22681264.039999999</v>
      </c>
      <c r="BP740" s="100">
        <v>-22681264.039999999</v>
      </c>
      <c r="BQ740" s="100">
        <v>-22681264.039999999</v>
      </c>
      <c r="BR740" s="100">
        <v>-22681264.039999999</v>
      </c>
      <c r="BS740" s="100">
        <v>-22681264.039999999</v>
      </c>
      <c r="BT740" s="100">
        <v>-22681264.039999999</v>
      </c>
      <c r="BU740" s="100">
        <v>-22681264.039999999</v>
      </c>
      <c r="BV740" s="100">
        <v>-22681264.039999999</v>
      </c>
      <c r="BW740" s="100">
        <v>-22681264.039999999</v>
      </c>
      <c r="BX740" s="100">
        <v>-22681264.039999999</v>
      </c>
      <c r="BY740" s="100">
        <v>-22681264.039999999</v>
      </c>
      <c r="BZ740" s="100">
        <v>-22681264.039999999</v>
      </c>
      <c r="CA740" s="100">
        <v>-22681264.039999999</v>
      </c>
      <c r="CB740" s="100">
        <v>-22681264.039999999</v>
      </c>
      <c r="CC740" s="100">
        <v>-22681264.039999999</v>
      </c>
      <c r="CD740" s="100">
        <v>-22681264.039999999</v>
      </c>
      <c r="CE740" s="100">
        <v>-22681264.039999999</v>
      </c>
      <c r="CF740" s="100">
        <v>-22681264.039999999</v>
      </c>
      <c r="CG740" s="100">
        <v>-22681264.039999999</v>
      </c>
      <c r="CH740" s="100">
        <v>-22681264.039999999</v>
      </c>
      <c r="CI740" s="100">
        <v>-22681264.039999999</v>
      </c>
      <c r="CJ740" s="100">
        <v>-22681264.039999999</v>
      </c>
      <c r="CK740" s="100">
        <v>-22681264.039999999</v>
      </c>
      <c r="CL740" s="100">
        <v>-22681264.039999999</v>
      </c>
      <c r="CM740" s="100">
        <v>-22681264.039999999</v>
      </c>
      <c r="CN740" s="100">
        <v>-22681264.039999999</v>
      </c>
      <c r="CO740" s="100">
        <v>-22681264.039999999</v>
      </c>
    </row>
    <row r="741" spans="1:93" x14ac:dyDescent="0.2">
      <c r="A741" s="101" t="s">
        <v>2334</v>
      </c>
      <c r="B741" s="100">
        <v>-80953524.950000003</v>
      </c>
      <c r="C741" s="100">
        <v>-80382638.989999995</v>
      </c>
      <c r="D741" s="100">
        <v>-79314033.579999998</v>
      </c>
      <c r="E741" s="100">
        <v>-78846620.340000004</v>
      </c>
      <c r="F741" s="100">
        <v>-78384336.129999995</v>
      </c>
      <c r="G741" s="100">
        <v>-77743226.879999995</v>
      </c>
      <c r="H741" s="100">
        <v>-77255512.989999995</v>
      </c>
      <c r="I741" s="100">
        <v>-76844099.959999993</v>
      </c>
      <c r="J741" s="100">
        <v>-76447067.219999999</v>
      </c>
      <c r="K741" s="100">
        <v>-76048682.359999999</v>
      </c>
      <c r="L741" s="100">
        <v>-75285115.920000002</v>
      </c>
      <c r="M741" s="100">
        <v>-46027880.700000003</v>
      </c>
      <c r="N741" s="100">
        <v>-46027880.700000003</v>
      </c>
      <c r="O741" s="100">
        <v>-45306288.240000002</v>
      </c>
      <c r="P741" s="100">
        <v>-45177011.740000002</v>
      </c>
      <c r="Q741" s="100">
        <v>-44780396.390000001</v>
      </c>
      <c r="R741" s="100">
        <v>-44358831.609999999</v>
      </c>
      <c r="S741" s="100">
        <v>-43994194.990000002</v>
      </c>
      <c r="T741" s="100">
        <v>-43617851.719999999</v>
      </c>
      <c r="U741" s="100">
        <v>-43232474.32</v>
      </c>
      <c r="V741" s="100">
        <v>-42892828.420000002</v>
      </c>
      <c r="W741" s="100">
        <v>-38006083.289999999</v>
      </c>
      <c r="X741" s="100">
        <v>-37126080.18</v>
      </c>
      <c r="Y741" s="100">
        <v>-37275396.659999996</v>
      </c>
      <c r="Z741" s="100">
        <v>-36215614.130000003</v>
      </c>
      <c r="AB741" s="100">
        <v>-36215614.130000003</v>
      </c>
      <c r="AC741" s="100">
        <v>-36215614.130000003</v>
      </c>
      <c r="AD741" s="100">
        <v>-36215614.130000003</v>
      </c>
      <c r="AE741" s="100">
        <v>-36215614.130000003</v>
      </c>
      <c r="AF741" s="100">
        <v>-36215614.130000003</v>
      </c>
      <c r="AG741" s="100">
        <v>-36215614.130000003</v>
      </c>
      <c r="AH741" s="100">
        <v>-36215614.130000003</v>
      </c>
      <c r="AI741" s="100">
        <v>-36215614.130000003</v>
      </c>
      <c r="AJ741" s="100">
        <v>-36215614.130000003</v>
      </c>
      <c r="AK741" s="100">
        <v>-36215614.130000003</v>
      </c>
      <c r="AL741" s="100">
        <v>-36215614.130000003</v>
      </c>
      <c r="AM741" s="100">
        <v>-36215614.130000003</v>
      </c>
      <c r="AN741" s="100">
        <v>-36215614.130000003</v>
      </c>
      <c r="AO741" s="100">
        <v>-36215614.130000003</v>
      </c>
      <c r="AP741" s="100">
        <v>-36215614.130000003</v>
      </c>
      <c r="AQ741" s="100">
        <v>-36215614.130000003</v>
      </c>
      <c r="AR741" s="100">
        <v>-36215614.130000003</v>
      </c>
      <c r="AS741" s="100">
        <v>-36215614.130000003</v>
      </c>
      <c r="AT741" s="100">
        <v>-36215614.130000003</v>
      </c>
      <c r="AU741" s="100">
        <v>-36215614.130000003</v>
      </c>
      <c r="AV741" s="100">
        <v>-36215614.130000003</v>
      </c>
      <c r="AW741" s="100">
        <v>-36215614.130000003</v>
      </c>
      <c r="AX741" s="100">
        <v>-36215614.130000003</v>
      </c>
      <c r="AY741" s="100">
        <v>-36215614.130000003</v>
      </c>
      <c r="AZ741" s="100">
        <v>-36215614.130000003</v>
      </c>
      <c r="BA741" s="100">
        <v>-36215614.130000003</v>
      </c>
      <c r="BB741" s="100">
        <v>-36215614.130000003</v>
      </c>
      <c r="BC741" s="100">
        <v>-36215614.130000003</v>
      </c>
      <c r="BD741" s="100">
        <v>-36215614.130000003</v>
      </c>
      <c r="BE741" s="100">
        <v>-36215614.130000003</v>
      </c>
      <c r="BF741" s="100">
        <v>-36215614.130000003</v>
      </c>
      <c r="BG741" s="100">
        <v>-36215614.130000003</v>
      </c>
      <c r="BH741" s="100">
        <v>-36215614.130000003</v>
      </c>
      <c r="BI741" s="100">
        <v>-36215614.130000003</v>
      </c>
      <c r="BJ741" s="100">
        <v>-36215614.130000003</v>
      </c>
      <c r="BK741" s="100">
        <v>-36215614.130000003</v>
      </c>
      <c r="BL741" s="100">
        <v>-36215614.130000003</v>
      </c>
      <c r="BM741" s="100">
        <v>-36215614.130000003</v>
      </c>
      <c r="BN741" s="100">
        <v>-36215614.130000003</v>
      </c>
      <c r="BO741" s="100">
        <v>-36215614.130000003</v>
      </c>
      <c r="BP741" s="100">
        <v>-36215614.130000003</v>
      </c>
      <c r="BQ741" s="100">
        <v>-36215614.130000003</v>
      </c>
      <c r="BR741" s="100">
        <v>-36215614.130000003</v>
      </c>
      <c r="BS741" s="100">
        <v>-36215614.130000003</v>
      </c>
      <c r="BT741" s="100">
        <v>-36215614.130000003</v>
      </c>
      <c r="BU741" s="100">
        <v>-36215614.130000003</v>
      </c>
      <c r="BV741" s="100">
        <v>-36215614.130000003</v>
      </c>
      <c r="BW741" s="100">
        <v>-36215614.130000003</v>
      </c>
      <c r="BX741" s="100">
        <v>-36215614.130000003</v>
      </c>
      <c r="BY741" s="100">
        <v>-36215614.130000003</v>
      </c>
      <c r="BZ741" s="100">
        <v>-36215614.130000003</v>
      </c>
      <c r="CA741" s="100">
        <v>-36215614.130000003</v>
      </c>
      <c r="CB741" s="100">
        <v>-36215614.130000003</v>
      </c>
      <c r="CC741" s="100">
        <v>-36215614.130000003</v>
      </c>
      <c r="CD741" s="100">
        <v>-36215614.130000003</v>
      </c>
      <c r="CE741" s="100">
        <v>-36215614.130000003</v>
      </c>
      <c r="CF741" s="100">
        <v>-36215614.130000003</v>
      </c>
      <c r="CG741" s="100">
        <v>-36215614.130000003</v>
      </c>
      <c r="CH741" s="100">
        <v>-36215614.130000003</v>
      </c>
      <c r="CI741" s="100">
        <v>-36215614.130000003</v>
      </c>
      <c r="CJ741" s="100">
        <v>-36215614.130000003</v>
      </c>
      <c r="CK741" s="100">
        <v>-36215614.130000003</v>
      </c>
      <c r="CL741" s="100">
        <v>-36215614.130000003</v>
      </c>
      <c r="CM741" s="100">
        <v>-36215614.130000003</v>
      </c>
      <c r="CN741" s="100">
        <v>-36215614.130000003</v>
      </c>
      <c r="CO741" s="100">
        <v>-36215614.130000003</v>
      </c>
    </row>
    <row r="742" spans="1:93" x14ac:dyDescent="0.2">
      <c r="A742" s="101" t="s">
        <v>2335</v>
      </c>
      <c r="B742" s="100">
        <v>0</v>
      </c>
      <c r="C742" s="100">
        <v>0</v>
      </c>
      <c r="D742" s="100">
        <v>0</v>
      </c>
      <c r="E742" s="100">
        <v>0</v>
      </c>
      <c r="F742" s="100">
        <v>0</v>
      </c>
      <c r="G742" s="100">
        <v>0</v>
      </c>
      <c r="H742" s="100">
        <v>0</v>
      </c>
      <c r="I742" s="100">
        <v>0</v>
      </c>
      <c r="J742" s="100">
        <v>0</v>
      </c>
      <c r="K742" s="100">
        <v>0</v>
      </c>
      <c r="L742" s="100">
        <v>0</v>
      </c>
      <c r="M742" s="100">
        <v>0</v>
      </c>
      <c r="N742" s="100">
        <v>0</v>
      </c>
      <c r="O742" s="100">
        <v>0</v>
      </c>
      <c r="P742" s="100">
        <v>0</v>
      </c>
      <c r="Q742" s="100">
        <v>0</v>
      </c>
      <c r="R742" s="100">
        <v>0</v>
      </c>
      <c r="S742" s="100">
        <v>0</v>
      </c>
      <c r="T742" s="100">
        <v>0</v>
      </c>
      <c r="U742" s="100">
        <v>0</v>
      </c>
      <c r="V742" s="100">
        <v>0</v>
      </c>
      <c r="W742" s="100">
        <v>0</v>
      </c>
      <c r="X742" s="100">
        <v>0</v>
      </c>
      <c r="Y742" s="100">
        <v>0</v>
      </c>
      <c r="Z742" s="100">
        <v>0</v>
      </c>
      <c r="AB742" s="100">
        <v>0</v>
      </c>
      <c r="AC742" s="100">
        <v>0</v>
      </c>
      <c r="AD742" s="100">
        <v>0</v>
      </c>
      <c r="AE742" s="100">
        <v>0</v>
      </c>
      <c r="AF742" s="100">
        <v>0</v>
      </c>
      <c r="AG742" s="100">
        <v>0</v>
      </c>
      <c r="AH742" s="100">
        <v>0</v>
      </c>
      <c r="AI742" s="100">
        <v>0</v>
      </c>
      <c r="AJ742" s="100">
        <v>0</v>
      </c>
      <c r="AK742" s="100">
        <v>0</v>
      </c>
      <c r="AL742" s="100">
        <v>0</v>
      </c>
      <c r="AM742" s="100">
        <v>0</v>
      </c>
      <c r="AN742" s="100">
        <v>0</v>
      </c>
      <c r="AO742" s="100">
        <v>0</v>
      </c>
      <c r="AP742" s="100">
        <v>0</v>
      </c>
      <c r="AQ742" s="100">
        <v>0</v>
      </c>
      <c r="AR742" s="100">
        <v>0</v>
      </c>
      <c r="AS742" s="100">
        <v>0</v>
      </c>
      <c r="AT742" s="100">
        <v>0</v>
      </c>
      <c r="AU742" s="100">
        <v>0</v>
      </c>
      <c r="AV742" s="100">
        <v>0</v>
      </c>
      <c r="AW742" s="100">
        <v>0</v>
      </c>
      <c r="AX742" s="100">
        <v>0</v>
      </c>
      <c r="AY742" s="100">
        <v>0</v>
      </c>
      <c r="AZ742" s="100">
        <v>0</v>
      </c>
      <c r="BA742" s="100">
        <v>0</v>
      </c>
      <c r="BB742" s="100">
        <v>0</v>
      </c>
      <c r="BC742" s="100">
        <v>0</v>
      </c>
      <c r="BD742" s="100">
        <v>0</v>
      </c>
      <c r="BE742" s="100">
        <v>0</v>
      </c>
      <c r="BF742" s="100">
        <v>0</v>
      </c>
      <c r="BG742" s="100">
        <v>0</v>
      </c>
      <c r="BH742" s="100">
        <v>0</v>
      </c>
      <c r="BI742" s="100">
        <v>0</v>
      </c>
      <c r="BJ742" s="100">
        <v>0</v>
      </c>
      <c r="BK742" s="100">
        <v>0</v>
      </c>
      <c r="BL742" s="100">
        <v>0</v>
      </c>
      <c r="BM742" s="100">
        <v>0</v>
      </c>
      <c r="BN742" s="100">
        <v>0</v>
      </c>
      <c r="BO742" s="100">
        <v>0</v>
      </c>
      <c r="BP742" s="100">
        <v>0</v>
      </c>
      <c r="BQ742" s="100">
        <v>0</v>
      </c>
      <c r="BR742" s="100">
        <v>0</v>
      </c>
      <c r="BS742" s="100">
        <v>0</v>
      </c>
      <c r="BT742" s="100">
        <v>0</v>
      </c>
      <c r="BU742" s="100">
        <v>0</v>
      </c>
      <c r="BV742" s="100">
        <v>0</v>
      </c>
      <c r="BW742" s="100">
        <v>0</v>
      </c>
      <c r="BX742" s="100">
        <v>0</v>
      </c>
      <c r="BY742" s="100">
        <v>0</v>
      </c>
      <c r="BZ742" s="100">
        <v>0</v>
      </c>
      <c r="CA742" s="100">
        <v>0</v>
      </c>
      <c r="CB742" s="100">
        <v>0</v>
      </c>
      <c r="CC742" s="100">
        <v>0</v>
      </c>
      <c r="CD742" s="100">
        <v>0</v>
      </c>
      <c r="CE742" s="100">
        <v>0</v>
      </c>
      <c r="CF742" s="100">
        <v>0</v>
      </c>
      <c r="CG742" s="100">
        <v>0</v>
      </c>
      <c r="CH742" s="100">
        <v>0</v>
      </c>
      <c r="CI742" s="100">
        <v>0</v>
      </c>
      <c r="CJ742" s="100">
        <v>0</v>
      </c>
      <c r="CK742" s="100">
        <v>0</v>
      </c>
      <c r="CL742" s="100">
        <v>0</v>
      </c>
      <c r="CM742" s="100">
        <v>0</v>
      </c>
      <c r="CN742" s="100">
        <v>0</v>
      </c>
      <c r="CO742" s="100">
        <v>0</v>
      </c>
    </row>
    <row r="743" spans="1:93" x14ac:dyDescent="0.2">
      <c r="A743" s="101" t="s">
        <v>2336</v>
      </c>
      <c r="B743" s="100">
        <v>-5522084.6299999999</v>
      </c>
      <c r="C743" s="100">
        <v>-5475620.8899999997</v>
      </c>
      <c r="D743" s="100">
        <v>-5428879.0700000003</v>
      </c>
      <c r="E743" s="100">
        <v>-5383123.3300000001</v>
      </c>
      <c r="F743" s="100">
        <v>-5336937.49</v>
      </c>
      <c r="G743" s="100">
        <v>-5258012.38</v>
      </c>
      <c r="H743" s="100">
        <v>-5213253.6399999997</v>
      </c>
      <c r="I743" s="100">
        <v>-5168743.9000000004</v>
      </c>
      <c r="J743" s="100">
        <v>-5124234.16</v>
      </c>
      <c r="K743" s="100">
        <v>-4731433.88</v>
      </c>
      <c r="L743" s="100">
        <v>-4684818.13</v>
      </c>
      <c r="M743" s="100">
        <v>-4650735.38</v>
      </c>
      <c r="N743" s="100">
        <v>-4650735.38</v>
      </c>
      <c r="O743" s="100">
        <v>-4604119.63</v>
      </c>
      <c r="P743" s="100">
        <v>-4557503.88</v>
      </c>
      <c r="Q743" s="100">
        <v>-4511301.13</v>
      </c>
      <c r="R743" s="100">
        <v>-4465098.38</v>
      </c>
      <c r="S743" s="100">
        <v>-4418895.63</v>
      </c>
      <c r="T743" s="100">
        <v>-4265916.24</v>
      </c>
      <c r="U743" s="100">
        <v>-4219713.49</v>
      </c>
      <c r="V743" s="100">
        <v>-4173510.74</v>
      </c>
      <c r="W743" s="100">
        <v>-4128144.91</v>
      </c>
      <c r="X743" s="100">
        <v>-4083081.05</v>
      </c>
      <c r="Y743" s="100">
        <v>-4083081.05</v>
      </c>
      <c r="Z743" s="100">
        <v>-4044317.19</v>
      </c>
      <c r="AB743" s="100">
        <v>-4044317.19</v>
      </c>
      <c r="AC743" s="100">
        <v>-4044317.19</v>
      </c>
      <c r="AD743" s="100">
        <v>-4044317.19</v>
      </c>
      <c r="AE743" s="100">
        <v>-4044317.19</v>
      </c>
      <c r="AF743" s="100">
        <v>-4044317.19</v>
      </c>
      <c r="AG743" s="100">
        <v>-4044317.19</v>
      </c>
      <c r="AH743" s="100">
        <v>-4044317.19</v>
      </c>
      <c r="AI743" s="100">
        <v>-4044317.19</v>
      </c>
      <c r="AJ743" s="100">
        <v>-4044317.19</v>
      </c>
      <c r="AK743" s="100">
        <v>-4044317.19</v>
      </c>
      <c r="AL743" s="100">
        <v>-4044317.19</v>
      </c>
      <c r="AM743" s="100">
        <v>-4044317.19</v>
      </c>
      <c r="AN743" s="100">
        <v>-4044317.19</v>
      </c>
      <c r="AO743" s="100">
        <v>-4044317.19</v>
      </c>
      <c r="AP743" s="100">
        <v>-4044317.19</v>
      </c>
      <c r="AQ743" s="100">
        <v>-4044317.19</v>
      </c>
      <c r="AR743" s="100">
        <v>-4044317.19</v>
      </c>
      <c r="AS743" s="100">
        <v>-4044317.19</v>
      </c>
      <c r="AT743" s="100">
        <v>-4044317.19</v>
      </c>
      <c r="AU743" s="100">
        <v>-4044317.19</v>
      </c>
      <c r="AV743" s="100">
        <v>-4044317.19</v>
      </c>
      <c r="AW743" s="100">
        <v>-4044317.19</v>
      </c>
      <c r="AX743" s="100">
        <v>-4044317.19</v>
      </c>
      <c r="AY743" s="100">
        <v>-4044317.19</v>
      </c>
      <c r="AZ743" s="100">
        <v>-4044317.19</v>
      </c>
      <c r="BA743" s="100">
        <v>-4044317.19</v>
      </c>
      <c r="BB743" s="100">
        <v>-4044317.19</v>
      </c>
      <c r="BC743" s="100">
        <v>-4044317.19</v>
      </c>
      <c r="BD743" s="100">
        <v>-4044317.19</v>
      </c>
      <c r="BE743" s="100">
        <v>-4044317.19</v>
      </c>
      <c r="BF743" s="100">
        <v>-4044317.19</v>
      </c>
      <c r="BG743" s="100">
        <v>-4044317.19</v>
      </c>
      <c r="BH743" s="100">
        <v>-4044317.19</v>
      </c>
      <c r="BI743" s="100">
        <v>-4044317.19</v>
      </c>
      <c r="BJ743" s="100">
        <v>-4044317.19</v>
      </c>
      <c r="BK743" s="100">
        <v>-4044317.19</v>
      </c>
      <c r="BL743" s="100">
        <v>-4044317.19</v>
      </c>
      <c r="BM743" s="100">
        <v>-4044317.19</v>
      </c>
      <c r="BN743" s="100">
        <v>-4044317.19</v>
      </c>
      <c r="BO743" s="100">
        <v>-4044317.19</v>
      </c>
      <c r="BP743" s="100">
        <v>-4044317.19</v>
      </c>
      <c r="BQ743" s="100">
        <v>-4044317.19</v>
      </c>
      <c r="BR743" s="100">
        <v>-4044317.19</v>
      </c>
      <c r="BS743" s="100">
        <v>-4044317.19</v>
      </c>
      <c r="BT743" s="100">
        <v>-4044317.19</v>
      </c>
      <c r="BU743" s="100">
        <v>-4044317.19</v>
      </c>
      <c r="BV743" s="100">
        <v>-4044317.19</v>
      </c>
      <c r="BW743" s="100">
        <v>-4044317.19</v>
      </c>
      <c r="BX743" s="100">
        <v>-4044317.19</v>
      </c>
      <c r="BY743" s="100">
        <v>-4044317.19</v>
      </c>
      <c r="BZ743" s="100">
        <v>-4044317.19</v>
      </c>
      <c r="CA743" s="100">
        <v>-4044317.19</v>
      </c>
      <c r="CB743" s="100">
        <v>-4044317.19</v>
      </c>
      <c r="CC743" s="100">
        <v>-4044317.19</v>
      </c>
      <c r="CD743" s="100">
        <v>-4044317.19</v>
      </c>
      <c r="CE743" s="100">
        <v>-4044317.19</v>
      </c>
      <c r="CF743" s="100">
        <v>-4044317.19</v>
      </c>
      <c r="CG743" s="100">
        <v>-4044317.19</v>
      </c>
      <c r="CH743" s="100">
        <v>-4044317.19</v>
      </c>
      <c r="CI743" s="100">
        <v>-4044317.19</v>
      </c>
      <c r="CJ743" s="100">
        <v>-4044317.19</v>
      </c>
      <c r="CK743" s="100">
        <v>-4044317.19</v>
      </c>
      <c r="CL743" s="100">
        <v>-4044317.19</v>
      </c>
      <c r="CM743" s="100">
        <v>-4044317.19</v>
      </c>
      <c r="CN743" s="100">
        <v>-4044317.19</v>
      </c>
      <c r="CO743" s="100">
        <v>-4044317.19</v>
      </c>
    </row>
    <row r="744" spans="1:93" x14ac:dyDescent="0.2">
      <c r="A744" s="101" t="s">
        <v>2337</v>
      </c>
      <c r="B744" s="100">
        <v>-7175416.2400000002</v>
      </c>
      <c r="C744" s="100">
        <v>-7073520.96</v>
      </c>
      <c r="D744" s="100">
        <v>-7398481.0199999996</v>
      </c>
      <c r="E744" s="100">
        <v>-7313861.6100000003</v>
      </c>
      <c r="F744" s="100">
        <v>-7222550.71</v>
      </c>
      <c r="G744" s="100">
        <v>-6417645</v>
      </c>
      <c r="H744" s="100">
        <v>-6217722.21</v>
      </c>
      <c r="I744" s="100">
        <v>-6145921.0499999998</v>
      </c>
      <c r="J744" s="100">
        <v>-7083839.04</v>
      </c>
      <c r="K744" s="100">
        <v>-6963288.1200000001</v>
      </c>
      <c r="L744" s="100">
        <v>-6805719.8300000001</v>
      </c>
      <c r="M744" s="100">
        <v>-7232380.1299999999</v>
      </c>
      <c r="N744" s="100">
        <v>-7232380.1299999999</v>
      </c>
      <c r="O744" s="100">
        <v>-7201069.7699999996</v>
      </c>
      <c r="P744" s="100">
        <v>-7562311.0499999998</v>
      </c>
      <c r="Q744" s="100">
        <v>-8276377.0800000001</v>
      </c>
      <c r="R744" s="100">
        <v>-8218814.3099999996</v>
      </c>
      <c r="S744" s="100">
        <v>-8382907.8600000003</v>
      </c>
      <c r="T744" s="100">
        <v>-5594887.9900000002</v>
      </c>
      <c r="U744" s="100">
        <v>-5465038.7300000004</v>
      </c>
      <c r="V744" s="100">
        <v>-5446827.2000000002</v>
      </c>
      <c r="W744" s="100">
        <v>-5919433.3899999997</v>
      </c>
      <c r="X744" s="100">
        <v>-5942978.1200000001</v>
      </c>
      <c r="Y744" s="100">
        <v>-5800793</v>
      </c>
      <c r="Z744" s="100">
        <v>-7321191.9100000001</v>
      </c>
      <c r="AB744" s="100">
        <v>-7321191.9100000001</v>
      </c>
      <c r="AC744" s="100">
        <v>-7321191.9100000001</v>
      </c>
      <c r="AD744" s="100">
        <v>-7321191.9100000001</v>
      </c>
      <c r="AE744" s="100">
        <v>-7321191.9100000001</v>
      </c>
      <c r="AF744" s="100">
        <v>-7321191.9100000001</v>
      </c>
      <c r="AG744" s="100">
        <v>-7321191.9100000001</v>
      </c>
      <c r="AH744" s="100">
        <v>-7321191.9100000001</v>
      </c>
      <c r="AI744" s="100">
        <v>-7321191.9100000001</v>
      </c>
      <c r="AJ744" s="100">
        <v>-7321191.9100000001</v>
      </c>
      <c r="AK744" s="100">
        <v>-7321191.9100000001</v>
      </c>
      <c r="AL744" s="100">
        <v>-7321191.9100000001</v>
      </c>
      <c r="AM744" s="100">
        <v>-7321191.9100000001</v>
      </c>
      <c r="AN744" s="100">
        <v>-7321191.9100000001</v>
      </c>
      <c r="AO744" s="100">
        <v>-7321191.9100000001</v>
      </c>
      <c r="AP744" s="100">
        <v>-7321191.9100000001</v>
      </c>
      <c r="AQ744" s="100">
        <v>-7321191.9100000001</v>
      </c>
      <c r="AR744" s="100">
        <v>-7321191.9100000001</v>
      </c>
      <c r="AS744" s="100">
        <v>-7321191.9100000001</v>
      </c>
      <c r="AT744" s="100">
        <v>-7321191.9100000001</v>
      </c>
      <c r="AU744" s="100">
        <v>-7321191.9100000001</v>
      </c>
      <c r="AV744" s="100">
        <v>-7321191.9100000001</v>
      </c>
      <c r="AW744" s="100">
        <v>-7321191.9100000001</v>
      </c>
      <c r="AX744" s="100">
        <v>-7321191.9100000001</v>
      </c>
      <c r="AY744" s="100">
        <v>-7321191.9100000001</v>
      </c>
      <c r="AZ744" s="100">
        <v>-7321191.9100000001</v>
      </c>
      <c r="BA744" s="100">
        <v>-7321191.9100000001</v>
      </c>
      <c r="BB744" s="100">
        <v>-7321191.9100000001</v>
      </c>
      <c r="BC744" s="100">
        <v>-7321191.9100000001</v>
      </c>
      <c r="BD744" s="100">
        <v>-7321191.9100000001</v>
      </c>
      <c r="BE744" s="100">
        <v>-7321191.9100000001</v>
      </c>
      <c r="BF744" s="100">
        <v>-7321191.9100000001</v>
      </c>
      <c r="BG744" s="100">
        <v>-7321191.9100000001</v>
      </c>
      <c r="BH744" s="100">
        <v>-7321191.9100000001</v>
      </c>
      <c r="BI744" s="100">
        <v>-7321191.9100000001</v>
      </c>
      <c r="BJ744" s="100">
        <v>-7321191.9100000001</v>
      </c>
      <c r="BK744" s="100">
        <v>-7321191.9100000001</v>
      </c>
      <c r="BL744" s="100">
        <v>-7321191.9100000001</v>
      </c>
      <c r="BM744" s="100">
        <v>-7321191.9100000001</v>
      </c>
      <c r="BN744" s="100">
        <v>-7321191.9100000001</v>
      </c>
      <c r="BO744" s="100">
        <v>-7321191.9100000001</v>
      </c>
      <c r="BP744" s="100">
        <v>-7321191.9100000001</v>
      </c>
      <c r="BQ744" s="100">
        <v>-7321191.9100000001</v>
      </c>
      <c r="BR744" s="100">
        <v>-7321191.9100000001</v>
      </c>
      <c r="BS744" s="100">
        <v>-7321191.9100000001</v>
      </c>
      <c r="BT744" s="100">
        <v>-7321191.9100000001</v>
      </c>
      <c r="BU744" s="100">
        <v>-7321191.9100000001</v>
      </c>
      <c r="BV744" s="100">
        <v>-7321191.9100000001</v>
      </c>
      <c r="BW744" s="100">
        <v>-7321191.9100000001</v>
      </c>
      <c r="BX744" s="100">
        <v>-7321191.9100000001</v>
      </c>
      <c r="BY744" s="100">
        <v>-7321191.9100000001</v>
      </c>
      <c r="BZ744" s="100">
        <v>-7321191.9100000001</v>
      </c>
      <c r="CA744" s="100">
        <v>-7321191.9100000001</v>
      </c>
      <c r="CB744" s="100">
        <v>-7321191.9100000001</v>
      </c>
      <c r="CC744" s="100">
        <v>-7321191.9100000001</v>
      </c>
      <c r="CD744" s="100">
        <v>-7321191.9100000001</v>
      </c>
      <c r="CE744" s="100">
        <v>-7321191.9100000001</v>
      </c>
      <c r="CF744" s="100">
        <v>-7321191.9100000001</v>
      </c>
      <c r="CG744" s="100">
        <v>-7321191.9100000001</v>
      </c>
      <c r="CH744" s="100">
        <v>-7321191.9100000001</v>
      </c>
      <c r="CI744" s="100">
        <v>-7321191.9100000001</v>
      </c>
      <c r="CJ744" s="100">
        <v>-7321191.9100000001</v>
      </c>
      <c r="CK744" s="100">
        <v>-7321191.9100000001</v>
      </c>
      <c r="CL744" s="100">
        <v>-7321191.9100000001</v>
      </c>
      <c r="CM744" s="100">
        <v>-7321191.9100000001</v>
      </c>
      <c r="CN744" s="100">
        <v>-7321191.9100000001</v>
      </c>
      <c r="CO744" s="100">
        <v>-7321191.9100000001</v>
      </c>
    </row>
    <row r="745" spans="1:93" x14ac:dyDescent="0.2">
      <c r="A745" s="101" t="s">
        <v>2338</v>
      </c>
      <c r="B745" s="100">
        <v>-4833661.3099999996</v>
      </c>
      <c r="C745" s="100">
        <v>-4957059.92</v>
      </c>
      <c r="D745" s="100">
        <v>-4998739.53</v>
      </c>
      <c r="E745" s="100">
        <v>-5040419.1399999997</v>
      </c>
      <c r="F745" s="100">
        <v>-5082098.75</v>
      </c>
      <c r="G745" s="100">
        <v>-5123778.3600000003</v>
      </c>
      <c r="H745" s="100">
        <v>-5165457.97</v>
      </c>
      <c r="I745" s="100">
        <v>-5207137.58</v>
      </c>
      <c r="J745" s="100">
        <v>-5248817.1900000004</v>
      </c>
      <c r="K745" s="100">
        <v>-5290496.8</v>
      </c>
      <c r="L745" s="100">
        <v>-33458363.289999999</v>
      </c>
      <c r="M745" s="100">
        <v>-24757246.600000001</v>
      </c>
      <c r="N745" s="100">
        <v>-24757246.600000001</v>
      </c>
      <c r="O745" s="100">
        <v>-24509674.91</v>
      </c>
      <c r="P745" s="100">
        <v>-24506409.219999999</v>
      </c>
      <c r="Q745" s="100">
        <v>-24380990.530000001</v>
      </c>
      <c r="R745" s="100">
        <v>-24255571.84</v>
      </c>
      <c r="S745" s="100">
        <v>-24135988.629999999</v>
      </c>
      <c r="T745" s="100">
        <v>-24007652.199999999</v>
      </c>
      <c r="U745" s="100">
        <v>-23899954.550000001</v>
      </c>
      <c r="V745" s="100">
        <v>-23792119.91</v>
      </c>
      <c r="W745" s="100">
        <v>-23684285.27</v>
      </c>
      <c r="X745" s="100">
        <v>-23576450.629999999</v>
      </c>
      <c r="Y745" s="100">
        <v>-26263346.640000001</v>
      </c>
      <c r="Z745" s="100">
        <v>-23892711</v>
      </c>
      <c r="AB745" s="100">
        <v>-23892711</v>
      </c>
      <c r="AC745" s="100">
        <v>-23892711</v>
      </c>
      <c r="AD745" s="100">
        <v>-23892711</v>
      </c>
      <c r="AE745" s="100">
        <v>-23892711</v>
      </c>
      <c r="AF745" s="100">
        <v>-23892711</v>
      </c>
      <c r="AG745" s="100">
        <v>-23892711</v>
      </c>
      <c r="AH745" s="100">
        <v>-23892711</v>
      </c>
      <c r="AI745" s="100">
        <v>-23892711</v>
      </c>
      <c r="AJ745" s="100">
        <v>-23892711</v>
      </c>
      <c r="AK745" s="100">
        <v>-23892711</v>
      </c>
      <c r="AL745" s="100">
        <v>-23892711</v>
      </c>
      <c r="AM745" s="100">
        <v>-23892711</v>
      </c>
      <c r="AN745" s="100">
        <v>-23892711</v>
      </c>
      <c r="AO745" s="100">
        <v>-23892711</v>
      </c>
      <c r="AP745" s="100">
        <v>-23892711</v>
      </c>
      <c r="AQ745" s="100">
        <v>-23892711</v>
      </c>
      <c r="AR745" s="100">
        <v>-23892711</v>
      </c>
      <c r="AS745" s="100">
        <v>-23892711</v>
      </c>
      <c r="AT745" s="100">
        <v>-23892711</v>
      </c>
      <c r="AU745" s="100">
        <v>-23892711</v>
      </c>
      <c r="AV745" s="100">
        <v>-23892711</v>
      </c>
      <c r="AW745" s="100">
        <v>-23892711</v>
      </c>
      <c r="AX745" s="100">
        <v>-23892711</v>
      </c>
      <c r="AY745" s="100">
        <v>-23892711</v>
      </c>
      <c r="AZ745" s="100">
        <v>-23892711</v>
      </c>
      <c r="BA745" s="100">
        <v>-23892711</v>
      </c>
      <c r="BB745" s="100">
        <v>-23892711</v>
      </c>
      <c r="BC745" s="100">
        <v>-23892711</v>
      </c>
      <c r="BD745" s="100">
        <v>-23892711</v>
      </c>
      <c r="BE745" s="100">
        <v>-23892711</v>
      </c>
      <c r="BF745" s="100">
        <v>-23892711</v>
      </c>
      <c r="BG745" s="100">
        <v>-23892711</v>
      </c>
      <c r="BH745" s="100">
        <v>-23892711</v>
      </c>
      <c r="BI745" s="100">
        <v>-23892711</v>
      </c>
      <c r="BJ745" s="100">
        <v>-23892711</v>
      </c>
      <c r="BK745" s="100">
        <v>-23892711</v>
      </c>
      <c r="BL745" s="100">
        <v>-23892711</v>
      </c>
      <c r="BM745" s="100">
        <v>-23892711</v>
      </c>
      <c r="BN745" s="100">
        <v>-23892711</v>
      </c>
      <c r="BO745" s="100">
        <v>-23892711</v>
      </c>
      <c r="BP745" s="100">
        <v>-23892711</v>
      </c>
      <c r="BQ745" s="100">
        <v>-23892711</v>
      </c>
      <c r="BR745" s="100">
        <v>-23892711</v>
      </c>
      <c r="BS745" s="100">
        <v>-23892711</v>
      </c>
      <c r="BT745" s="100">
        <v>-23892711</v>
      </c>
      <c r="BU745" s="100">
        <v>-23892711</v>
      </c>
      <c r="BV745" s="100">
        <v>-23892711</v>
      </c>
      <c r="BW745" s="100">
        <v>-23892711</v>
      </c>
      <c r="BX745" s="100">
        <v>-23892711</v>
      </c>
      <c r="BY745" s="100">
        <v>-23892711</v>
      </c>
      <c r="BZ745" s="100">
        <v>-23892711</v>
      </c>
      <c r="CA745" s="100">
        <v>-23892711</v>
      </c>
      <c r="CB745" s="100">
        <v>-23892711</v>
      </c>
      <c r="CC745" s="100">
        <v>-23892711</v>
      </c>
      <c r="CD745" s="100">
        <v>-23892711</v>
      </c>
      <c r="CE745" s="100">
        <v>-23892711</v>
      </c>
      <c r="CF745" s="100">
        <v>-23892711</v>
      </c>
      <c r="CG745" s="100">
        <v>-23892711</v>
      </c>
      <c r="CH745" s="100">
        <v>-23892711</v>
      </c>
      <c r="CI745" s="100">
        <v>-23892711</v>
      </c>
      <c r="CJ745" s="100">
        <v>-23892711</v>
      </c>
      <c r="CK745" s="100">
        <v>-23892711</v>
      </c>
      <c r="CL745" s="100">
        <v>-23892711</v>
      </c>
      <c r="CM745" s="100">
        <v>-23892711</v>
      </c>
      <c r="CN745" s="100">
        <v>-23892711</v>
      </c>
      <c r="CO745" s="100">
        <v>-23892711</v>
      </c>
    </row>
    <row r="746" spans="1:93" x14ac:dyDescent="0.2">
      <c r="A746" s="101" t="s">
        <v>2339</v>
      </c>
      <c r="B746" s="100">
        <v>-601128.68000000005</v>
      </c>
      <c r="C746" s="100">
        <v>734047.32</v>
      </c>
      <c r="D746" s="100">
        <v>1401635.32</v>
      </c>
      <c r="E746" s="100">
        <v>2069223.32</v>
      </c>
      <c r="F746" s="100">
        <v>2736811.32</v>
      </c>
      <c r="G746" s="100">
        <v>3404399.32</v>
      </c>
      <c r="H746" s="100">
        <v>4071987.32</v>
      </c>
      <c r="I746" s="100">
        <v>4739575.32</v>
      </c>
      <c r="J746" s="100">
        <v>0</v>
      </c>
      <c r="K746" s="100">
        <v>0</v>
      </c>
      <c r="L746" s="100">
        <v>0</v>
      </c>
      <c r="M746" s="100">
        <v>0</v>
      </c>
      <c r="N746" s="100">
        <v>0</v>
      </c>
      <c r="O746" s="100">
        <v>0</v>
      </c>
      <c r="P746" s="100">
        <v>0</v>
      </c>
      <c r="Q746" s="100">
        <v>0</v>
      </c>
      <c r="R746" s="100">
        <v>0</v>
      </c>
      <c r="S746" s="100">
        <v>0</v>
      </c>
      <c r="T746" s="100">
        <v>0</v>
      </c>
      <c r="U746" s="100">
        <v>0</v>
      </c>
      <c r="V746" s="100">
        <v>0</v>
      </c>
      <c r="W746" s="100">
        <v>0</v>
      </c>
      <c r="X746" s="100">
        <v>0</v>
      </c>
      <c r="Y746" s="100">
        <v>0</v>
      </c>
      <c r="Z746" s="100">
        <v>0</v>
      </c>
      <c r="AB746" s="100">
        <v>0</v>
      </c>
      <c r="AC746" s="100">
        <v>0</v>
      </c>
      <c r="AD746" s="100">
        <v>0</v>
      </c>
      <c r="AE746" s="100">
        <v>0</v>
      </c>
      <c r="AF746" s="100">
        <v>0</v>
      </c>
      <c r="AG746" s="100">
        <v>0</v>
      </c>
      <c r="AH746" s="100">
        <v>0</v>
      </c>
      <c r="AI746" s="100">
        <v>0</v>
      </c>
      <c r="AJ746" s="100">
        <v>0</v>
      </c>
      <c r="AK746" s="100">
        <v>0</v>
      </c>
      <c r="AL746" s="100">
        <v>0</v>
      </c>
      <c r="AM746" s="100">
        <v>0</v>
      </c>
      <c r="AN746" s="100">
        <v>0</v>
      </c>
      <c r="AO746" s="100">
        <v>0</v>
      </c>
      <c r="AP746" s="100">
        <v>0</v>
      </c>
      <c r="AQ746" s="100">
        <v>0</v>
      </c>
      <c r="AR746" s="100">
        <v>0</v>
      </c>
      <c r="AS746" s="100">
        <v>0</v>
      </c>
      <c r="AT746" s="100">
        <v>0</v>
      </c>
      <c r="AU746" s="100">
        <v>0</v>
      </c>
      <c r="AV746" s="100">
        <v>0</v>
      </c>
      <c r="AW746" s="100">
        <v>0</v>
      </c>
      <c r="AX746" s="100">
        <v>0</v>
      </c>
      <c r="AY746" s="100">
        <v>0</v>
      </c>
      <c r="AZ746" s="100">
        <v>0</v>
      </c>
      <c r="BA746" s="100">
        <v>0</v>
      </c>
      <c r="BB746" s="100">
        <v>0</v>
      </c>
      <c r="BC746" s="100">
        <v>0</v>
      </c>
      <c r="BD746" s="100">
        <v>0</v>
      </c>
      <c r="BE746" s="100">
        <v>0</v>
      </c>
      <c r="BF746" s="100">
        <v>0</v>
      </c>
      <c r="BG746" s="100">
        <v>0</v>
      </c>
      <c r="BH746" s="100">
        <v>0</v>
      </c>
      <c r="BI746" s="100">
        <v>0</v>
      </c>
      <c r="BJ746" s="100">
        <v>0</v>
      </c>
      <c r="BK746" s="100">
        <v>0</v>
      </c>
      <c r="BL746" s="100">
        <v>0</v>
      </c>
      <c r="BM746" s="100">
        <v>0</v>
      </c>
      <c r="BN746" s="100">
        <v>0</v>
      </c>
      <c r="BO746" s="100">
        <v>0</v>
      </c>
      <c r="BP746" s="100">
        <v>0</v>
      </c>
      <c r="BQ746" s="100">
        <v>0</v>
      </c>
      <c r="BR746" s="100">
        <v>0</v>
      </c>
      <c r="BS746" s="100">
        <v>0</v>
      </c>
      <c r="BT746" s="100">
        <v>0</v>
      </c>
      <c r="BU746" s="100">
        <v>0</v>
      </c>
      <c r="BV746" s="100">
        <v>0</v>
      </c>
      <c r="BW746" s="100">
        <v>0</v>
      </c>
      <c r="BX746" s="100">
        <v>0</v>
      </c>
      <c r="BY746" s="100">
        <v>0</v>
      </c>
      <c r="BZ746" s="100">
        <v>0</v>
      </c>
      <c r="CA746" s="100">
        <v>0</v>
      </c>
      <c r="CB746" s="100">
        <v>0</v>
      </c>
      <c r="CC746" s="100">
        <v>0</v>
      </c>
      <c r="CD746" s="100">
        <v>0</v>
      </c>
      <c r="CE746" s="100">
        <v>0</v>
      </c>
      <c r="CF746" s="100">
        <v>0</v>
      </c>
      <c r="CG746" s="100">
        <v>0</v>
      </c>
      <c r="CH746" s="100">
        <v>0</v>
      </c>
      <c r="CI746" s="100">
        <v>0</v>
      </c>
      <c r="CJ746" s="100">
        <v>0</v>
      </c>
      <c r="CK746" s="100">
        <v>0</v>
      </c>
      <c r="CL746" s="100">
        <v>0</v>
      </c>
      <c r="CM746" s="100">
        <v>0</v>
      </c>
      <c r="CN746" s="100">
        <v>0</v>
      </c>
      <c r="CO746" s="100">
        <v>0</v>
      </c>
    </row>
    <row r="747" spans="1:93" x14ac:dyDescent="0.2">
      <c r="A747" s="101" t="s">
        <v>2340</v>
      </c>
      <c r="B747" s="100">
        <v>0</v>
      </c>
      <c r="C747" s="100">
        <v>0</v>
      </c>
      <c r="D747" s="100">
        <v>0</v>
      </c>
      <c r="E747" s="100">
        <v>0</v>
      </c>
      <c r="F747" s="100">
        <v>0</v>
      </c>
      <c r="G747" s="100">
        <v>0</v>
      </c>
      <c r="H747" s="100">
        <v>0</v>
      </c>
      <c r="I747" s="100">
        <v>0</v>
      </c>
      <c r="J747" s="100">
        <v>0</v>
      </c>
      <c r="K747" s="100">
        <v>0</v>
      </c>
      <c r="L747" s="100">
        <v>0</v>
      </c>
      <c r="M747" s="100">
        <v>0</v>
      </c>
      <c r="N747" s="100">
        <v>0</v>
      </c>
      <c r="O747" s="100">
        <v>0</v>
      </c>
      <c r="P747" s="100">
        <v>0</v>
      </c>
      <c r="Q747" s="100">
        <v>0</v>
      </c>
      <c r="R747" s="100">
        <v>0</v>
      </c>
      <c r="S747" s="100">
        <v>0</v>
      </c>
      <c r="T747" s="100">
        <v>0</v>
      </c>
      <c r="U747" s="100">
        <v>0</v>
      </c>
      <c r="V747" s="100">
        <v>0</v>
      </c>
      <c r="W747" s="100">
        <v>0</v>
      </c>
      <c r="X747" s="100">
        <v>0</v>
      </c>
      <c r="Y747" s="100">
        <v>0</v>
      </c>
      <c r="Z747" s="100">
        <v>0</v>
      </c>
      <c r="AB747" s="100">
        <v>0</v>
      </c>
      <c r="AC747" s="100">
        <v>0</v>
      </c>
      <c r="AD747" s="100">
        <v>0</v>
      </c>
      <c r="AE747" s="100">
        <v>0</v>
      </c>
      <c r="AF747" s="100">
        <v>0</v>
      </c>
      <c r="AG747" s="100">
        <v>0</v>
      </c>
      <c r="AH747" s="100">
        <v>0</v>
      </c>
      <c r="AI747" s="100">
        <v>0</v>
      </c>
      <c r="AJ747" s="100">
        <v>0</v>
      </c>
      <c r="AK747" s="100">
        <v>0</v>
      </c>
      <c r="AL747" s="100">
        <v>0</v>
      </c>
      <c r="AM747" s="100">
        <v>0</v>
      </c>
      <c r="AN747" s="100">
        <v>0</v>
      </c>
      <c r="AO747" s="100">
        <v>0</v>
      </c>
      <c r="AP747" s="100">
        <v>0</v>
      </c>
      <c r="AQ747" s="100">
        <v>0</v>
      </c>
      <c r="AR747" s="100">
        <v>0</v>
      </c>
      <c r="AS747" s="100">
        <v>0</v>
      </c>
      <c r="AT747" s="100">
        <v>0</v>
      </c>
      <c r="AU747" s="100">
        <v>0</v>
      </c>
      <c r="AV747" s="100">
        <v>0</v>
      </c>
      <c r="AW747" s="100">
        <v>0</v>
      </c>
      <c r="AX747" s="100">
        <v>0</v>
      </c>
      <c r="AY747" s="100">
        <v>0</v>
      </c>
      <c r="AZ747" s="100">
        <v>0</v>
      </c>
      <c r="BA747" s="100">
        <v>0</v>
      </c>
      <c r="BB747" s="100">
        <v>0</v>
      </c>
      <c r="BC747" s="100">
        <v>0</v>
      </c>
      <c r="BD747" s="100">
        <v>0</v>
      </c>
      <c r="BE747" s="100">
        <v>0</v>
      </c>
      <c r="BF747" s="100">
        <v>0</v>
      </c>
      <c r="BG747" s="100">
        <v>0</v>
      </c>
      <c r="BH747" s="100">
        <v>0</v>
      </c>
      <c r="BI747" s="100">
        <v>0</v>
      </c>
      <c r="BJ747" s="100">
        <v>0</v>
      </c>
      <c r="BK747" s="100">
        <v>0</v>
      </c>
      <c r="BL747" s="100">
        <v>0</v>
      </c>
      <c r="BM747" s="100">
        <v>0</v>
      </c>
      <c r="BN747" s="100">
        <v>0</v>
      </c>
      <c r="BO747" s="100">
        <v>0</v>
      </c>
      <c r="BP747" s="100">
        <v>0</v>
      </c>
      <c r="BQ747" s="100">
        <v>0</v>
      </c>
      <c r="BR747" s="100">
        <v>0</v>
      </c>
      <c r="BS747" s="100">
        <v>0</v>
      </c>
      <c r="BT747" s="100">
        <v>0</v>
      </c>
      <c r="BU747" s="100">
        <v>0</v>
      </c>
      <c r="BV747" s="100">
        <v>0</v>
      </c>
      <c r="BW747" s="100">
        <v>0</v>
      </c>
      <c r="BX747" s="100">
        <v>0</v>
      </c>
      <c r="BY747" s="100">
        <v>0</v>
      </c>
      <c r="BZ747" s="100">
        <v>0</v>
      </c>
      <c r="CA747" s="100">
        <v>0</v>
      </c>
      <c r="CB747" s="100">
        <v>0</v>
      </c>
      <c r="CC747" s="100">
        <v>0</v>
      </c>
      <c r="CD747" s="100">
        <v>0</v>
      </c>
      <c r="CE747" s="100">
        <v>0</v>
      </c>
      <c r="CF747" s="100">
        <v>0</v>
      </c>
      <c r="CG747" s="100">
        <v>0</v>
      </c>
      <c r="CH747" s="100">
        <v>0</v>
      </c>
      <c r="CI747" s="100">
        <v>0</v>
      </c>
      <c r="CJ747" s="100">
        <v>0</v>
      </c>
      <c r="CK747" s="100">
        <v>0</v>
      </c>
      <c r="CL747" s="100">
        <v>0</v>
      </c>
      <c r="CM747" s="100">
        <v>0</v>
      </c>
      <c r="CN747" s="100">
        <v>0</v>
      </c>
      <c r="CO747" s="100">
        <v>0</v>
      </c>
    </row>
    <row r="748" spans="1:93" x14ac:dyDescent="0.2">
      <c r="A748" s="101" t="s">
        <v>2341</v>
      </c>
      <c r="B748" s="100">
        <v>0</v>
      </c>
      <c r="C748" s="100">
        <v>0</v>
      </c>
      <c r="D748" s="100">
        <v>0</v>
      </c>
      <c r="E748" s="100">
        <v>0</v>
      </c>
      <c r="F748" s="100">
        <v>0</v>
      </c>
      <c r="G748" s="100">
        <v>0</v>
      </c>
      <c r="H748" s="100">
        <v>0</v>
      </c>
      <c r="I748" s="100">
        <v>0</v>
      </c>
      <c r="J748" s="100">
        <v>0</v>
      </c>
      <c r="K748" s="100">
        <v>0</v>
      </c>
      <c r="L748" s="100">
        <v>0</v>
      </c>
      <c r="M748" s="100">
        <v>0</v>
      </c>
      <c r="N748" s="100">
        <v>0</v>
      </c>
      <c r="O748" s="100">
        <v>0</v>
      </c>
      <c r="P748" s="100">
        <v>0</v>
      </c>
      <c r="Q748" s="100">
        <v>0</v>
      </c>
      <c r="R748" s="100">
        <v>0</v>
      </c>
      <c r="S748" s="100">
        <v>0</v>
      </c>
      <c r="T748" s="100">
        <v>0</v>
      </c>
      <c r="U748" s="100">
        <v>0</v>
      </c>
      <c r="V748" s="100">
        <v>0</v>
      </c>
      <c r="W748" s="100">
        <v>0</v>
      </c>
      <c r="X748" s="100">
        <v>0</v>
      </c>
      <c r="Y748" s="100">
        <v>0</v>
      </c>
      <c r="Z748" s="100">
        <v>0</v>
      </c>
      <c r="AB748" s="100">
        <v>0</v>
      </c>
      <c r="AC748" s="100">
        <v>0</v>
      </c>
      <c r="AD748" s="100">
        <v>0</v>
      </c>
      <c r="AE748" s="100">
        <v>0</v>
      </c>
      <c r="AF748" s="100">
        <v>0</v>
      </c>
      <c r="AG748" s="100">
        <v>0</v>
      </c>
      <c r="AH748" s="100">
        <v>0</v>
      </c>
      <c r="AI748" s="100">
        <v>0</v>
      </c>
      <c r="AJ748" s="100">
        <v>0</v>
      </c>
      <c r="AK748" s="100">
        <v>0</v>
      </c>
      <c r="AL748" s="100">
        <v>0</v>
      </c>
      <c r="AM748" s="100">
        <v>0</v>
      </c>
      <c r="AN748" s="100">
        <v>0</v>
      </c>
      <c r="AO748" s="100">
        <v>0</v>
      </c>
      <c r="AP748" s="100">
        <v>0</v>
      </c>
      <c r="AQ748" s="100">
        <v>0</v>
      </c>
      <c r="AR748" s="100">
        <v>0</v>
      </c>
      <c r="AS748" s="100">
        <v>0</v>
      </c>
      <c r="AT748" s="100">
        <v>0</v>
      </c>
      <c r="AU748" s="100">
        <v>0</v>
      </c>
      <c r="AV748" s="100">
        <v>0</v>
      </c>
      <c r="AW748" s="100">
        <v>0</v>
      </c>
      <c r="AX748" s="100">
        <v>0</v>
      </c>
      <c r="AY748" s="100">
        <v>0</v>
      </c>
      <c r="AZ748" s="100">
        <v>0</v>
      </c>
      <c r="BA748" s="100">
        <v>0</v>
      </c>
      <c r="BB748" s="100">
        <v>0</v>
      </c>
      <c r="BC748" s="100">
        <v>0</v>
      </c>
      <c r="BD748" s="100">
        <v>0</v>
      </c>
      <c r="BE748" s="100">
        <v>0</v>
      </c>
      <c r="BF748" s="100">
        <v>0</v>
      </c>
      <c r="BG748" s="100">
        <v>0</v>
      </c>
      <c r="BH748" s="100">
        <v>0</v>
      </c>
      <c r="BI748" s="100">
        <v>0</v>
      </c>
      <c r="BJ748" s="100">
        <v>0</v>
      </c>
      <c r="BK748" s="100">
        <v>0</v>
      </c>
      <c r="BL748" s="100">
        <v>0</v>
      </c>
      <c r="BM748" s="100">
        <v>0</v>
      </c>
      <c r="BN748" s="100">
        <v>0</v>
      </c>
      <c r="BO748" s="100">
        <v>0</v>
      </c>
      <c r="BP748" s="100">
        <v>0</v>
      </c>
      <c r="BQ748" s="100">
        <v>0</v>
      </c>
      <c r="BR748" s="100">
        <v>0</v>
      </c>
      <c r="BS748" s="100">
        <v>0</v>
      </c>
      <c r="BT748" s="100">
        <v>0</v>
      </c>
      <c r="BU748" s="100">
        <v>0</v>
      </c>
      <c r="BV748" s="100">
        <v>0</v>
      </c>
      <c r="BW748" s="100">
        <v>0</v>
      </c>
      <c r="BX748" s="100">
        <v>0</v>
      </c>
      <c r="BY748" s="100">
        <v>0</v>
      </c>
      <c r="BZ748" s="100">
        <v>0</v>
      </c>
      <c r="CA748" s="100">
        <v>0</v>
      </c>
      <c r="CB748" s="100">
        <v>0</v>
      </c>
      <c r="CC748" s="100">
        <v>0</v>
      </c>
      <c r="CD748" s="100">
        <v>0</v>
      </c>
      <c r="CE748" s="100">
        <v>0</v>
      </c>
      <c r="CF748" s="100">
        <v>0</v>
      </c>
      <c r="CG748" s="100">
        <v>0</v>
      </c>
      <c r="CH748" s="100">
        <v>0</v>
      </c>
      <c r="CI748" s="100">
        <v>0</v>
      </c>
      <c r="CJ748" s="100">
        <v>0</v>
      </c>
      <c r="CK748" s="100">
        <v>0</v>
      </c>
      <c r="CL748" s="100">
        <v>0</v>
      </c>
      <c r="CM748" s="100">
        <v>0</v>
      </c>
      <c r="CN748" s="100">
        <v>0</v>
      </c>
      <c r="CO748" s="100">
        <v>0</v>
      </c>
    </row>
    <row r="749" spans="1:93" x14ac:dyDescent="0.2">
      <c r="A749" s="101" t="s">
        <v>2342</v>
      </c>
      <c r="B749" s="100">
        <v>0</v>
      </c>
      <c r="C749" s="100">
        <v>0</v>
      </c>
      <c r="D749" s="100">
        <v>0</v>
      </c>
      <c r="E749" s="100">
        <v>0</v>
      </c>
      <c r="F749" s="100">
        <v>0</v>
      </c>
      <c r="G749" s="100">
        <v>0</v>
      </c>
      <c r="H749" s="100">
        <v>0</v>
      </c>
      <c r="I749" s="100">
        <v>0</v>
      </c>
      <c r="J749" s="100">
        <v>0</v>
      </c>
      <c r="K749" s="100">
        <v>0</v>
      </c>
      <c r="L749" s="100">
        <v>0</v>
      </c>
      <c r="M749" s="100">
        <v>0</v>
      </c>
      <c r="N749" s="100">
        <v>0</v>
      </c>
      <c r="O749" s="100">
        <v>0</v>
      </c>
      <c r="P749" s="100">
        <v>0</v>
      </c>
      <c r="Q749" s="100">
        <v>0</v>
      </c>
      <c r="R749" s="100">
        <v>0</v>
      </c>
      <c r="S749" s="100">
        <v>0</v>
      </c>
      <c r="T749" s="100">
        <v>0</v>
      </c>
      <c r="U749" s="100">
        <v>0</v>
      </c>
      <c r="V749" s="100">
        <v>0</v>
      </c>
      <c r="W749" s="100">
        <v>0</v>
      </c>
      <c r="X749" s="100">
        <v>0</v>
      </c>
      <c r="Y749" s="100">
        <v>0</v>
      </c>
      <c r="Z749" s="100">
        <v>0</v>
      </c>
      <c r="AB749" s="100">
        <v>0</v>
      </c>
      <c r="AC749" s="100">
        <v>0</v>
      </c>
      <c r="AD749" s="100">
        <v>0</v>
      </c>
      <c r="AE749" s="100">
        <v>0</v>
      </c>
      <c r="AF749" s="100">
        <v>0</v>
      </c>
      <c r="AG749" s="100">
        <v>0</v>
      </c>
      <c r="AH749" s="100">
        <v>0</v>
      </c>
      <c r="AI749" s="100">
        <v>0</v>
      </c>
      <c r="AJ749" s="100">
        <v>0</v>
      </c>
      <c r="AK749" s="100">
        <v>0</v>
      </c>
      <c r="AL749" s="100">
        <v>0</v>
      </c>
      <c r="AM749" s="100">
        <v>0</v>
      </c>
      <c r="AN749" s="100">
        <v>0</v>
      </c>
      <c r="AO749" s="100">
        <v>0</v>
      </c>
      <c r="AP749" s="100">
        <v>0</v>
      </c>
      <c r="AQ749" s="100">
        <v>0</v>
      </c>
      <c r="AR749" s="100">
        <v>0</v>
      </c>
      <c r="AS749" s="100">
        <v>0</v>
      </c>
      <c r="AT749" s="100">
        <v>0</v>
      </c>
      <c r="AU749" s="100">
        <v>0</v>
      </c>
      <c r="AV749" s="100">
        <v>0</v>
      </c>
      <c r="AW749" s="100">
        <v>0</v>
      </c>
      <c r="AX749" s="100">
        <v>0</v>
      </c>
      <c r="AY749" s="100">
        <v>0</v>
      </c>
      <c r="AZ749" s="100">
        <v>0</v>
      </c>
      <c r="BA749" s="100">
        <v>0</v>
      </c>
      <c r="BB749" s="100">
        <v>0</v>
      </c>
      <c r="BC749" s="100">
        <v>0</v>
      </c>
      <c r="BD749" s="100">
        <v>0</v>
      </c>
      <c r="BE749" s="100">
        <v>0</v>
      </c>
      <c r="BF749" s="100">
        <v>0</v>
      </c>
      <c r="BG749" s="100">
        <v>0</v>
      </c>
      <c r="BH749" s="100">
        <v>0</v>
      </c>
      <c r="BI749" s="100">
        <v>0</v>
      </c>
      <c r="BJ749" s="100">
        <v>0</v>
      </c>
      <c r="BK749" s="100">
        <v>0</v>
      </c>
      <c r="BL749" s="100">
        <v>0</v>
      </c>
      <c r="BM749" s="100">
        <v>0</v>
      </c>
      <c r="BN749" s="100">
        <v>0</v>
      </c>
      <c r="BO749" s="100">
        <v>0</v>
      </c>
      <c r="BP749" s="100">
        <v>0</v>
      </c>
      <c r="BQ749" s="100">
        <v>0</v>
      </c>
      <c r="BR749" s="100">
        <v>0</v>
      </c>
      <c r="BS749" s="100">
        <v>0</v>
      </c>
      <c r="BT749" s="100">
        <v>0</v>
      </c>
      <c r="BU749" s="100">
        <v>0</v>
      </c>
      <c r="BV749" s="100">
        <v>0</v>
      </c>
      <c r="BW749" s="100">
        <v>0</v>
      </c>
      <c r="BX749" s="100">
        <v>0</v>
      </c>
      <c r="BY749" s="100">
        <v>0</v>
      </c>
      <c r="BZ749" s="100">
        <v>0</v>
      </c>
      <c r="CA749" s="100">
        <v>0</v>
      </c>
      <c r="CB749" s="100">
        <v>0</v>
      </c>
      <c r="CC749" s="100">
        <v>0</v>
      </c>
      <c r="CD749" s="100">
        <v>0</v>
      </c>
      <c r="CE749" s="100">
        <v>0</v>
      </c>
      <c r="CF749" s="100">
        <v>0</v>
      </c>
      <c r="CG749" s="100">
        <v>0</v>
      </c>
      <c r="CH749" s="100">
        <v>0</v>
      </c>
      <c r="CI749" s="100">
        <v>0</v>
      </c>
      <c r="CJ749" s="100">
        <v>0</v>
      </c>
      <c r="CK749" s="100">
        <v>0</v>
      </c>
      <c r="CL749" s="100">
        <v>0</v>
      </c>
      <c r="CM749" s="100">
        <v>0</v>
      </c>
      <c r="CN749" s="100">
        <v>0</v>
      </c>
      <c r="CO749" s="100">
        <v>0</v>
      </c>
    </row>
    <row r="750" spans="1:93" x14ac:dyDescent="0.2">
      <c r="A750" s="101" t="s">
        <v>2343</v>
      </c>
      <c r="B750" s="100">
        <v>-429370</v>
      </c>
      <c r="C750" s="100">
        <v>-429370</v>
      </c>
      <c r="D750" s="100">
        <v>-429370</v>
      </c>
      <c r="E750" s="100">
        <v>-429370</v>
      </c>
      <c r="F750" s="100">
        <v>-429370</v>
      </c>
      <c r="G750" s="100">
        <v>-429370</v>
      </c>
      <c r="H750" s="100">
        <v>-429370</v>
      </c>
      <c r="I750" s="100">
        <v>-429370</v>
      </c>
      <c r="J750" s="100">
        <v>-429370</v>
      </c>
      <c r="K750" s="100">
        <v>-429370</v>
      </c>
      <c r="L750" s="100">
        <v>-429370</v>
      </c>
      <c r="M750" s="100">
        <v>-321562</v>
      </c>
      <c r="N750" s="100">
        <v>-321562</v>
      </c>
      <c r="O750" s="100">
        <v>-321562</v>
      </c>
      <c r="P750" s="100">
        <v>-321562</v>
      </c>
      <c r="Q750" s="100">
        <v>-321562</v>
      </c>
      <c r="R750" s="100">
        <v>-321562</v>
      </c>
      <c r="S750" s="100">
        <v>-321562</v>
      </c>
      <c r="T750" s="100">
        <v>-321562</v>
      </c>
      <c r="U750" s="100">
        <v>-321562</v>
      </c>
      <c r="V750" s="100">
        <v>-321562</v>
      </c>
      <c r="W750" s="100">
        <v>-321562</v>
      </c>
      <c r="X750" s="100">
        <v>-321562</v>
      </c>
      <c r="Y750" s="100">
        <v>-321562</v>
      </c>
      <c r="Z750" s="100">
        <v>-305274</v>
      </c>
      <c r="AB750" s="100">
        <v>-305274</v>
      </c>
      <c r="AC750" s="100">
        <v>-305274</v>
      </c>
      <c r="AD750" s="100">
        <v>-305274</v>
      </c>
      <c r="AE750" s="100">
        <v>-305274</v>
      </c>
      <c r="AF750" s="100">
        <v>-305274</v>
      </c>
      <c r="AG750" s="100">
        <v>-305274</v>
      </c>
      <c r="AH750" s="100">
        <v>-305274</v>
      </c>
      <c r="AI750" s="100">
        <v>-305274</v>
      </c>
      <c r="AJ750" s="100">
        <v>-305274</v>
      </c>
      <c r="AK750" s="100">
        <v>-305274</v>
      </c>
      <c r="AL750" s="100">
        <v>-305274</v>
      </c>
      <c r="AM750" s="100">
        <v>-305274</v>
      </c>
      <c r="AN750" s="100">
        <v>-305274</v>
      </c>
      <c r="AO750" s="100">
        <v>-305274</v>
      </c>
      <c r="AP750" s="100">
        <v>-305274</v>
      </c>
      <c r="AQ750" s="100">
        <v>-305274</v>
      </c>
      <c r="AR750" s="100">
        <v>-305274</v>
      </c>
      <c r="AS750" s="100">
        <v>-305274</v>
      </c>
      <c r="AT750" s="100">
        <v>-305274</v>
      </c>
      <c r="AU750" s="100">
        <v>-305274</v>
      </c>
      <c r="AV750" s="100">
        <v>-305274</v>
      </c>
      <c r="AW750" s="100">
        <v>-305274</v>
      </c>
      <c r="AX750" s="100">
        <v>-305274</v>
      </c>
      <c r="AY750" s="100">
        <v>-305274</v>
      </c>
      <c r="AZ750" s="100">
        <v>-305274</v>
      </c>
      <c r="BA750" s="100">
        <v>-305274</v>
      </c>
      <c r="BB750" s="100">
        <v>-305274</v>
      </c>
      <c r="BC750" s="100">
        <v>-305274</v>
      </c>
      <c r="BD750" s="100">
        <v>-305274</v>
      </c>
      <c r="BE750" s="100">
        <v>-305274</v>
      </c>
      <c r="BF750" s="100">
        <v>-305274</v>
      </c>
      <c r="BG750" s="100">
        <v>-305274</v>
      </c>
      <c r="BH750" s="100">
        <v>-305274</v>
      </c>
      <c r="BI750" s="100">
        <v>-305274</v>
      </c>
      <c r="BJ750" s="100">
        <v>-305274</v>
      </c>
      <c r="BK750" s="100">
        <v>-305274</v>
      </c>
      <c r="BL750" s="100">
        <v>-305274</v>
      </c>
      <c r="BM750" s="100">
        <v>-305274</v>
      </c>
      <c r="BN750" s="100">
        <v>-305274</v>
      </c>
      <c r="BO750" s="100">
        <v>-305274</v>
      </c>
      <c r="BP750" s="100">
        <v>-305274</v>
      </c>
      <c r="BQ750" s="100">
        <v>-305274</v>
      </c>
      <c r="BR750" s="100">
        <v>-305274</v>
      </c>
      <c r="BS750" s="100">
        <v>-305274</v>
      </c>
      <c r="BT750" s="100">
        <v>-305274</v>
      </c>
      <c r="BU750" s="100">
        <v>-305274</v>
      </c>
      <c r="BV750" s="100">
        <v>-305274</v>
      </c>
      <c r="BW750" s="100">
        <v>-305274</v>
      </c>
      <c r="BX750" s="100">
        <v>-305274</v>
      </c>
      <c r="BY750" s="100">
        <v>-305274</v>
      </c>
      <c r="BZ750" s="100">
        <v>-305274</v>
      </c>
      <c r="CA750" s="100">
        <v>-305274</v>
      </c>
      <c r="CB750" s="100">
        <v>-305274</v>
      </c>
      <c r="CC750" s="100">
        <v>-305274</v>
      </c>
      <c r="CD750" s="100">
        <v>-305274</v>
      </c>
      <c r="CE750" s="100">
        <v>-305274</v>
      </c>
      <c r="CF750" s="100">
        <v>-305274</v>
      </c>
      <c r="CG750" s="100">
        <v>-305274</v>
      </c>
      <c r="CH750" s="100">
        <v>-305274</v>
      </c>
      <c r="CI750" s="100">
        <v>-305274</v>
      </c>
      <c r="CJ750" s="100">
        <v>-305274</v>
      </c>
      <c r="CK750" s="100">
        <v>-305274</v>
      </c>
      <c r="CL750" s="100">
        <v>-305274</v>
      </c>
      <c r="CM750" s="100">
        <v>-305274</v>
      </c>
      <c r="CN750" s="100">
        <v>-305274</v>
      </c>
      <c r="CO750" s="100">
        <v>-305274</v>
      </c>
    </row>
    <row r="751" spans="1:93" x14ac:dyDescent="0.2">
      <c r="A751" s="102" t="s">
        <v>2344</v>
      </c>
      <c r="B751" s="100">
        <v>-130234249.61</v>
      </c>
      <c r="C751" s="100">
        <v>-128053155.36999901</v>
      </c>
      <c r="D751" s="100">
        <v>-126516057.38</v>
      </c>
      <c r="E751" s="100">
        <v>-125170712.86</v>
      </c>
      <c r="F751" s="100">
        <v>-124022127.52</v>
      </c>
      <c r="G751" s="100">
        <v>-121557358.44</v>
      </c>
      <c r="H751" s="100">
        <v>-120073337.449999</v>
      </c>
      <c r="I751" s="100">
        <v>-118794447.299999</v>
      </c>
      <c r="J751" s="100">
        <v>-123958140.15000001</v>
      </c>
      <c r="K751" s="100">
        <v>-122974030.66</v>
      </c>
      <c r="L751" s="100">
        <v>-152025161.59</v>
      </c>
      <c r="M751" s="100">
        <v>-105771534.59999999</v>
      </c>
      <c r="N751" s="100">
        <v>-105771534.59999999</v>
      </c>
      <c r="O751" s="100">
        <v>-104522556.47</v>
      </c>
      <c r="P751" s="100">
        <v>-104725045.59</v>
      </c>
      <c r="Q751" s="100">
        <v>-104782946.14</v>
      </c>
      <c r="R751" s="100">
        <v>-104044361.98999999</v>
      </c>
      <c r="S751" s="100">
        <v>-103592022.7</v>
      </c>
      <c r="T751" s="100">
        <v>-100061612.31</v>
      </c>
      <c r="U751" s="100">
        <v>-99308464.780000001</v>
      </c>
      <c r="V751" s="100">
        <v>-98712868.409999996</v>
      </c>
      <c r="W751" s="100">
        <v>-95487397.109999999</v>
      </c>
      <c r="X751" s="100">
        <v>-94399796.120000005</v>
      </c>
      <c r="Y751" s="100">
        <v>-98849422.920000002</v>
      </c>
      <c r="Z751" s="100">
        <v>-94460372.269999996</v>
      </c>
      <c r="AB751" s="100">
        <v>-94460372.269999996</v>
      </c>
      <c r="AC751" s="100">
        <v>-94460372.269999996</v>
      </c>
      <c r="AD751" s="100">
        <v>-94460372.269999996</v>
      </c>
      <c r="AE751" s="100">
        <v>-94460372.269999996</v>
      </c>
      <c r="AF751" s="100">
        <v>-94460372.269999996</v>
      </c>
      <c r="AG751" s="100">
        <v>-94460372.269999996</v>
      </c>
      <c r="AH751" s="100">
        <v>-94460372.269999996</v>
      </c>
      <c r="AI751" s="100">
        <v>-94460372.269999996</v>
      </c>
      <c r="AJ751" s="100">
        <v>-94460372.269999996</v>
      </c>
      <c r="AK751" s="100">
        <v>-94460372.269999996</v>
      </c>
      <c r="AL751" s="100">
        <v>-94460372.269999996</v>
      </c>
      <c r="AM751" s="100">
        <v>-94460372.269999996</v>
      </c>
      <c r="AN751" s="100">
        <v>-94460372.269999996</v>
      </c>
      <c r="AO751" s="100">
        <v>-94460372.269999996</v>
      </c>
      <c r="AP751" s="100">
        <v>-94460372.269999996</v>
      </c>
      <c r="AQ751" s="100">
        <v>-94460372.269999996</v>
      </c>
      <c r="AR751" s="100">
        <v>-94460372.269999996</v>
      </c>
      <c r="AS751" s="100">
        <v>-94460372.269999996</v>
      </c>
      <c r="AT751" s="100">
        <v>-94460372.269999996</v>
      </c>
      <c r="AU751" s="100">
        <v>-94460372.269999996</v>
      </c>
      <c r="AV751" s="100">
        <v>-94460372.269999996</v>
      </c>
      <c r="AW751" s="100">
        <v>-94460372.269999996</v>
      </c>
      <c r="AX751" s="100">
        <v>-94460372.269999996</v>
      </c>
      <c r="AY751" s="100">
        <v>-94460372.269999996</v>
      </c>
      <c r="AZ751" s="100">
        <v>-94460372.269999996</v>
      </c>
      <c r="BA751" s="100">
        <v>-94460372.269999996</v>
      </c>
      <c r="BB751" s="100">
        <v>-94460372.269999996</v>
      </c>
      <c r="BC751" s="100">
        <v>-94460372.269999996</v>
      </c>
      <c r="BD751" s="100">
        <v>-94460372.269999996</v>
      </c>
      <c r="BE751" s="100">
        <v>-94460372.269999996</v>
      </c>
      <c r="BF751" s="100">
        <v>-94460372.269999996</v>
      </c>
      <c r="BG751" s="100">
        <v>-94460372.269999996</v>
      </c>
      <c r="BH751" s="100">
        <v>-94460372.269999996</v>
      </c>
      <c r="BI751" s="100">
        <v>-94460372.269999996</v>
      </c>
      <c r="BJ751" s="100">
        <v>-94460372.269999996</v>
      </c>
      <c r="BK751" s="100">
        <v>-94460372.269999996</v>
      </c>
      <c r="BL751" s="100">
        <v>-94460372.269999996</v>
      </c>
      <c r="BM751" s="100">
        <v>-94460372.269999996</v>
      </c>
      <c r="BN751" s="100">
        <v>-94460372.269999996</v>
      </c>
      <c r="BO751" s="100">
        <v>-94460372.269999996</v>
      </c>
      <c r="BP751" s="100">
        <v>-94460372.269999996</v>
      </c>
      <c r="BQ751" s="100">
        <v>-94460372.269999996</v>
      </c>
      <c r="BR751" s="100">
        <v>-94460372.269999996</v>
      </c>
      <c r="BS751" s="100">
        <v>-94460372.269999996</v>
      </c>
      <c r="BT751" s="100">
        <v>-94460372.269999996</v>
      </c>
      <c r="BU751" s="100">
        <v>-94460372.269999996</v>
      </c>
      <c r="BV751" s="100">
        <v>-94460372.269999996</v>
      </c>
      <c r="BW751" s="100">
        <v>-94460372.269999996</v>
      </c>
      <c r="BX751" s="100">
        <v>-94460372.269999996</v>
      </c>
      <c r="BY751" s="100">
        <v>-94460372.269999996</v>
      </c>
      <c r="BZ751" s="100">
        <v>-94460372.269999996</v>
      </c>
      <c r="CA751" s="100">
        <v>-94460372.269999996</v>
      </c>
      <c r="CB751" s="100">
        <v>-94460372.269999996</v>
      </c>
      <c r="CC751" s="100">
        <v>-94460372.269999996</v>
      </c>
      <c r="CD751" s="100">
        <v>-94460372.269999996</v>
      </c>
      <c r="CE751" s="100">
        <v>-94460372.269999996</v>
      </c>
      <c r="CF751" s="100">
        <v>-94460372.269999996</v>
      </c>
      <c r="CG751" s="100">
        <v>-94460372.269999996</v>
      </c>
      <c r="CH751" s="100">
        <v>-94460372.269999996</v>
      </c>
      <c r="CI751" s="100">
        <v>-94460372.269999996</v>
      </c>
      <c r="CJ751" s="100">
        <v>-94460372.269999996</v>
      </c>
      <c r="CK751" s="100">
        <v>-94460372.269999996</v>
      </c>
      <c r="CL751" s="100">
        <v>-94460372.269999996</v>
      </c>
      <c r="CM751" s="100">
        <v>-94460372.269999996</v>
      </c>
      <c r="CN751" s="100">
        <v>-94460372.269999996</v>
      </c>
      <c r="CO751" s="100">
        <v>-94460372.269999996</v>
      </c>
    </row>
    <row r="752" spans="1:93" x14ac:dyDescent="0.2">
      <c r="A752" s="101" t="s">
        <v>2345</v>
      </c>
    </row>
    <row r="753" spans="1:93" x14ac:dyDescent="0.2">
      <c r="A753" s="101" t="s">
        <v>2346</v>
      </c>
      <c r="B753" s="100">
        <v>0</v>
      </c>
      <c r="C753" s="100">
        <v>0</v>
      </c>
      <c r="D753" s="100">
        <v>0</v>
      </c>
      <c r="E753" s="100">
        <v>0</v>
      </c>
      <c r="F753" s="100">
        <v>0</v>
      </c>
      <c r="G753" s="100">
        <v>0</v>
      </c>
      <c r="H753" s="100">
        <v>0</v>
      </c>
      <c r="I753" s="100">
        <v>0</v>
      </c>
      <c r="J753" s="100">
        <v>0</v>
      </c>
      <c r="K753" s="100">
        <v>0</v>
      </c>
      <c r="L753" s="100">
        <v>0</v>
      </c>
      <c r="M753" s="100">
        <v>0</v>
      </c>
      <c r="N753" s="100">
        <v>0</v>
      </c>
      <c r="O753" s="100">
        <v>0</v>
      </c>
      <c r="P753" s="100">
        <v>0</v>
      </c>
      <c r="Q753" s="100">
        <v>0</v>
      </c>
      <c r="R753" s="100">
        <v>0</v>
      </c>
      <c r="S753" s="100">
        <v>0</v>
      </c>
      <c r="T753" s="100">
        <v>0</v>
      </c>
      <c r="U753" s="100">
        <v>0</v>
      </c>
      <c r="V753" s="100">
        <v>0</v>
      </c>
      <c r="W753" s="100">
        <v>0</v>
      </c>
      <c r="X753" s="100">
        <v>0</v>
      </c>
      <c r="Y753" s="100">
        <v>0</v>
      </c>
      <c r="Z753" s="100">
        <v>0</v>
      </c>
      <c r="AB753" s="100">
        <v>0</v>
      </c>
      <c r="AC753" s="100">
        <v>0</v>
      </c>
      <c r="AD753" s="100">
        <v>0</v>
      </c>
      <c r="AE753" s="100">
        <v>0</v>
      </c>
      <c r="AF753" s="100">
        <v>0</v>
      </c>
      <c r="AG753" s="100">
        <v>0</v>
      </c>
      <c r="AH753" s="100">
        <v>0</v>
      </c>
      <c r="AI753" s="100">
        <v>0</v>
      </c>
      <c r="AJ753" s="100">
        <v>0</v>
      </c>
      <c r="AK753" s="100">
        <v>0</v>
      </c>
      <c r="AL753" s="100">
        <v>0</v>
      </c>
      <c r="AM753" s="100">
        <v>0</v>
      </c>
      <c r="AN753" s="100">
        <v>0</v>
      </c>
      <c r="AO753" s="100">
        <v>0</v>
      </c>
      <c r="AP753" s="100">
        <v>0</v>
      </c>
      <c r="AQ753" s="100">
        <v>0</v>
      </c>
      <c r="AR753" s="100">
        <v>0</v>
      </c>
      <c r="AS753" s="100">
        <v>0</v>
      </c>
      <c r="AT753" s="100">
        <v>0</v>
      </c>
      <c r="AU753" s="100">
        <v>0</v>
      </c>
      <c r="AV753" s="100">
        <v>0</v>
      </c>
      <c r="AW753" s="100">
        <v>0</v>
      </c>
      <c r="AX753" s="100">
        <v>0</v>
      </c>
      <c r="AY753" s="100">
        <v>0</v>
      </c>
      <c r="AZ753" s="100">
        <v>0</v>
      </c>
      <c r="BA753" s="100">
        <v>0</v>
      </c>
      <c r="BB753" s="100">
        <v>0</v>
      </c>
      <c r="BC753" s="100">
        <v>0</v>
      </c>
      <c r="BD753" s="100">
        <v>0</v>
      </c>
      <c r="BE753" s="100">
        <v>0</v>
      </c>
      <c r="BF753" s="100">
        <v>0</v>
      </c>
      <c r="BG753" s="100">
        <v>0</v>
      </c>
      <c r="BH753" s="100">
        <v>0</v>
      </c>
      <c r="BI753" s="100">
        <v>0</v>
      </c>
      <c r="BJ753" s="100">
        <v>0</v>
      </c>
      <c r="BK753" s="100">
        <v>0</v>
      </c>
      <c r="BL753" s="100">
        <v>0</v>
      </c>
      <c r="BM753" s="100">
        <v>0</v>
      </c>
      <c r="BN753" s="100">
        <v>0</v>
      </c>
      <c r="BO753" s="100">
        <v>0</v>
      </c>
      <c r="BP753" s="100">
        <v>0</v>
      </c>
      <c r="BQ753" s="100">
        <v>0</v>
      </c>
      <c r="BR753" s="100">
        <v>0</v>
      </c>
      <c r="BS753" s="100">
        <v>0</v>
      </c>
      <c r="BT753" s="100">
        <v>0</v>
      </c>
      <c r="BU753" s="100">
        <v>0</v>
      </c>
      <c r="BV753" s="100">
        <v>0</v>
      </c>
      <c r="BW753" s="100">
        <v>0</v>
      </c>
      <c r="BX753" s="100">
        <v>0</v>
      </c>
      <c r="BY753" s="100">
        <v>0</v>
      </c>
      <c r="BZ753" s="100">
        <v>0</v>
      </c>
      <c r="CA753" s="100">
        <v>0</v>
      </c>
      <c r="CB753" s="100">
        <v>0</v>
      </c>
      <c r="CC753" s="100">
        <v>0</v>
      </c>
      <c r="CD753" s="100">
        <v>0</v>
      </c>
      <c r="CE753" s="100">
        <v>0</v>
      </c>
      <c r="CF753" s="100">
        <v>0</v>
      </c>
      <c r="CG753" s="100">
        <v>0</v>
      </c>
      <c r="CH753" s="100">
        <v>0</v>
      </c>
      <c r="CI753" s="100">
        <v>0</v>
      </c>
      <c r="CJ753" s="100">
        <v>0</v>
      </c>
      <c r="CK753" s="100">
        <v>0</v>
      </c>
      <c r="CL753" s="100">
        <v>0</v>
      </c>
      <c r="CM753" s="100">
        <v>0</v>
      </c>
      <c r="CN753" s="100">
        <v>0</v>
      </c>
      <c r="CO753" s="100">
        <v>0</v>
      </c>
    </row>
    <row r="754" spans="1:93" x14ac:dyDescent="0.2">
      <c r="A754" s="101" t="s">
        <v>2347</v>
      </c>
      <c r="B754" s="100">
        <v>-27279125.359999999</v>
      </c>
      <c r="C754" s="100">
        <v>-27070683.899999999</v>
      </c>
      <c r="D754" s="100">
        <v>-26862242.440000001</v>
      </c>
      <c r="E754" s="100">
        <v>-26653800.98</v>
      </c>
      <c r="F754" s="100">
        <v>-26446268.68</v>
      </c>
      <c r="G754" s="100">
        <v>-26238736.379999999</v>
      </c>
      <c r="H754" s="100">
        <v>-26031204.079999998</v>
      </c>
      <c r="I754" s="100">
        <v>-25823671.780000001</v>
      </c>
      <c r="J754" s="100">
        <v>-25616139.48</v>
      </c>
      <c r="K754" s="100">
        <v>-25408607.18</v>
      </c>
      <c r="L754" s="100">
        <v>0</v>
      </c>
      <c r="M754" s="100">
        <v>0</v>
      </c>
      <c r="N754" s="100">
        <v>0</v>
      </c>
      <c r="O754" s="100">
        <v>0</v>
      </c>
      <c r="P754" s="100">
        <v>0</v>
      </c>
      <c r="Q754" s="100">
        <v>0</v>
      </c>
      <c r="R754" s="100">
        <v>0</v>
      </c>
      <c r="S754" s="100">
        <v>0</v>
      </c>
      <c r="T754" s="100">
        <v>0</v>
      </c>
      <c r="U754" s="100">
        <v>0</v>
      </c>
      <c r="V754" s="100">
        <v>0</v>
      </c>
      <c r="W754" s="100">
        <v>0</v>
      </c>
      <c r="X754" s="100">
        <v>0</v>
      </c>
      <c r="Y754" s="100">
        <v>0</v>
      </c>
      <c r="Z754" s="100">
        <v>0</v>
      </c>
      <c r="AB754" s="100">
        <v>0</v>
      </c>
      <c r="AC754" s="100">
        <v>0</v>
      </c>
      <c r="AD754" s="100">
        <v>0</v>
      </c>
      <c r="AE754" s="100">
        <v>0</v>
      </c>
      <c r="AF754" s="100">
        <v>0</v>
      </c>
      <c r="AG754" s="100">
        <v>0</v>
      </c>
      <c r="AH754" s="100">
        <v>0</v>
      </c>
      <c r="AI754" s="100">
        <v>0</v>
      </c>
      <c r="AJ754" s="100">
        <v>0</v>
      </c>
      <c r="AK754" s="100">
        <v>0</v>
      </c>
      <c r="AL754" s="100">
        <v>0</v>
      </c>
      <c r="AM754" s="100">
        <v>0</v>
      </c>
      <c r="AN754" s="100">
        <v>0</v>
      </c>
      <c r="AO754" s="100">
        <v>0</v>
      </c>
      <c r="AP754" s="100">
        <v>0</v>
      </c>
      <c r="AQ754" s="100">
        <v>0</v>
      </c>
      <c r="AR754" s="100">
        <v>0</v>
      </c>
      <c r="AS754" s="100">
        <v>0</v>
      </c>
      <c r="AT754" s="100">
        <v>0</v>
      </c>
      <c r="AU754" s="100">
        <v>0</v>
      </c>
      <c r="AV754" s="100">
        <v>0</v>
      </c>
      <c r="AW754" s="100">
        <v>0</v>
      </c>
      <c r="AX754" s="100">
        <v>0</v>
      </c>
      <c r="AY754" s="100">
        <v>0</v>
      </c>
      <c r="AZ754" s="100">
        <v>0</v>
      </c>
      <c r="BA754" s="100">
        <v>0</v>
      </c>
      <c r="BB754" s="100">
        <v>0</v>
      </c>
      <c r="BC754" s="100">
        <v>0</v>
      </c>
      <c r="BD754" s="100">
        <v>0</v>
      </c>
      <c r="BE754" s="100">
        <v>0</v>
      </c>
      <c r="BF754" s="100">
        <v>0</v>
      </c>
      <c r="BG754" s="100">
        <v>0</v>
      </c>
      <c r="BH754" s="100">
        <v>0</v>
      </c>
      <c r="BI754" s="100">
        <v>0</v>
      </c>
      <c r="BJ754" s="100">
        <v>0</v>
      </c>
      <c r="BK754" s="100">
        <v>0</v>
      </c>
      <c r="BL754" s="100">
        <v>0</v>
      </c>
      <c r="BM754" s="100">
        <v>0</v>
      </c>
      <c r="BN754" s="100">
        <v>0</v>
      </c>
      <c r="BO754" s="100">
        <v>0</v>
      </c>
      <c r="BP754" s="100">
        <v>0</v>
      </c>
      <c r="BQ754" s="100">
        <v>0</v>
      </c>
      <c r="BR754" s="100">
        <v>0</v>
      </c>
      <c r="BS754" s="100">
        <v>0</v>
      </c>
      <c r="BT754" s="100">
        <v>0</v>
      </c>
      <c r="BU754" s="100">
        <v>0</v>
      </c>
      <c r="BV754" s="100">
        <v>0</v>
      </c>
      <c r="BW754" s="100">
        <v>0</v>
      </c>
      <c r="BX754" s="100">
        <v>0</v>
      </c>
      <c r="BY754" s="100">
        <v>0</v>
      </c>
      <c r="BZ754" s="100">
        <v>0</v>
      </c>
      <c r="CA754" s="100">
        <v>0</v>
      </c>
      <c r="CB754" s="100">
        <v>0</v>
      </c>
      <c r="CC754" s="100">
        <v>0</v>
      </c>
      <c r="CD754" s="100">
        <v>0</v>
      </c>
      <c r="CE754" s="100">
        <v>0</v>
      </c>
      <c r="CF754" s="100">
        <v>0</v>
      </c>
      <c r="CG754" s="100">
        <v>0</v>
      </c>
      <c r="CH754" s="100">
        <v>0</v>
      </c>
      <c r="CI754" s="100">
        <v>0</v>
      </c>
      <c r="CJ754" s="100">
        <v>0</v>
      </c>
      <c r="CK754" s="100">
        <v>0</v>
      </c>
      <c r="CL754" s="100">
        <v>0</v>
      </c>
      <c r="CM754" s="100">
        <v>0</v>
      </c>
      <c r="CN754" s="100">
        <v>0</v>
      </c>
      <c r="CO754" s="100">
        <v>0</v>
      </c>
    </row>
    <row r="755" spans="1:93" x14ac:dyDescent="0.2">
      <c r="A755" s="101" t="s">
        <v>2348</v>
      </c>
      <c r="B755" s="100">
        <v>0</v>
      </c>
      <c r="C755" s="100">
        <v>0</v>
      </c>
      <c r="D755" s="100">
        <v>0</v>
      </c>
      <c r="E755" s="100">
        <v>0</v>
      </c>
      <c r="F755" s="100">
        <v>0</v>
      </c>
      <c r="G755" s="100">
        <v>0</v>
      </c>
      <c r="H755" s="100">
        <v>0</v>
      </c>
      <c r="I755" s="100">
        <v>0</v>
      </c>
      <c r="J755" s="100">
        <v>0</v>
      </c>
      <c r="K755" s="100">
        <v>0</v>
      </c>
      <c r="L755" s="100">
        <v>0</v>
      </c>
      <c r="M755" s="100">
        <v>0</v>
      </c>
      <c r="N755" s="100">
        <v>0</v>
      </c>
      <c r="O755" s="100">
        <v>0</v>
      </c>
      <c r="P755" s="100">
        <v>0</v>
      </c>
      <c r="Q755" s="100">
        <v>0</v>
      </c>
      <c r="R755" s="100">
        <v>0</v>
      </c>
      <c r="S755" s="100">
        <v>0</v>
      </c>
      <c r="T755" s="100">
        <v>0</v>
      </c>
      <c r="U755" s="100">
        <v>0</v>
      </c>
      <c r="V755" s="100">
        <v>0</v>
      </c>
      <c r="W755" s="100">
        <v>0</v>
      </c>
      <c r="X755" s="100">
        <v>0</v>
      </c>
      <c r="Y755" s="100">
        <v>0</v>
      </c>
      <c r="Z755" s="100">
        <v>0</v>
      </c>
      <c r="AB755" s="100">
        <v>0</v>
      </c>
      <c r="AC755" s="100">
        <v>0</v>
      </c>
      <c r="AD755" s="100">
        <v>0</v>
      </c>
      <c r="AE755" s="100">
        <v>0</v>
      </c>
      <c r="AF755" s="100">
        <v>0</v>
      </c>
      <c r="AG755" s="100">
        <v>0</v>
      </c>
      <c r="AH755" s="100">
        <v>0</v>
      </c>
      <c r="AI755" s="100">
        <v>0</v>
      </c>
      <c r="AJ755" s="100">
        <v>0</v>
      </c>
      <c r="AK755" s="100">
        <v>0</v>
      </c>
      <c r="AL755" s="100">
        <v>0</v>
      </c>
      <c r="AM755" s="100">
        <v>0</v>
      </c>
      <c r="AN755" s="100">
        <v>0</v>
      </c>
      <c r="AO755" s="100">
        <v>0</v>
      </c>
      <c r="AP755" s="100">
        <v>0</v>
      </c>
      <c r="AQ755" s="100">
        <v>0</v>
      </c>
      <c r="AR755" s="100">
        <v>0</v>
      </c>
      <c r="AS755" s="100">
        <v>0</v>
      </c>
      <c r="AT755" s="100">
        <v>0</v>
      </c>
      <c r="AU755" s="100">
        <v>0</v>
      </c>
      <c r="AV755" s="100">
        <v>0</v>
      </c>
      <c r="AW755" s="100">
        <v>0</v>
      </c>
      <c r="AX755" s="100">
        <v>0</v>
      </c>
      <c r="AY755" s="100">
        <v>0</v>
      </c>
      <c r="AZ755" s="100">
        <v>0</v>
      </c>
      <c r="BA755" s="100">
        <v>0</v>
      </c>
      <c r="BB755" s="100">
        <v>0</v>
      </c>
      <c r="BC755" s="100">
        <v>0</v>
      </c>
      <c r="BD755" s="100">
        <v>0</v>
      </c>
      <c r="BE755" s="100">
        <v>0</v>
      </c>
      <c r="BF755" s="100">
        <v>0</v>
      </c>
      <c r="BG755" s="100">
        <v>0</v>
      </c>
      <c r="BH755" s="100">
        <v>0</v>
      </c>
      <c r="BI755" s="100">
        <v>0</v>
      </c>
      <c r="BJ755" s="100">
        <v>0</v>
      </c>
      <c r="BK755" s="100">
        <v>0</v>
      </c>
      <c r="BL755" s="100">
        <v>0</v>
      </c>
      <c r="BM755" s="100">
        <v>0</v>
      </c>
      <c r="BN755" s="100">
        <v>0</v>
      </c>
      <c r="BO755" s="100">
        <v>0</v>
      </c>
      <c r="BP755" s="100">
        <v>0</v>
      </c>
      <c r="BQ755" s="100">
        <v>0</v>
      </c>
      <c r="BR755" s="100">
        <v>0</v>
      </c>
      <c r="BS755" s="100">
        <v>0</v>
      </c>
      <c r="BT755" s="100">
        <v>0</v>
      </c>
      <c r="BU755" s="100">
        <v>0</v>
      </c>
      <c r="BV755" s="100">
        <v>0</v>
      </c>
      <c r="BW755" s="100">
        <v>0</v>
      </c>
      <c r="BX755" s="100">
        <v>0</v>
      </c>
      <c r="BY755" s="100">
        <v>0</v>
      </c>
      <c r="BZ755" s="100">
        <v>0</v>
      </c>
      <c r="CA755" s="100">
        <v>0</v>
      </c>
      <c r="CB755" s="100">
        <v>0</v>
      </c>
      <c r="CC755" s="100">
        <v>0</v>
      </c>
      <c r="CD755" s="100">
        <v>0</v>
      </c>
      <c r="CE755" s="100">
        <v>0</v>
      </c>
      <c r="CF755" s="100">
        <v>0</v>
      </c>
      <c r="CG755" s="100">
        <v>0</v>
      </c>
      <c r="CH755" s="100">
        <v>0</v>
      </c>
      <c r="CI755" s="100">
        <v>0</v>
      </c>
      <c r="CJ755" s="100">
        <v>0</v>
      </c>
      <c r="CK755" s="100">
        <v>0</v>
      </c>
      <c r="CL755" s="100">
        <v>0</v>
      </c>
      <c r="CM755" s="100">
        <v>0</v>
      </c>
      <c r="CN755" s="100">
        <v>0</v>
      </c>
      <c r="CO755" s="100">
        <v>0</v>
      </c>
    </row>
    <row r="756" spans="1:93" x14ac:dyDescent="0.2">
      <c r="A756" s="101" t="s">
        <v>2349</v>
      </c>
      <c r="B756" s="100">
        <v>-1800849.28</v>
      </c>
      <c r="C756" s="100">
        <v>-1777501.42</v>
      </c>
      <c r="D756" s="100">
        <v>-1811824.43</v>
      </c>
      <c r="E756" s="100">
        <v>-1508969.42</v>
      </c>
      <c r="F756" s="100">
        <v>-1515670.12</v>
      </c>
      <c r="G756" s="100">
        <v>-1470736.98</v>
      </c>
      <c r="H756" s="100">
        <v>-1509680.02</v>
      </c>
      <c r="I756" s="100">
        <v>-1485010.21</v>
      </c>
      <c r="J756" s="100">
        <v>-1415196.9</v>
      </c>
      <c r="K756" s="100">
        <v>-1453968.34</v>
      </c>
      <c r="L756" s="100">
        <v>-1497785.32</v>
      </c>
      <c r="M756" s="100">
        <v>-1490767.34</v>
      </c>
      <c r="N756" s="100">
        <v>-1490767.34</v>
      </c>
      <c r="O756" s="100">
        <v>-1564236.19</v>
      </c>
      <c r="P756" s="100">
        <v>-1534262.43</v>
      </c>
      <c r="Q756" s="100">
        <v>-1558499.18</v>
      </c>
      <c r="R756" s="100">
        <v>-1506056.32</v>
      </c>
      <c r="S756" s="100">
        <v>-1474550.32</v>
      </c>
      <c r="T756" s="100">
        <v>-1513046.94</v>
      </c>
      <c r="U756" s="100">
        <v>-1550585.79</v>
      </c>
      <c r="V756" s="100">
        <v>-1521711.82</v>
      </c>
      <c r="W756" s="100">
        <v>-1486105.45</v>
      </c>
      <c r="X756" s="100">
        <v>0</v>
      </c>
      <c r="Y756" s="100">
        <v>0</v>
      </c>
      <c r="Z756" s="100">
        <v>0</v>
      </c>
      <c r="AB756" s="100">
        <v>0</v>
      </c>
      <c r="AC756" s="100">
        <v>0</v>
      </c>
      <c r="AD756" s="100">
        <v>0</v>
      </c>
      <c r="AE756" s="100">
        <v>0</v>
      </c>
      <c r="AF756" s="100">
        <v>0</v>
      </c>
      <c r="AG756" s="100">
        <v>0</v>
      </c>
      <c r="AH756" s="100">
        <v>0</v>
      </c>
      <c r="AI756" s="100">
        <v>0</v>
      </c>
      <c r="AJ756" s="100">
        <v>0</v>
      </c>
      <c r="AK756" s="100">
        <v>0</v>
      </c>
      <c r="AL756" s="100">
        <v>0</v>
      </c>
      <c r="AM756" s="100">
        <v>0</v>
      </c>
      <c r="AN756" s="100">
        <v>0</v>
      </c>
      <c r="AO756" s="100">
        <v>0</v>
      </c>
      <c r="AP756" s="100">
        <v>0</v>
      </c>
      <c r="AQ756" s="100">
        <v>0</v>
      </c>
      <c r="AR756" s="100">
        <v>0</v>
      </c>
      <c r="AS756" s="100">
        <v>0</v>
      </c>
      <c r="AT756" s="100">
        <v>0</v>
      </c>
      <c r="AU756" s="100">
        <v>0</v>
      </c>
      <c r="AV756" s="100">
        <v>0</v>
      </c>
      <c r="AW756" s="100">
        <v>0</v>
      </c>
      <c r="AX756" s="100">
        <v>0</v>
      </c>
      <c r="AY756" s="100">
        <v>0</v>
      </c>
      <c r="AZ756" s="100">
        <v>0</v>
      </c>
      <c r="BA756" s="100">
        <v>0</v>
      </c>
      <c r="BB756" s="100">
        <v>0</v>
      </c>
      <c r="BC756" s="100">
        <v>0</v>
      </c>
      <c r="BD756" s="100">
        <v>0</v>
      </c>
      <c r="BE756" s="100">
        <v>0</v>
      </c>
      <c r="BF756" s="100">
        <v>0</v>
      </c>
      <c r="BG756" s="100">
        <v>0</v>
      </c>
      <c r="BH756" s="100">
        <v>0</v>
      </c>
      <c r="BI756" s="100">
        <v>0</v>
      </c>
      <c r="BJ756" s="100">
        <v>0</v>
      </c>
      <c r="BK756" s="100">
        <v>0</v>
      </c>
      <c r="BL756" s="100">
        <v>0</v>
      </c>
      <c r="BM756" s="100">
        <v>0</v>
      </c>
      <c r="BN756" s="100">
        <v>0</v>
      </c>
      <c r="BO756" s="100">
        <v>0</v>
      </c>
      <c r="BP756" s="100">
        <v>0</v>
      </c>
      <c r="BQ756" s="100">
        <v>0</v>
      </c>
      <c r="BR756" s="100">
        <v>0</v>
      </c>
      <c r="BS756" s="100">
        <v>0</v>
      </c>
      <c r="BT756" s="100">
        <v>0</v>
      </c>
      <c r="BU756" s="100">
        <v>0</v>
      </c>
      <c r="BV756" s="100">
        <v>0</v>
      </c>
      <c r="BW756" s="100">
        <v>0</v>
      </c>
      <c r="BX756" s="100">
        <v>0</v>
      </c>
      <c r="BY756" s="100">
        <v>0</v>
      </c>
      <c r="BZ756" s="100">
        <v>0</v>
      </c>
      <c r="CA756" s="100">
        <v>0</v>
      </c>
      <c r="CB756" s="100">
        <v>0</v>
      </c>
      <c r="CC756" s="100">
        <v>0</v>
      </c>
      <c r="CD756" s="100">
        <v>0</v>
      </c>
      <c r="CE756" s="100">
        <v>0</v>
      </c>
      <c r="CF756" s="100">
        <v>0</v>
      </c>
      <c r="CG756" s="100">
        <v>0</v>
      </c>
      <c r="CH756" s="100">
        <v>0</v>
      </c>
      <c r="CI756" s="100">
        <v>0</v>
      </c>
      <c r="CJ756" s="100">
        <v>0</v>
      </c>
      <c r="CK756" s="100">
        <v>0</v>
      </c>
      <c r="CL756" s="100">
        <v>0</v>
      </c>
      <c r="CM756" s="100">
        <v>0</v>
      </c>
      <c r="CN756" s="100">
        <v>0</v>
      </c>
      <c r="CO756" s="100">
        <v>0</v>
      </c>
    </row>
    <row r="757" spans="1:93" x14ac:dyDescent="0.2">
      <c r="A757" s="101" t="s">
        <v>2350</v>
      </c>
      <c r="B757" s="100">
        <v>0</v>
      </c>
      <c r="C757" s="100">
        <v>0</v>
      </c>
      <c r="D757" s="100">
        <v>0</v>
      </c>
      <c r="E757" s="100">
        <v>0</v>
      </c>
      <c r="F757" s="100">
        <v>0</v>
      </c>
      <c r="G757" s="100">
        <v>0</v>
      </c>
      <c r="H757" s="100">
        <v>0</v>
      </c>
      <c r="I757" s="100">
        <v>0</v>
      </c>
      <c r="J757" s="100">
        <v>0</v>
      </c>
      <c r="K757" s="100">
        <v>0</v>
      </c>
      <c r="L757" s="100">
        <v>0</v>
      </c>
      <c r="M757" s="100">
        <v>0</v>
      </c>
      <c r="N757" s="100">
        <v>0</v>
      </c>
      <c r="O757" s="100">
        <v>0</v>
      </c>
      <c r="P757" s="100">
        <v>0</v>
      </c>
      <c r="Q757" s="100">
        <v>0</v>
      </c>
      <c r="R757" s="100">
        <v>0</v>
      </c>
      <c r="S757" s="100">
        <v>0</v>
      </c>
      <c r="T757" s="100">
        <v>0</v>
      </c>
      <c r="U757" s="100">
        <v>0</v>
      </c>
      <c r="V757" s="100">
        <v>0</v>
      </c>
      <c r="W757" s="100">
        <v>0</v>
      </c>
      <c r="X757" s="100">
        <v>0</v>
      </c>
      <c r="Y757" s="100">
        <v>0</v>
      </c>
      <c r="Z757" s="100">
        <v>0</v>
      </c>
      <c r="AB757" s="100">
        <v>0</v>
      </c>
      <c r="AC757" s="100">
        <v>0</v>
      </c>
      <c r="AD757" s="100">
        <v>0</v>
      </c>
      <c r="AE757" s="100">
        <v>0</v>
      </c>
      <c r="AF757" s="100">
        <v>0</v>
      </c>
      <c r="AG757" s="100">
        <v>0</v>
      </c>
      <c r="AH757" s="100">
        <v>0</v>
      </c>
      <c r="AI757" s="100">
        <v>0</v>
      </c>
      <c r="AJ757" s="100">
        <v>0</v>
      </c>
      <c r="AK757" s="100">
        <v>0</v>
      </c>
      <c r="AL757" s="100">
        <v>0</v>
      </c>
      <c r="AM757" s="100">
        <v>0</v>
      </c>
      <c r="AN757" s="100">
        <v>0</v>
      </c>
      <c r="AO757" s="100">
        <v>0</v>
      </c>
      <c r="AP757" s="100">
        <v>0</v>
      </c>
      <c r="AQ757" s="100">
        <v>0</v>
      </c>
      <c r="AR757" s="100">
        <v>0</v>
      </c>
      <c r="AS757" s="100">
        <v>0</v>
      </c>
      <c r="AT757" s="100">
        <v>0</v>
      </c>
      <c r="AU757" s="100">
        <v>0</v>
      </c>
      <c r="AV757" s="100">
        <v>0</v>
      </c>
      <c r="AW757" s="100">
        <v>0</v>
      </c>
      <c r="AX757" s="100">
        <v>0</v>
      </c>
      <c r="AY757" s="100">
        <v>0</v>
      </c>
      <c r="AZ757" s="100">
        <v>0</v>
      </c>
      <c r="BA757" s="100">
        <v>0</v>
      </c>
      <c r="BB757" s="100">
        <v>0</v>
      </c>
      <c r="BC757" s="100">
        <v>0</v>
      </c>
      <c r="BD757" s="100">
        <v>0</v>
      </c>
      <c r="BE757" s="100">
        <v>0</v>
      </c>
      <c r="BF757" s="100">
        <v>0</v>
      </c>
      <c r="BG757" s="100">
        <v>0</v>
      </c>
      <c r="BH757" s="100">
        <v>0</v>
      </c>
      <c r="BI757" s="100">
        <v>0</v>
      </c>
      <c r="BJ757" s="100">
        <v>0</v>
      </c>
      <c r="BK757" s="100">
        <v>0</v>
      </c>
      <c r="BL757" s="100">
        <v>0</v>
      </c>
      <c r="BM757" s="100">
        <v>0</v>
      </c>
      <c r="BN757" s="100">
        <v>0</v>
      </c>
      <c r="BO757" s="100">
        <v>0</v>
      </c>
      <c r="BP757" s="100">
        <v>0</v>
      </c>
      <c r="BQ757" s="100">
        <v>0</v>
      </c>
      <c r="BR757" s="100">
        <v>0</v>
      </c>
      <c r="BS757" s="100">
        <v>0</v>
      </c>
      <c r="BT757" s="100">
        <v>0</v>
      </c>
      <c r="BU757" s="100">
        <v>0</v>
      </c>
      <c r="BV757" s="100">
        <v>0</v>
      </c>
      <c r="BW757" s="100">
        <v>0</v>
      </c>
      <c r="BX757" s="100">
        <v>0</v>
      </c>
      <c r="BY757" s="100">
        <v>0</v>
      </c>
      <c r="BZ757" s="100">
        <v>0</v>
      </c>
      <c r="CA757" s="100">
        <v>0</v>
      </c>
      <c r="CB757" s="100">
        <v>0</v>
      </c>
      <c r="CC757" s="100">
        <v>0</v>
      </c>
      <c r="CD757" s="100">
        <v>0</v>
      </c>
      <c r="CE757" s="100">
        <v>0</v>
      </c>
      <c r="CF757" s="100">
        <v>0</v>
      </c>
      <c r="CG757" s="100">
        <v>0</v>
      </c>
      <c r="CH757" s="100">
        <v>0</v>
      </c>
      <c r="CI757" s="100">
        <v>0</v>
      </c>
      <c r="CJ757" s="100">
        <v>0</v>
      </c>
      <c r="CK757" s="100">
        <v>0</v>
      </c>
      <c r="CL757" s="100">
        <v>0</v>
      </c>
      <c r="CM757" s="100">
        <v>0</v>
      </c>
      <c r="CN757" s="100">
        <v>0</v>
      </c>
      <c r="CO757" s="100">
        <v>0</v>
      </c>
    </row>
    <row r="758" spans="1:93" x14ac:dyDescent="0.2">
      <c r="A758" s="101" t="s">
        <v>2351</v>
      </c>
      <c r="B758" s="100">
        <v>0</v>
      </c>
      <c r="C758" s="100">
        <v>0</v>
      </c>
      <c r="D758" s="100">
        <v>0</v>
      </c>
      <c r="E758" s="100">
        <v>0</v>
      </c>
      <c r="F758" s="100">
        <v>0</v>
      </c>
      <c r="G758" s="100">
        <v>0</v>
      </c>
      <c r="H758" s="100">
        <v>0</v>
      </c>
      <c r="I758" s="100">
        <v>0</v>
      </c>
      <c r="J758" s="100">
        <v>0</v>
      </c>
      <c r="K758" s="100">
        <v>0</v>
      </c>
      <c r="L758" s="100">
        <v>0</v>
      </c>
      <c r="M758" s="100">
        <v>0</v>
      </c>
      <c r="N758" s="100">
        <v>0</v>
      </c>
      <c r="O758" s="100">
        <v>0</v>
      </c>
      <c r="P758" s="100">
        <v>0</v>
      </c>
      <c r="Q758" s="100">
        <v>0</v>
      </c>
      <c r="R758" s="100">
        <v>0</v>
      </c>
      <c r="S758" s="100">
        <v>0</v>
      </c>
      <c r="T758" s="100">
        <v>0</v>
      </c>
      <c r="U758" s="100">
        <v>0</v>
      </c>
      <c r="V758" s="100">
        <v>0</v>
      </c>
      <c r="W758" s="100">
        <v>0</v>
      </c>
      <c r="X758" s="100">
        <v>0</v>
      </c>
      <c r="Y758" s="100">
        <v>0</v>
      </c>
      <c r="Z758" s="100">
        <v>0</v>
      </c>
      <c r="AB758" s="100">
        <v>0</v>
      </c>
      <c r="AC758" s="100">
        <v>0</v>
      </c>
      <c r="AD758" s="100">
        <v>0</v>
      </c>
      <c r="AE758" s="100">
        <v>0</v>
      </c>
      <c r="AF758" s="100">
        <v>0</v>
      </c>
      <c r="AG758" s="100">
        <v>0</v>
      </c>
      <c r="AH758" s="100">
        <v>0</v>
      </c>
      <c r="AI758" s="100">
        <v>0</v>
      </c>
      <c r="AJ758" s="100">
        <v>0</v>
      </c>
      <c r="AK758" s="100">
        <v>0</v>
      </c>
      <c r="AL758" s="100">
        <v>0</v>
      </c>
      <c r="AM758" s="100">
        <v>0</v>
      </c>
      <c r="AN758" s="100">
        <v>0</v>
      </c>
      <c r="AO758" s="100">
        <v>0</v>
      </c>
      <c r="AP758" s="100">
        <v>0</v>
      </c>
      <c r="AQ758" s="100">
        <v>0</v>
      </c>
      <c r="AR758" s="100">
        <v>0</v>
      </c>
      <c r="AS758" s="100">
        <v>0</v>
      </c>
      <c r="AT758" s="100">
        <v>0</v>
      </c>
      <c r="AU758" s="100">
        <v>0</v>
      </c>
      <c r="AV758" s="100">
        <v>0</v>
      </c>
      <c r="AW758" s="100">
        <v>0</v>
      </c>
      <c r="AX758" s="100">
        <v>0</v>
      </c>
      <c r="AY758" s="100">
        <v>0</v>
      </c>
      <c r="AZ758" s="100">
        <v>0</v>
      </c>
      <c r="BA758" s="100">
        <v>0</v>
      </c>
      <c r="BB758" s="100">
        <v>0</v>
      </c>
      <c r="BC758" s="100">
        <v>0</v>
      </c>
      <c r="BD758" s="100">
        <v>0</v>
      </c>
      <c r="BE758" s="100">
        <v>0</v>
      </c>
      <c r="BF758" s="100">
        <v>0</v>
      </c>
      <c r="BG758" s="100">
        <v>0</v>
      </c>
      <c r="BH758" s="100">
        <v>0</v>
      </c>
      <c r="BI758" s="100">
        <v>0</v>
      </c>
      <c r="BJ758" s="100">
        <v>0</v>
      </c>
      <c r="BK758" s="100">
        <v>0</v>
      </c>
      <c r="BL758" s="100">
        <v>0</v>
      </c>
      <c r="BM758" s="100">
        <v>0</v>
      </c>
      <c r="BN758" s="100">
        <v>0</v>
      </c>
      <c r="BO758" s="100">
        <v>0</v>
      </c>
      <c r="BP758" s="100">
        <v>0</v>
      </c>
      <c r="BQ758" s="100">
        <v>0</v>
      </c>
      <c r="BR758" s="100">
        <v>0</v>
      </c>
      <c r="BS758" s="100">
        <v>0</v>
      </c>
      <c r="BT758" s="100">
        <v>0</v>
      </c>
      <c r="BU758" s="100">
        <v>0</v>
      </c>
      <c r="BV758" s="100">
        <v>0</v>
      </c>
      <c r="BW758" s="100">
        <v>0</v>
      </c>
      <c r="BX758" s="100">
        <v>0</v>
      </c>
      <c r="BY758" s="100">
        <v>0</v>
      </c>
      <c r="BZ758" s="100">
        <v>0</v>
      </c>
      <c r="CA758" s="100">
        <v>0</v>
      </c>
      <c r="CB758" s="100">
        <v>0</v>
      </c>
      <c r="CC758" s="100">
        <v>0</v>
      </c>
      <c r="CD758" s="100">
        <v>0</v>
      </c>
      <c r="CE758" s="100">
        <v>0</v>
      </c>
      <c r="CF758" s="100">
        <v>0</v>
      </c>
      <c r="CG758" s="100">
        <v>0</v>
      </c>
      <c r="CH758" s="100">
        <v>0</v>
      </c>
      <c r="CI758" s="100">
        <v>0</v>
      </c>
      <c r="CJ758" s="100">
        <v>0</v>
      </c>
      <c r="CK758" s="100">
        <v>0</v>
      </c>
      <c r="CL758" s="100">
        <v>0</v>
      </c>
      <c r="CM758" s="100">
        <v>0</v>
      </c>
      <c r="CN758" s="100">
        <v>0</v>
      </c>
      <c r="CO758" s="100">
        <v>0</v>
      </c>
    </row>
    <row r="759" spans="1:93" x14ac:dyDescent="0.2">
      <c r="A759" s="101" t="s">
        <v>2352</v>
      </c>
      <c r="B759" s="100">
        <v>0</v>
      </c>
      <c r="C759" s="100">
        <v>0</v>
      </c>
      <c r="D759" s="100">
        <v>0</v>
      </c>
      <c r="E759" s="100">
        <v>0</v>
      </c>
      <c r="F759" s="100">
        <v>0</v>
      </c>
      <c r="G759" s="100">
        <v>0</v>
      </c>
      <c r="H759" s="100">
        <v>0</v>
      </c>
      <c r="I759" s="100">
        <v>0</v>
      </c>
      <c r="J759" s="100">
        <v>0</v>
      </c>
      <c r="K759" s="100">
        <v>0</v>
      </c>
      <c r="L759" s="100">
        <v>0</v>
      </c>
      <c r="M759" s="100">
        <v>0</v>
      </c>
      <c r="N759" s="100">
        <v>0</v>
      </c>
      <c r="O759" s="100">
        <v>0</v>
      </c>
      <c r="P759" s="100">
        <v>0</v>
      </c>
      <c r="Q759" s="100">
        <v>0</v>
      </c>
      <c r="R759" s="100">
        <v>0</v>
      </c>
      <c r="S759" s="100">
        <v>0</v>
      </c>
      <c r="T759" s="100">
        <v>0</v>
      </c>
      <c r="U759" s="100">
        <v>0</v>
      </c>
      <c r="V759" s="100">
        <v>0</v>
      </c>
      <c r="W759" s="100">
        <v>0</v>
      </c>
      <c r="X759" s="100">
        <v>0</v>
      </c>
      <c r="Y759" s="100">
        <v>0</v>
      </c>
      <c r="Z759" s="100">
        <v>0</v>
      </c>
      <c r="AB759" s="100">
        <v>0</v>
      </c>
      <c r="AC759" s="100">
        <v>0</v>
      </c>
      <c r="AD759" s="100">
        <v>0</v>
      </c>
      <c r="AE759" s="100">
        <v>0</v>
      </c>
      <c r="AF759" s="100">
        <v>0</v>
      </c>
      <c r="AG759" s="100">
        <v>0</v>
      </c>
      <c r="AH759" s="100">
        <v>0</v>
      </c>
      <c r="AI759" s="100">
        <v>0</v>
      </c>
      <c r="AJ759" s="100">
        <v>0</v>
      </c>
      <c r="AK759" s="100">
        <v>0</v>
      </c>
      <c r="AL759" s="100">
        <v>0</v>
      </c>
      <c r="AM759" s="100">
        <v>0</v>
      </c>
      <c r="AN759" s="100">
        <v>0</v>
      </c>
      <c r="AO759" s="100">
        <v>0</v>
      </c>
      <c r="AP759" s="100">
        <v>0</v>
      </c>
      <c r="AQ759" s="100">
        <v>0</v>
      </c>
      <c r="AR759" s="100">
        <v>0</v>
      </c>
      <c r="AS759" s="100">
        <v>0</v>
      </c>
      <c r="AT759" s="100">
        <v>0</v>
      </c>
      <c r="AU759" s="100">
        <v>0</v>
      </c>
      <c r="AV759" s="100">
        <v>0</v>
      </c>
      <c r="AW759" s="100">
        <v>0</v>
      </c>
      <c r="AX759" s="100">
        <v>0</v>
      </c>
      <c r="AY759" s="100">
        <v>0</v>
      </c>
      <c r="AZ759" s="100">
        <v>0</v>
      </c>
      <c r="BA759" s="100">
        <v>0</v>
      </c>
      <c r="BB759" s="100">
        <v>0</v>
      </c>
      <c r="BC759" s="100">
        <v>0</v>
      </c>
      <c r="BD759" s="100">
        <v>0</v>
      </c>
      <c r="BE759" s="100">
        <v>0</v>
      </c>
      <c r="BF759" s="100">
        <v>0</v>
      </c>
      <c r="BG759" s="100">
        <v>0</v>
      </c>
      <c r="BH759" s="100">
        <v>0</v>
      </c>
      <c r="BI759" s="100">
        <v>0</v>
      </c>
      <c r="BJ759" s="100">
        <v>0</v>
      </c>
      <c r="BK759" s="100">
        <v>0</v>
      </c>
      <c r="BL759" s="100">
        <v>0</v>
      </c>
      <c r="BM759" s="100">
        <v>0</v>
      </c>
      <c r="BN759" s="100">
        <v>0</v>
      </c>
      <c r="BO759" s="100">
        <v>0</v>
      </c>
      <c r="BP759" s="100">
        <v>0</v>
      </c>
      <c r="BQ759" s="100">
        <v>0</v>
      </c>
      <c r="BR759" s="100">
        <v>0</v>
      </c>
      <c r="BS759" s="100">
        <v>0</v>
      </c>
      <c r="BT759" s="100">
        <v>0</v>
      </c>
      <c r="BU759" s="100">
        <v>0</v>
      </c>
      <c r="BV759" s="100">
        <v>0</v>
      </c>
      <c r="BW759" s="100">
        <v>0</v>
      </c>
      <c r="BX759" s="100">
        <v>0</v>
      </c>
      <c r="BY759" s="100">
        <v>0</v>
      </c>
      <c r="BZ759" s="100">
        <v>0</v>
      </c>
      <c r="CA759" s="100">
        <v>0</v>
      </c>
      <c r="CB759" s="100">
        <v>0</v>
      </c>
      <c r="CC759" s="100">
        <v>0</v>
      </c>
      <c r="CD759" s="100">
        <v>0</v>
      </c>
      <c r="CE759" s="100">
        <v>0</v>
      </c>
      <c r="CF759" s="100">
        <v>0</v>
      </c>
      <c r="CG759" s="100">
        <v>0</v>
      </c>
      <c r="CH759" s="100">
        <v>0</v>
      </c>
      <c r="CI759" s="100">
        <v>0</v>
      </c>
      <c r="CJ759" s="100">
        <v>0</v>
      </c>
      <c r="CK759" s="100">
        <v>0</v>
      </c>
      <c r="CL759" s="100">
        <v>0</v>
      </c>
      <c r="CM759" s="100">
        <v>0</v>
      </c>
      <c r="CN759" s="100">
        <v>0</v>
      </c>
      <c r="CO759" s="100">
        <v>0</v>
      </c>
    </row>
    <row r="760" spans="1:93" x14ac:dyDescent="0.2">
      <c r="A760" s="101" t="s">
        <v>2353</v>
      </c>
      <c r="B760" s="100">
        <v>0</v>
      </c>
      <c r="C760" s="100">
        <v>0</v>
      </c>
      <c r="D760" s="100">
        <v>0</v>
      </c>
      <c r="E760" s="100">
        <v>0</v>
      </c>
      <c r="F760" s="100">
        <v>0</v>
      </c>
      <c r="G760" s="100">
        <v>0</v>
      </c>
      <c r="H760" s="100">
        <v>0</v>
      </c>
      <c r="I760" s="100">
        <v>0</v>
      </c>
      <c r="J760" s="100">
        <v>0</v>
      </c>
      <c r="K760" s="100">
        <v>0</v>
      </c>
      <c r="L760" s="100">
        <v>0</v>
      </c>
      <c r="M760" s="100">
        <v>0</v>
      </c>
      <c r="N760" s="100">
        <v>0</v>
      </c>
      <c r="O760" s="100">
        <v>0</v>
      </c>
      <c r="P760" s="100">
        <v>0</v>
      </c>
      <c r="Q760" s="100">
        <v>0</v>
      </c>
      <c r="R760" s="100">
        <v>0</v>
      </c>
      <c r="S760" s="100">
        <v>0</v>
      </c>
      <c r="T760" s="100">
        <v>0</v>
      </c>
      <c r="U760" s="100">
        <v>0</v>
      </c>
      <c r="V760" s="100">
        <v>0</v>
      </c>
      <c r="W760" s="100">
        <v>0</v>
      </c>
      <c r="X760" s="100">
        <v>0</v>
      </c>
      <c r="Y760" s="100">
        <v>0</v>
      </c>
      <c r="Z760" s="100">
        <v>0</v>
      </c>
      <c r="AB760" s="100">
        <v>0</v>
      </c>
      <c r="AC760" s="100">
        <v>0</v>
      </c>
      <c r="AD760" s="100">
        <v>0</v>
      </c>
      <c r="AE760" s="100">
        <v>0</v>
      </c>
      <c r="AF760" s="100">
        <v>0</v>
      </c>
      <c r="AG760" s="100">
        <v>0</v>
      </c>
      <c r="AH760" s="100">
        <v>0</v>
      </c>
      <c r="AI760" s="100">
        <v>0</v>
      </c>
      <c r="AJ760" s="100">
        <v>0</v>
      </c>
      <c r="AK760" s="100">
        <v>0</v>
      </c>
      <c r="AL760" s="100">
        <v>0</v>
      </c>
      <c r="AM760" s="100">
        <v>0</v>
      </c>
      <c r="AN760" s="100">
        <v>0</v>
      </c>
      <c r="AO760" s="100">
        <v>0</v>
      </c>
      <c r="AP760" s="100">
        <v>0</v>
      </c>
      <c r="AQ760" s="100">
        <v>0</v>
      </c>
      <c r="AR760" s="100">
        <v>0</v>
      </c>
      <c r="AS760" s="100">
        <v>0</v>
      </c>
      <c r="AT760" s="100">
        <v>0</v>
      </c>
      <c r="AU760" s="100">
        <v>0</v>
      </c>
      <c r="AV760" s="100">
        <v>0</v>
      </c>
      <c r="AW760" s="100">
        <v>0</v>
      </c>
      <c r="AX760" s="100">
        <v>0</v>
      </c>
      <c r="AY760" s="100">
        <v>0</v>
      </c>
      <c r="AZ760" s="100">
        <v>0</v>
      </c>
      <c r="BA760" s="100">
        <v>0</v>
      </c>
      <c r="BB760" s="100">
        <v>0</v>
      </c>
      <c r="BC760" s="100">
        <v>0</v>
      </c>
      <c r="BD760" s="100">
        <v>0</v>
      </c>
      <c r="BE760" s="100">
        <v>0</v>
      </c>
      <c r="BF760" s="100">
        <v>0</v>
      </c>
      <c r="BG760" s="100">
        <v>0</v>
      </c>
      <c r="BH760" s="100">
        <v>0</v>
      </c>
      <c r="BI760" s="100">
        <v>0</v>
      </c>
      <c r="BJ760" s="100">
        <v>0</v>
      </c>
      <c r="BK760" s="100">
        <v>0</v>
      </c>
      <c r="BL760" s="100">
        <v>0</v>
      </c>
      <c r="BM760" s="100">
        <v>0</v>
      </c>
      <c r="BN760" s="100">
        <v>0</v>
      </c>
      <c r="BO760" s="100">
        <v>0</v>
      </c>
      <c r="BP760" s="100">
        <v>0</v>
      </c>
      <c r="BQ760" s="100">
        <v>0</v>
      </c>
      <c r="BR760" s="100">
        <v>0</v>
      </c>
      <c r="BS760" s="100">
        <v>0</v>
      </c>
      <c r="BT760" s="100">
        <v>0</v>
      </c>
      <c r="BU760" s="100">
        <v>0</v>
      </c>
      <c r="BV760" s="100">
        <v>0</v>
      </c>
      <c r="BW760" s="100">
        <v>0</v>
      </c>
      <c r="BX760" s="100">
        <v>0</v>
      </c>
      <c r="BY760" s="100">
        <v>0</v>
      </c>
      <c r="BZ760" s="100">
        <v>0</v>
      </c>
      <c r="CA760" s="100">
        <v>0</v>
      </c>
      <c r="CB760" s="100">
        <v>0</v>
      </c>
      <c r="CC760" s="100">
        <v>0</v>
      </c>
      <c r="CD760" s="100">
        <v>0</v>
      </c>
      <c r="CE760" s="100">
        <v>0</v>
      </c>
      <c r="CF760" s="100">
        <v>0</v>
      </c>
      <c r="CG760" s="100">
        <v>0</v>
      </c>
      <c r="CH760" s="100">
        <v>0</v>
      </c>
      <c r="CI760" s="100">
        <v>0</v>
      </c>
      <c r="CJ760" s="100">
        <v>0</v>
      </c>
      <c r="CK760" s="100">
        <v>0</v>
      </c>
      <c r="CL760" s="100">
        <v>0</v>
      </c>
      <c r="CM760" s="100">
        <v>0</v>
      </c>
      <c r="CN760" s="100">
        <v>0</v>
      </c>
      <c r="CO760" s="100">
        <v>0</v>
      </c>
    </row>
    <row r="761" spans="1:93" x14ac:dyDescent="0.2">
      <c r="A761" s="101" t="s">
        <v>2354</v>
      </c>
      <c r="B761" s="100">
        <v>-1005002.51999999</v>
      </c>
      <c r="C761" s="100">
        <v>-901890.81999999902</v>
      </c>
      <c r="D761" s="100">
        <v>-918122.99999999895</v>
      </c>
      <c r="E761" s="100">
        <v>-867034.83999999904</v>
      </c>
      <c r="F761" s="100">
        <v>-850325.10999999905</v>
      </c>
      <c r="G761" s="100">
        <v>-918122.99999999895</v>
      </c>
      <c r="H761" s="100">
        <v>-901635.849999998</v>
      </c>
      <c r="I761" s="100">
        <v>-881746.62999999896</v>
      </c>
      <c r="J761" s="100">
        <v>-901880.99999999895</v>
      </c>
      <c r="K761" s="100">
        <v>-867579.01999999897</v>
      </c>
      <c r="L761" s="100">
        <v>-854376.38999999897</v>
      </c>
      <c r="M761" s="100">
        <v>-903472.02999999898</v>
      </c>
      <c r="N761" s="100">
        <v>-903472.02999999898</v>
      </c>
      <c r="O761" s="100">
        <v>-883900.679999999</v>
      </c>
      <c r="P761" s="100">
        <v>-857529.84999999905</v>
      </c>
      <c r="Q761" s="100">
        <v>-874320.57999999903</v>
      </c>
      <c r="R761" s="100">
        <v>-851444.08999999904</v>
      </c>
      <c r="S761" s="100">
        <v>-836347.87999999896</v>
      </c>
      <c r="T761" s="100">
        <v>-1076910.02999999</v>
      </c>
      <c r="U761" s="100">
        <v>-1023703.59999999</v>
      </c>
      <c r="V761" s="100">
        <v>-999623.75999999896</v>
      </c>
      <c r="W761" s="100">
        <v>-968178.7</v>
      </c>
      <c r="X761" s="100">
        <v>-924767.37999999896</v>
      </c>
      <c r="Y761" s="100">
        <v>-900864.62</v>
      </c>
      <c r="Z761" s="100">
        <v>-1028350.8299999899</v>
      </c>
      <c r="AB761" s="100">
        <v>-1028350.8299999899</v>
      </c>
      <c r="AC761" s="100">
        <v>-1028350.8299999899</v>
      </c>
      <c r="AD761" s="100">
        <v>-1028350.8299999899</v>
      </c>
      <c r="AE761" s="100">
        <v>-1028350.8299999899</v>
      </c>
      <c r="AF761" s="100">
        <v>-1028350.8299999899</v>
      </c>
      <c r="AG761" s="100">
        <v>-1028350.8299999899</v>
      </c>
      <c r="AH761" s="100">
        <v>-1028350.8299999899</v>
      </c>
      <c r="AI761" s="100">
        <v>-1028350.8299999899</v>
      </c>
      <c r="AJ761" s="100">
        <v>-1028350.8299999899</v>
      </c>
      <c r="AK761" s="100">
        <v>-1028350.8299999899</v>
      </c>
      <c r="AL761" s="100">
        <v>-1028350.8299999899</v>
      </c>
      <c r="AM761" s="100">
        <v>-1028350.8299999899</v>
      </c>
      <c r="AN761" s="100">
        <v>-1028350.8299999899</v>
      </c>
      <c r="AO761" s="100">
        <v>-1028350.8299999899</v>
      </c>
      <c r="AP761" s="100">
        <v>-1028350.8299999899</v>
      </c>
      <c r="AQ761" s="100">
        <v>-1028350.8299999899</v>
      </c>
      <c r="AR761" s="100">
        <v>-1028350.8299999899</v>
      </c>
      <c r="AS761" s="100">
        <v>-1028350.8299999899</v>
      </c>
      <c r="AT761" s="100">
        <v>-1028350.8299999899</v>
      </c>
      <c r="AU761" s="100">
        <v>-1028350.8299999899</v>
      </c>
      <c r="AV761" s="100">
        <v>-1028350.8299999899</v>
      </c>
      <c r="AW761" s="100">
        <v>-1028350.8299999899</v>
      </c>
      <c r="AX761" s="100">
        <v>-1028350.8299999899</v>
      </c>
      <c r="AY761" s="100">
        <v>-1028350.8299999899</v>
      </c>
      <c r="AZ761" s="100">
        <v>-1028350.8299999899</v>
      </c>
      <c r="BA761" s="100">
        <v>-1028350.8299999899</v>
      </c>
      <c r="BB761" s="100">
        <v>-1028350.8299999899</v>
      </c>
      <c r="BC761" s="100">
        <v>-1028350.8299999899</v>
      </c>
      <c r="BD761" s="100">
        <v>-1028350.8299999899</v>
      </c>
      <c r="BE761" s="100">
        <v>-1028350.8299999899</v>
      </c>
      <c r="BF761" s="100">
        <v>-1028350.8299999899</v>
      </c>
      <c r="BG761" s="100">
        <v>-1028350.8299999899</v>
      </c>
      <c r="BH761" s="100">
        <v>-1028350.8299999899</v>
      </c>
      <c r="BI761" s="100">
        <v>-1028350.8299999899</v>
      </c>
      <c r="BJ761" s="100">
        <v>-1028350.8299999899</v>
      </c>
      <c r="BK761" s="100">
        <v>-1028350.8299999899</v>
      </c>
      <c r="BL761" s="100">
        <v>-1028350.8299999899</v>
      </c>
      <c r="BM761" s="100">
        <v>-1028350.8299999899</v>
      </c>
      <c r="BN761" s="100">
        <v>-1028350.8299999899</v>
      </c>
      <c r="BO761" s="100">
        <v>-1028350.8299999899</v>
      </c>
      <c r="BP761" s="100">
        <v>-1028350.8299999899</v>
      </c>
      <c r="BQ761" s="100">
        <v>-1028350.8299999899</v>
      </c>
      <c r="BR761" s="100">
        <v>-1028350.8299999899</v>
      </c>
      <c r="BS761" s="100">
        <v>-1028350.8299999899</v>
      </c>
      <c r="BT761" s="100">
        <v>-1028350.8299999899</v>
      </c>
      <c r="BU761" s="100">
        <v>-1028350.8299999899</v>
      </c>
      <c r="BV761" s="100">
        <v>-1028350.8299999899</v>
      </c>
      <c r="BW761" s="100">
        <v>-1028350.8299999899</v>
      </c>
      <c r="BX761" s="100">
        <v>-1028350.8299999899</v>
      </c>
      <c r="BY761" s="100">
        <v>-1028350.8299999899</v>
      </c>
      <c r="BZ761" s="100">
        <v>-1028350.8299999899</v>
      </c>
      <c r="CA761" s="100">
        <v>-1028350.8299999899</v>
      </c>
      <c r="CB761" s="100">
        <v>-1028350.8299999899</v>
      </c>
      <c r="CC761" s="100">
        <v>-1028350.8299999899</v>
      </c>
      <c r="CD761" s="100">
        <v>-1028350.8299999899</v>
      </c>
      <c r="CE761" s="100">
        <v>-1028350.8299999899</v>
      </c>
      <c r="CF761" s="100">
        <v>-1028350.8299999899</v>
      </c>
      <c r="CG761" s="100">
        <v>-1028350.8299999899</v>
      </c>
      <c r="CH761" s="100">
        <v>-1028350.8299999899</v>
      </c>
      <c r="CI761" s="100">
        <v>-1028350.8299999899</v>
      </c>
      <c r="CJ761" s="100">
        <v>-1028350.8299999899</v>
      </c>
      <c r="CK761" s="100">
        <v>-1028350.8299999899</v>
      </c>
      <c r="CL761" s="100">
        <v>-1028350.8299999899</v>
      </c>
      <c r="CM761" s="100">
        <v>-1028350.8299999899</v>
      </c>
      <c r="CN761" s="100">
        <v>-1028350.8299999899</v>
      </c>
      <c r="CO761" s="100">
        <v>-1028350.8299999899</v>
      </c>
    </row>
    <row r="762" spans="1:93" x14ac:dyDescent="0.2">
      <c r="A762" s="102" t="s">
        <v>2355</v>
      </c>
      <c r="B762" s="100">
        <v>-30084977.1599999</v>
      </c>
      <c r="C762" s="100">
        <v>-29750076.140000001</v>
      </c>
      <c r="D762" s="100">
        <v>-29592189.870000001</v>
      </c>
      <c r="E762" s="100">
        <v>-29029805.239999998</v>
      </c>
      <c r="F762" s="100">
        <v>-28812263.9099999</v>
      </c>
      <c r="G762" s="100">
        <v>-28627596.359999999</v>
      </c>
      <c r="H762" s="100">
        <v>-28442519.949999999</v>
      </c>
      <c r="I762" s="100">
        <v>-28190428.6199999</v>
      </c>
      <c r="J762" s="100">
        <v>-27933217.379999999</v>
      </c>
      <c r="K762" s="100">
        <v>-27730154.539999999</v>
      </c>
      <c r="L762" s="100">
        <v>-2352161.7099999902</v>
      </c>
      <c r="M762" s="100">
        <v>-2394239.3699999899</v>
      </c>
      <c r="N762" s="100">
        <v>-2394239.3699999899</v>
      </c>
      <c r="O762" s="100">
        <v>-2448136.8699999899</v>
      </c>
      <c r="P762" s="100">
        <v>-2391792.27999999</v>
      </c>
      <c r="Q762" s="100">
        <v>-2432819.7599999998</v>
      </c>
      <c r="R762" s="100">
        <v>-2357500.4099999899</v>
      </c>
      <c r="S762" s="100">
        <v>-2310898.1999999899</v>
      </c>
      <c r="T762" s="100">
        <v>-2589956.96999999</v>
      </c>
      <c r="U762" s="100">
        <v>-2574289.3899999899</v>
      </c>
      <c r="V762" s="100">
        <v>-2521335.58</v>
      </c>
      <c r="W762" s="100">
        <v>-2454284.15</v>
      </c>
      <c r="X762" s="100">
        <v>-924767.37999999896</v>
      </c>
      <c r="Y762" s="100">
        <v>-900864.62</v>
      </c>
      <c r="Z762" s="100">
        <v>-1028350.8299999899</v>
      </c>
      <c r="AB762" s="100">
        <v>-1028350.8299999899</v>
      </c>
      <c r="AC762" s="100">
        <v>-1028350.8299999899</v>
      </c>
      <c r="AD762" s="100">
        <v>-1028350.8299999899</v>
      </c>
      <c r="AE762" s="100">
        <v>-1028350.8299999899</v>
      </c>
      <c r="AF762" s="100">
        <v>-1028350.8299999899</v>
      </c>
      <c r="AG762" s="100">
        <v>-1028350.8299999899</v>
      </c>
      <c r="AH762" s="100">
        <v>-1028350.8299999899</v>
      </c>
      <c r="AI762" s="100">
        <v>-1028350.8299999899</v>
      </c>
      <c r="AJ762" s="100">
        <v>-1028350.8299999899</v>
      </c>
      <c r="AK762" s="100">
        <v>-1028350.8299999899</v>
      </c>
      <c r="AL762" s="100">
        <v>-1028350.8299999899</v>
      </c>
      <c r="AM762" s="100">
        <v>-1028350.8299999899</v>
      </c>
      <c r="AN762" s="100">
        <v>-1028350.8299999899</v>
      </c>
      <c r="AO762" s="100">
        <v>-1028350.8299999899</v>
      </c>
      <c r="AP762" s="100">
        <v>-1028350.8299999899</v>
      </c>
      <c r="AQ762" s="100">
        <v>-1028350.8299999899</v>
      </c>
      <c r="AR762" s="100">
        <v>-1028350.8299999899</v>
      </c>
      <c r="AS762" s="100">
        <v>-1028350.8299999899</v>
      </c>
      <c r="AT762" s="100">
        <v>-1028350.8299999899</v>
      </c>
      <c r="AU762" s="100">
        <v>-1028350.8299999899</v>
      </c>
      <c r="AV762" s="100">
        <v>-1028350.8299999899</v>
      </c>
      <c r="AW762" s="100">
        <v>-1028350.8299999899</v>
      </c>
      <c r="AX762" s="100">
        <v>-1028350.8299999899</v>
      </c>
      <c r="AY762" s="100">
        <v>-1028350.8299999899</v>
      </c>
      <c r="AZ762" s="100">
        <v>-1028350.8299999899</v>
      </c>
      <c r="BA762" s="100">
        <v>-1028350.8299999899</v>
      </c>
      <c r="BB762" s="100">
        <v>-1028350.8299999899</v>
      </c>
      <c r="BC762" s="100">
        <v>-1028350.8299999899</v>
      </c>
      <c r="BD762" s="100">
        <v>-1028350.8299999899</v>
      </c>
      <c r="BE762" s="100">
        <v>-1028350.8299999899</v>
      </c>
      <c r="BF762" s="100">
        <v>-1028350.8299999899</v>
      </c>
      <c r="BG762" s="100">
        <v>-1028350.8299999899</v>
      </c>
      <c r="BH762" s="100">
        <v>-1028350.8299999899</v>
      </c>
      <c r="BI762" s="100">
        <v>-1028350.8299999899</v>
      </c>
      <c r="BJ762" s="100">
        <v>-1028350.8299999899</v>
      </c>
      <c r="BK762" s="100">
        <v>-1028350.8299999899</v>
      </c>
      <c r="BL762" s="100">
        <v>-1028350.8299999899</v>
      </c>
      <c r="BM762" s="100">
        <v>-1028350.8299999899</v>
      </c>
      <c r="BN762" s="100">
        <v>-1028350.8299999899</v>
      </c>
      <c r="BO762" s="100">
        <v>-1028350.8299999899</v>
      </c>
      <c r="BP762" s="100">
        <v>-1028350.8299999899</v>
      </c>
      <c r="BQ762" s="100">
        <v>-1028350.8299999899</v>
      </c>
      <c r="BR762" s="100">
        <v>-1028350.8299999899</v>
      </c>
      <c r="BS762" s="100">
        <v>-1028350.8299999899</v>
      </c>
      <c r="BT762" s="100">
        <v>-1028350.8299999899</v>
      </c>
      <c r="BU762" s="100">
        <v>-1028350.8299999899</v>
      </c>
      <c r="BV762" s="100">
        <v>-1028350.8299999899</v>
      </c>
      <c r="BW762" s="100">
        <v>-1028350.8299999899</v>
      </c>
      <c r="BX762" s="100">
        <v>-1028350.8299999899</v>
      </c>
      <c r="BY762" s="100">
        <v>-1028350.8299999899</v>
      </c>
      <c r="BZ762" s="100">
        <v>-1028350.8299999899</v>
      </c>
      <c r="CA762" s="100">
        <v>-1028350.8299999899</v>
      </c>
      <c r="CB762" s="100">
        <v>-1028350.8299999899</v>
      </c>
      <c r="CC762" s="100">
        <v>-1028350.8299999899</v>
      </c>
      <c r="CD762" s="100">
        <v>-1028350.8299999899</v>
      </c>
      <c r="CE762" s="100">
        <v>-1028350.8299999899</v>
      </c>
      <c r="CF762" s="100">
        <v>-1028350.8299999899</v>
      </c>
      <c r="CG762" s="100">
        <v>-1028350.8299999899</v>
      </c>
      <c r="CH762" s="100">
        <v>-1028350.8299999899</v>
      </c>
      <c r="CI762" s="100">
        <v>-1028350.8299999899</v>
      </c>
      <c r="CJ762" s="100">
        <v>-1028350.8299999899</v>
      </c>
      <c r="CK762" s="100">
        <v>-1028350.8299999899</v>
      </c>
      <c r="CL762" s="100">
        <v>-1028350.8299999899</v>
      </c>
      <c r="CM762" s="100">
        <v>-1028350.8299999899</v>
      </c>
      <c r="CN762" s="100">
        <v>-1028350.8299999899</v>
      </c>
      <c r="CO762" s="100">
        <v>-1028350.8299999899</v>
      </c>
    </row>
    <row r="763" spans="1:93" x14ac:dyDescent="0.2">
      <c r="A763" s="102" t="s">
        <v>2356</v>
      </c>
      <c r="B763" s="103">
        <v>-277956336.59999901</v>
      </c>
      <c r="C763" s="103">
        <v>-289817529.419999</v>
      </c>
      <c r="D763" s="103">
        <v>-305040238.50999999</v>
      </c>
      <c r="E763" s="103">
        <v>-316651790.66000003</v>
      </c>
      <c r="F763" s="103">
        <v>-289154618.70999998</v>
      </c>
      <c r="G763" s="103">
        <v>-291592292.22999901</v>
      </c>
      <c r="H763" s="103">
        <v>-290872045.86000001</v>
      </c>
      <c r="I763" s="103">
        <v>-290299278.45999902</v>
      </c>
      <c r="J763" s="103">
        <v>-296170741.00999898</v>
      </c>
      <c r="K763" s="103">
        <v>-294882502.62</v>
      </c>
      <c r="L763" s="103">
        <v>-296484280.65999901</v>
      </c>
      <c r="M763" s="103">
        <v>-235661391.97999999</v>
      </c>
      <c r="N763" s="103">
        <v>-235661391.97999999</v>
      </c>
      <c r="O763" s="103">
        <v>-235208162.12</v>
      </c>
      <c r="P763" s="103">
        <v>-235806832.24000001</v>
      </c>
      <c r="Q763" s="103">
        <v>-236551457.87</v>
      </c>
      <c r="R763" s="103">
        <v>-236449741.5</v>
      </c>
      <c r="S763" s="103">
        <v>-236655459.62</v>
      </c>
      <c r="T763" s="103">
        <v>-233404108</v>
      </c>
      <c r="U763" s="103">
        <v>-232635292.88999999</v>
      </c>
      <c r="V763" s="103">
        <v>-231986742.709999</v>
      </c>
      <c r="W763" s="103">
        <v>-228694219.97999999</v>
      </c>
      <c r="X763" s="103">
        <v>-226077102.22</v>
      </c>
      <c r="Y763" s="103">
        <v>-230502826.25999999</v>
      </c>
      <c r="Z763" s="103">
        <v>-111323512.98999999</v>
      </c>
      <c r="AA763" s="103"/>
      <c r="AB763" s="103">
        <v>-111323512.98999999</v>
      </c>
      <c r="AC763" s="103">
        <v>-96323512.989999995</v>
      </c>
      <c r="AD763" s="103">
        <v>-96323512.989999995</v>
      </c>
      <c r="AE763" s="103">
        <v>-96323512.989999995</v>
      </c>
      <c r="AF763" s="103">
        <v>-96323512.989999995</v>
      </c>
      <c r="AG763" s="103">
        <v>-96323512.989999995</v>
      </c>
      <c r="AH763" s="103">
        <v>-96323512.989999995</v>
      </c>
      <c r="AI763" s="103">
        <v>-96323512.989999995</v>
      </c>
      <c r="AJ763" s="103">
        <v>-96323512.989999995</v>
      </c>
      <c r="AK763" s="103">
        <v>-96323512.989999995</v>
      </c>
      <c r="AL763" s="103">
        <v>-96323512.989999995</v>
      </c>
      <c r="AM763" s="103">
        <v>-96323512.989999995</v>
      </c>
      <c r="AN763" s="103">
        <v>-96323512.989999995</v>
      </c>
      <c r="AO763" s="103">
        <v>-96323512.989999995</v>
      </c>
      <c r="AP763" s="103">
        <v>-96323512.989999995</v>
      </c>
      <c r="AQ763" s="103">
        <v>-96323512.989999995</v>
      </c>
      <c r="AR763" s="103">
        <v>-96323512.989999995</v>
      </c>
      <c r="AS763" s="103">
        <v>-96323512.989999995</v>
      </c>
      <c r="AT763" s="103">
        <v>-96323512.989999995</v>
      </c>
      <c r="AU763" s="103">
        <v>-96323512.989999995</v>
      </c>
      <c r="AV763" s="103">
        <v>-96323512.989999995</v>
      </c>
      <c r="AW763" s="103">
        <v>-96323512.989999995</v>
      </c>
      <c r="AX763" s="103">
        <v>-96323512.989999995</v>
      </c>
      <c r="AY763" s="103">
        <v>-96323512.989999995</v>
      </c>
      <c r="AZ763" s="103">
        <v>-96323512.989999995</v>
      </c>
      <c r="BA763" s="103">
        <v>-96323512.989999995</v>
      </c>
      <c r="BB763" s="103">
        <v>-96323512.989999995</v>
      </c>
      <c r="BC763" s="103">
        <v>-96323512.989999995</v>
      </c>
      <c r="BD763" s="103">
        <v>-96323512.989999995</v>
      </c>
      <c r="BE763" s="103">
        <v>-96323512.989999995</v>
      </c>
      <c r="BF763" s="103">
        <v>-96323512.989999995</v>
      </c>
      <c r="BG763" s="103">
        <v>-96323512.989999995</v>
      </c>
      <c r="BH763" s="103">
        <v>-96323512.989999995</v>
      </c>
      <c r="BI763" s="103">
        <v>-96323512.989999995</v>
      </c>
      <c r="BJ763" s="103">
        <v>-96323512.989999995</v>
      </c>
      <c r="BK763" s="103">
        <v>-96323512.989999995</v>
      </c>
      <c r="BL763" s="103">
        <v>-96323512.989999995</v>
      </c>
      <c r="BM763" s="103">
        <v>-96323512.989999995</v>
      </c>
      <c r="BN763" s="103">
        <v>-96323512.989999995</v>
      </c>
      <c r="BO763" s="103">
        <v>-96323512.989999995</v>
      </c>
      <c r="BP763" s="103">
        <v>-96323512.989999995</v>
      </c>
      <c r="BQ763" s="103">
        <v>-96323512.989999995</v>
      </c>
      <c r="BR763" s="103">
        <v>-96323512.989999995</v>
      </c>
      <c r="BS763" s="103">
        <v>-96323512.989999995</v>
      </c>
      <c r="BT763" s="103">
        <v>-96323512.989999995</v>
      </c>
      <c r="BU763" s="103">
        <v>-96323512.989999995</v>
      </c>
      <c r="BV763" s="103">
        <v>-96323512.989999995</v>
      </c>
      <c r="BW763" s="103">
        <v>-96323512.989999995</v>
      </c>
      <c r="BX763" s="103">
        <v>-96323512.989999995</v>
      </c>
      <c r="BY763" s="103">
        <v>-96323512.989999995</v>
      </c>
      <c r="BZ763" s="103">
        <v>-96323512.989999995</v>
      </c>
      <c r="CA763" s="103">
        <v>-96323512.989999995</v>
      </c>
      <c r="CB763" s="103">
        <v>-96323512.989999995</v>
      </c>
      <c r="CC763" s="103">
        <v>-96323512.989999995</v>
      </c>
      <c r="CD763" s="103">
        <v>-96323512.989999995</v>
      </c>
      <c r="CE763" s="103">
        <v>-96323512.989999995</v>
      </c>
      <c r="CF763" s="103">
        <v>-96323512.989999995</v>
      </c>
      <c r="CG763" s="103">
        <v>-96323512.989999995</v>
      </c>
      <c r="CH763" s="103">
        <v>-96323512.989999995</v>
      </c>
      <c r="CI763" s="103">
        <v>-96323512.989999995</v>
      </c>
      <c r="CJ763" s="103">
        <v>-96323512.989999995</v>
      </c>
      <c r="CK763" s="103">
        <v>-96323512.989999995</v>
      </c>
      <c r="CL763" s="103">
        <v>-96323512.989999995</v>
      </c>
      <c r="CM763" s="103">
        <v>-96323512.989999995</v>
      </c>
      <c r="CN763" s="103">
        <v>-96323512.989999995</v>
      </c>
      <c r="CO763" s="103">
        <v>-96323512.989999995</v>
      </c>
    </row>
    <row r="764" spans="1:93" x14ac:dyDescent="0.2">
      <c r="A764" s="101" t="s">
        <v>2357</v>
      </c>
    </row>
    <row r="765" spans="1:93" x14ac:dyDescent="0.2">
      <c r="A765" s="99" t="s">
        <v>2358</v>
      </c>
    </row>
    <row r="766" spans="1:93" x14ac:dyDescent="0.2">
      <c r="A766" s="101" t="s">
        <v>2359</v>
      </c>
      <c r="B766" s="100">
        <v>0</v>
      </c>
      <c r="C766" s="100">
        <v>0</v>
      </c>
      <c r="D766" s="100">
        <v>0</v>
      </c>
      <c r="E766" s="100">
        <v>0</v>
      </c>
      <c r="F766" s="100">
        <v>0</v>
      </c>
      <c r="G766" s="100">
        <v>0</v>
      </c>
      <c r="H766" s="100">
        <v>0</v>
      </c>
      <c r="I766" s="100">
        <v>0</v>
      </c>
      <c r="J766" s="100">
        <v>0</v>
      </c>
      <c r="K766" s="100">
        <v>0</v>
      </c>
      <c r="L766" s="100">
        <v>0</v>
      </c>
      <c r="M766" s="100">
        <v>0</v>
      </c>
      <c r="N766" s="100">
        <v>0</v>
      </c>
      <c r="O766" s="100">
        <v>0</v>
      </c>
      <c r="P766" s="100">
        <v>0</v>
      </c>
      <c r="Q766" s="100">
        <v>0</v>
      </c>
      <c r="R766" s="100">
        <v>0</v>
      </c>
      <c r="S766" s="100">
        <v>0</v>
      </c>
      <c r="T766" s="100">
        <v>0</v>
      </c>
      <c r="U766" s="100">
        <v>0</v>
      </c>
      <c r="V766" s="100">
        <v>0</v>
      </c>
      <c r="W766" s="100">
        <v>0</v>
      </c>
      <c r="X766" s="100">
        <v>0</v>
      </c>
      <c r="Y766" s="100">
        <v>0</v>
      </c>
      <c r="Z766" s="100">
        <v>0</v>
      </c>
      <c r="AB766" s="100">
        <v>0</v>
      </c>
      <c r="AC766" s="100">
        <v>0</v>
      </c>
      <c r="AD766" s="100">
        <v>0</v>
      </c>
      <c r="AE766" s="100">
        <v>0</v>
      </c>
      <c r="AF766" s="100">
        <v>0</v>
      </c>
      <c r="AG766" s="100">
        <v>0</v>
      </c>
      <c r="AH766" s="100">
        <v>0</v>
      </c>
      <c r="AI766" s="100">
        <v>0</v>
      </c>
      <c r="AJ766" s="100">
        <v>0</v>
      </c>
      <c r="AK766" s="100">
        <v>0</v>
      </c>
      <c r="AL766" s="100">
        <v>0</v>
      </c>
      <c r="AM766" s="100">
        <v>0</v>
      </c>
      <c r="AN766" s="100">
        <v>0</v>
      </c>
      <c r="AO766" s="100">
        <v>0</v>
      </c>
      <c r="AP766" s="100">
        <v>0</v>
      </c>
      <c r="AQ766" s="100">
        <v>0</v>
      </c>
      <c r="AR766" s="100">
        <v>0</v>
      </c>
      <c r="AS766" s="100">
        <v>0</v>
      </c>
      <c r="AT766" s="100">
        <v>0</v>
      </c>
      <c r="AU766" s="100">
        <v>0</v>
      </c>
      <c r="AV766" s="100">
        <v>0</v>
      </c>
      <c r="AW766" s="100">
        <v>0</v>
      </c>
      <c r="AX766" s="100">
        <v>0</v>
      </c>
      <c r="AY766" s="100">
        <v>0</v>
      </c>
      <c r="AZ766" s="100">
        <v>0</v>
      </c>
      <c r="BA766" s="100">
        <v>0</v>
      </c>
      <c r="BB766" s="100">
        <v>0</v>
      </c>
      <c r="BC766" s="100">
        <v>0</v>
      </c>
      <c r="BD766" s="100">
        <v>0</v>
      </c>
      <c r="BE766" s="100">
        <v>0</v>
      </c>
      <c r="BF766" s="100">
        <v>0</v>
      </c>
      <c r="BG766" s="100">
        <v>0</v>
      </c>
      <c r="BH766" s="100">
        <v>0</v>
      </c>
      <c r="BI766" s="100">
        <v>0</v>
      </c>
      <c r="BJ766" s="100">
        <v>0</v>
      </c>
      <c r="BK766" s="100">
        <v>0</v>
      </c>
      <c r="BL766" s="100">
        <v>0</v>
      </c>
      <c r="BM766" s="100">
        <v>0</v>
      </c>
      <c r="BN766" s="100">
        <v>0</v>
      </c>
      <c r="BO766" s="100">
        <v>0</v>
      </c>
      <c r="BP766" s="100">
        <v>0</v>
      </c>
      <c r="BQ766" s="100">
        <v>0</v>
      </c>
      <c r="BR766" s="100">
        <v>0</v>
      </c>
      <c r="BS766" s="100">
        <v>0</v>
      </c>
      <c r="BT766" s="100">
        <v>0</v>
      </c>
      <c r="BU766" s="100">
        <v>0</v>
      </c>
      <c r="BV766" s="100">
        <v>0</v>
      </c>
      <c r="BW766" s="100">
        <v>0</v>
      </c>
      <c r="BX766" s="100">
        <v>0</v>
      </c>
      <c r="BY766" s="100">
        <v>0</v>
      </c>
      <c r="BZ766" s="100">
        <v>0</v>
      </c>
      <c r="CA766" s="100">
        <v>0</v>
      </c>
      <c r="CB766" s="100">
        <v>0</v>
      </c>
      <c r="CC766" s="100">
        <v>0</v>
      </c>
      <c r="CD766" s="100">
        <v>0</v>
      </c>
      <c r="CE766" s="100">
        <v>0</v>
      </c>
      <c r="CF766" s="100">
        <v>0</v>
      </c>
      <c r="CG766" s="100">
        <v>0</v>
      </c>
      <c r="CH766" s="100">
        <v>0</v>
      </c>
      <c r="CI766" s="100">
        <v>0</v>
      </c>
      <c r="CJ766" s="100">
        <v>0</v>
      </c>
      <c r="CK766" s="100">
        <v>0</v>
      </c>
      <c r="CL766" s="100">
        <v>0</v>
      </c>
      <c r="CM766" s="100">
        <v>0</v>
      </c>
      <c r="CN766" s="100">
        <v>0</v>
      </c>
      <c r="CO766" s="100">
        <v>0</v>
      </c>
    </row>
    <row r="767" spans="1:93" x14ac:dyDescent="0.2">
      <c r="A767" s="101" t="s">
        <v>2360</v>
      </c>
      <c r="B767" s="100">
        <v>0</v>
      </c>
      <c r="C767" s="100">
        <v>0</v>
      </c>
      <c r="D767" s="100">
        <v>0</v>
      </c>
      <c r="E767" s="100">
        <v>0</v>
      </c>
      <c r="F767" s="100">
        <v>0</v>
      </c>
      <c r="G767" s="100">
        <v>0</v>
      </c>
      <c r="H767" s="100">
        <v>0</v>
      </c>
      <c r="I767" s="100">
        <v>0</v>
      </c>
      <c r="J767" s="100">
        <v>0</v>
      </c>
      <c r="K767" s="100">
        <v>0</v>
      </c>
      <c r="L767" s="100">
        <v>0</v>
      </c>
      <c r="M767" s="100">
        <v>0</v>
      </c>
      <c r="N767" s="100">
        <v>0</v>
      </c>
      <c r="O767" s="100">
        <v>0</v>
      </c>
      <c r="P767" s="100">
        <v>0</v>
      </c>
      <c r="Q767" s="100">
        <v>0</v>
      </c>
      <c r="R767" s="100">
        <v>0</v>
      </c>
      <c r="S767" s="100">
        <v>0</v>
      </c>
      <c r="T767" s="100">
        <v>0</v>
      </c>
      <c r="U767" s="100">
        <v>0</v>
      </c>
      <c r="V767" s="100">
        <v>0</v>
      </c>
      <c r="W767" s="100">
        <v>0</v>
      </c>
      <c r="X767" s="100">
        <v>0</v>
      </c>
      <c r="Y767" s="100">
        <v>0</v>
      </c>
      <c r="Z767" s="100">
        <v>0</v>
      </c>
      <c r="AB767" s="100">
        <v>0</v>
      </c>
      <c r="AC767" s="100">
        <v>0</v>
      </c>
      <c r="AD767" s="100">
        <v>0</v>
      </c>
      <c r="AE767" s="100">
        <v>0</v>
      </c>
      <c r="AF767" s="100">
        <v>0</v>
      </c>
      <c r="AG767" s="100">
        <v>0</v>
      </c>
      <c r="AH767" s="100">
        <v>0</v>
      </c>
      <c r="AI767" s="100">
        <v>0</v>
      </c>
      <c r="AJ767" s="100">
        <v>0</v>
      </c>
      <c r="AK767" s="100">
        <v>0</v>
      </c>
      <c r="AL767" s="100">
        <v>0</v>
      </c>
      <c r="AM767" s="100">
        <v>0</v>
      </c>
      <c r="AN767" s="100">
        <v>0</v>
      </c>
      <c r="AO767" s="100">
        <v>0</v>
      </c>
      <c r="AP767" s="100">
        <v>0</v>
      </c>
      <c r="AQ767" s="100">
        <v>0</v>
      </c>
      <c r="AR767" s="100">
        <v>0</v>
      </c>
      <c r="AS767" s="100">
        <v>0</v>
      </c>
      <c r="AT767" s="100">
        <v>0</v>
      </c>
      <c r="AU767" s="100">
        <v>0</v>
      </c>
      <c r="AV767" s="100">
        <v>0</v>
      </c>
      <c r="AW767" s="100">
        <v>0</v>
      </c>
      <c r="AX767" s="100">
        <v>0</v>
      </c>
      <c r="AY767" s="100">
        <v>0</v>
      </c>
      <c r="AZ767" s="100">
        <v>0</v>
      </c>
      <c r="BA767" s="100">
        <v>0</v>
      </c>
      <c r="BB767" s="100">
        <v>0</v>
      </c>
      <c r="BC767" s="100">
        <v>0</v>
      </c>
      <c r="BD767" s="100">
        <v>0</v>
      </c>
      <c r="BE767" s="100">
        <v>0</v>
      </c>
      <c r="BF767" s="100">
        <v>0</v>
      </c>
      <c r="BG767" s="100">
        <v>0</v>
      </c>
      <c r="BH767" s="100">
        <v>0</v>
      </c>
      <c r="BI767" s="100">
        <v>0</v>
      </c>
      <c r="BJ767" s="100">
        <v>0</v>
      </c>
      <c r="BK767" s="100">
        <v>0</v>
      </c>
      <c r="BL767" s="100">
        <v>0</v>
      </c>
      <c r="BM767" s="100">
        <v>0</v>
      </c>
      <c r="BN767" s="100">
        <v>0</v>
      </c>
      <c r="BO767" s="100">
        <v>0</v>
      </c>
      <c r="BP767" s="100">
        <v>0</v>
      </c>
      <c r="BQ767" s="100">
        <v>0</v>
      </c>
      <c r="BR767" s="100">
        <v>0</v>
      </c>
      <c r="BS767" s="100">
        <v>0</v>
      </c>
      <c r="BT767" s="100">
        <v>0</v>
      </c>
      <c r="BU767" s="100">
        <v>0</v>
      </c>
      <c r="BV767" s="100">
        <v>0</v>
      </c>
      <c r="BW767" s="100">
        <v>0</v>
      </c>
      <c r="BX767" s="100">
        <v>0</v>
      </c>
      <c r="BY767" s="100">
        <v>0</v>
      </c>
      <c r="BZ767" s="100">
        <v>0</v>
      </c>
      <c r="CA767" s="100">
        <v>0</v>
      </c>
      <c r="CB767" s="100">
        <v>0</v>
      </c>
      <c r="CC767" s="100">
        <v>0</v>
      </c>
      <c r="CD767" s="100">
        <v>0</v>
      </c>
      <c r="CE767" s="100">
        <v>0</v>
      </c>
      <c r="CF767" s="100">
        <v>0</v>
      </c>
      <c r="CG767" s="100">
        <v>0</v>
      </c>
      <c r="CH767" s="100">
        <v>0</v>
      </c>
      <c r="CI767" s="100">
        <v>0</v>
      </c>
      <c r="CJ767" s="100">
        <v>0</v>
      </c>
      <c r="CK767" s="100">
        <v>0</v>
      </c>
      <c r="CL767" s="100">
        <v>0</v>
      </c>
      <c r="CM767" s="100">
        <v>0</v>
      </c>
      <c r="CN767" s="100">
        <v>0</v>
      </c>
      <c r="CO767" s="100">
        <v>0</v>
      </c>
    </row>
    <row r="768" spans="1:93" x14ac:dyDescent="0.2">
      <c r="A768" s="102" t="s">
        <v>2361</v>
      </c>
      <c r="B768" s="103">
        <v>0</v>
      </c>
      <c r="C768" s="103">
        <v>0</v>
      </c>
      <c r="D768" s="103">
        <v>0</v>
      </c>
      <c r="E768" s="103">
        <v>0</v>
      </c>
      <c r="F768" s="103">
        <v>0</v>
      </c>
      <c r="G768" s="103">
        <v>0</v>
      </c>
      <c r="H768" s="103">
        <v>0</v>
      </c>
      <c r="I768" s="103">
        <v>0</v>
      </c>
      <c r="J768" s="103">
        <v>0</v>
      </c>
      <c r="K768" s="103">
        <v>0</v>
      </c>
      <c r="L768" s="103">
        <v>0</v>
      </c>
      <c r="M768" s="103">
        <v>0</v>
      </c>
      <c r="N768" s="103">
        <v>0</v>
      </c>
      <c r="O768" s="103">
        <v>0</v>
      </c>
      <c r="P768" s="103">
        <v>0</v>
      </c>
      <c r="Q768" s="103">
        <v>0</v>
      </c>
      <c r="R768" s="103">
        <v>0</v>
      </c>
      <c r="S768" s="103">
        <v>0</v>
      </c>
      <c r="T768" s="103">
        <v>0</v>
      </c>
      <c r="U768" s="103">
        <v>0</v>
      </c>
      <c r="V768" s="103">
        <v>0</v>
      </c>
      <c r="W768" s="103">
        <v>0</v>
      </c>
      <c r="X768" s="103">
        <v>0</v>
      </c>
      <c r="Y768" s="103">
        <v>0</v>
      </c>
      <c r="Z768" s="103">
        <v>0</v>
      </c>
      <c r="AA768" s="103"/>
      <c r="AB768" s="103">
        <v>0</v>
      </c>
      <c r="AC768" s="103">
        <v>0</v>
      </c>
      <c r="AD768" s="103">
        <v>0</v>
      </c>
      <c r="AE768" s="103">
        <v>0</v>
      </c>
      <c r="AF768" s="103">
        <v>0</v>
      </c>
      <c r="AG768" s="103">
        <v>0</v>
      </c>
      <c r="AH768" s="103">
        <v>0</v>
      </c>
      <c r="AI768" s="103">
        <v>0</v>
      </c>
      <c r="AJ768" s="103">
        <v>0</v>
      </c>
      <c r="AK768" s="103">
        <v>0</v>
      </c>
      <c r="AL768" s="103">
        <v>0</v>
      </c>
      <c r="AM768" s="103">
        <v>0</v>
      </c>
      <c r="AN768" s="103">
        <v>0</v>
      </c>
      <c r="AO768" s="103">
        <v>0</v>
      </c>
      <c r="AP768" s="103">
        <v>0</v>
      </c>
      <c r="AQ768" s="103">
        <v>0</v>
      </c>
      <c r="AR768" s="103">
        <v>0</v>
      </c>
      <c r="AS768" s="103">
        <v>0</v>
      </c>
      <c r="AT768" s="103">
        <v>0</v>
      </c>
      <c r="AU768" s="103">
        <v>0</v>
      </c>
      <c r="AV768" s="103">
        <v>0</v>
      </c>
      <c r="AW768" s="103">
        <v>0</v>
      </c>
      <c r="AX768" s="103">
        <v>0</v>
      </c>
      <c r="AY768" s="103">
        <v>0</v>
      </c>
      <c r="AZ768" s="103">
        <v>0</v>
      </c>
      <c r="BA768" s="103">
        <v>0</v>
      </c>
      <c r="BB768" s="103">
        <v>0</v>
      </c>
      <c r="BC768" s="103">
        <v>0</v>
      </c>
      <c r="BD768" s="103">
        <v>0</v>
      </c>
      <c r="BE768" s="103">
        <v>0</v>
      </c>
      <c r="BF768" s="103">
        <v>0</v>
      </c>
      <c r="BG768" s="103">
        <v>0</v>
      </c>
      <c r="BH768" s="103">
        <v>0</v>
      </c>
      <c r="BI768" s="103">
        <v>0</v>
      </c>
      <c r="BJ768" s="103">
        <v>0</v>
      </c>
      <c r="BK768" s="103">
        <v>0</v>
      </c>
      <c r="BL768" s="103">
        <v>0</v>
      </c>
      <c r="BM768" s="103">
        <v>0</v>
      </c>
      <c r="BN768" s="103">
        <v>0</v>
      </c>
      <c r="BO768" s="103">
        <v>0</v>
      </c>
      <c r="BP768" s="103">
        <v>0</v>
      </c>
      <c r="BQ768" s="103">
        <v>0</v>
      </c>
      <c r="BR768" s="103">
        <v>0</v>
      </c>
      <c r="BS768" s="103">
        <v>0</v>
      </c>
      <c r="BT768" s="103">
        <v>0</v>
      </c>
      <c r="BU768" s="103">
        <v>0</v>
      </c>
      <c r="BV768" s="103">
        <v>0</v>
      </c>
      <c r="BW768" s="103">
        <v>0</v>
      </c>
      <c r="BX768" s="103">
        <v>0</v>
      </c>
      <c r="BY768" s="103">
        <v>0</v>
      </c>
      <c r="BZ768" s="103">
        <v>0</v>
      </c>
      <c r="CA768" s="103">
        <v>0</v>
      </c>
      <c r="CB768" s="103">
        <v>0</v>
      </c>
      <c r="CC768" s="103">
        <v>0</v>
      </c>
      <c r="CD768" s="103">
        <v>0</v>
      </c>
      <c r="CE768" s="103">
        <v>0</v>
      </c>
      <c r="CF768" s="103">
        <v>0</v>
      </c>
      <c r="CG768" s="103">
        <v>0</v>
      </c>
      <c r="CH768" s="103">
        <v>0</v>
      </c>
      <c r="CI768" s="103">
        <v>0</v>
      </c>
      <c r="CJ768" s="103">
        <v>0</v>
      </c>
      <c r="CK768" s="103">
        <v>0</v>
      </c>
      <c r="CL768" s="103">
        <v>0</v>
      </c>
      <c r="CM768" s="103">
        <v>0</v>
      </c>
      <c r="CN768" s="103">
        <v>0</v>
      </c>
      <c r="CO768" s="103">
        <v>0</v>
      </c>
    </row>
    <row r="769" spans="1:93" x14ac:dyDescent="0.2">
      <c r="A769" s="101" t="s">
        <v>2362</v>
      </c>
    </row>
    <row r="770" spans="1:93" x14ac:dyDescent="0.2">
      <c r="A770" s="99" t="s">
        <v>2363</v>
      </c>
    </row>
    <row r="771" spans="1:93" x14ac:dyDescent="0.2">
      <c r="A771" s="101" t="s">
        <v>2364</v>
      </c>
      <c r="B771" s="100">
        <v>0</v>
      </c>
      <c r="C771" s="100">
        <v>0</v>
      </c>
      <c r="D771" s="100">
        <v>0</v>
      </c>
      <c r="E771" s="100">
        <v>0</v>
      </c>
      <c r="F771" s="100">
        <v>0</v>
      </c>
      <c r="G771" s="100">
        <v>0</v>
      </c>
      <c r="H771" s="100">
        <v>0</v>
      </c>
      <c r="I771" s="100">
        <v>0</v>
      </c>
      <c r="J771" s="100">
        <v>0</v>
      </c>
      <c r="K771" s="100">
        <v>0</v>
      </c>
      <c r="L771" s="100">
        <v>0</v>
      </c>
      <c r="M771" s="100">
        <v>0</v>
      </c>
      <c r="N771" s="100">
        <v>0</v>
      </c>
      <c r="O771" s="100">
        <v>0</v>
      </c>
      <c r="P771" s="100">
        <v>0</v>
      </c>
      <c r="Q771" s="100">
        <v>0</v>
      </c>
      <c r="R771" s="100">
        <v>0</v>
      </c>
      <c r="S771" s="100">
        <v>0</v>
      </c>
      <c r="T771" s="100">
        <v>0</v>
      </c>
      <c r="U771" s="100">
        <v>0</v>
      </c>
      <c r="V771" s="100">
        <v>0</v>
      </c>
      <c r="W771" s="100">
        <v>0</v>
      </c>
      <c r="X771" s="100">
        <v>0</v>
      </c>
      <c r="Y771" s="100">
        <v>0</v>
      </c>
      <c r="Z771" s="100">
        <v>0</v>
      </c>
      <c r="AB771" s="100">
        <v>0</v>
      </c>
      <c r="AC771" s="100">
        <v>0</v>
      </c>
      <c r="AD771" s="100">
        <v>0</v>
      </c>
      <c r="AE771" s="100">
        <v>0</v>
      </c>
      <c r="AF771" s="100">
        <v>0</v>
      </c>
      <c r="AG771" s="100">
        <v>0</v>
      </c>
      <c r="AH771" s="100">
        <v>0</v>
      </c>
      <c r="AI771" s="100">
        <v>0</v>
      </c>
      <c r="AJ771" s="100">
        <v>0</v>
      </c>
      <c r="AK771" s="100">
        <v>0</v>
      </c>
      <c r="AL771" s="100">
        <v>0</v>
      </c>
      <c r="AM771" s="100">
        <v>0</v>
      </c>
      <c r="AN771" s="100">
        <v>0</v>
      </c>
      <c r="AO771" s="100">
        <v>0</v>
      </c>
      <c r="AP771" s="100">
        <v>0</v>
      </c>
      <c r="AQ771" s="100">
        <v>0</v>
      </c>
      <c r="AR771" s="100">
        <v>0</v>
      </c>
      <c r="AS771" s="100">
        <v>0</v>
      </c>
      <c r="AT771" s="100">
        <v>0</v>
      </c>
      <c r="AU771" s="100">
        <v>0</v>
      </c>
      <c r="AV771" s="100">
        <v>0</v>
      </c>
      <c r="AW771" s="100">
        <v>0</v>
      </c>
      <c r="AX771" s="100">
        <v>0</v>
      </c>
      <c r="AY771" s="100">
        <v>0</v>
      </c>
      <c r="AZ771" s="100">
        <v>0</v>
      </c>
      <c r="BA771" s="100">
        <v>0</v>
      </c>
      <c r="BB771" s="100">
        <v>0</v>
      </c>
      <c r="BC771" s="100">
        <v>0</v>
      </c>
      <c r="BD771" s="100">
        <v>0</v>
      </c>
      <c r="BE771" s="100">
        <v>0</v>
      </c>
      <c r="BF771" s="100">
        <v>0</v>
      </c>
      <c r="BG771" s="100">
        <v>0</v>
      </c>
      <c r="BH771" s="100">
        <v>0</v>
      </c>
      <c r="BI771" s="100">
        <v>0</v>
      </c>
      <c r="BJ771" s="100">
        <v>0</v>
      </c>
      <c r="BK771" s="100">
        <v>0</v>
      </c>
      <c r="BL771" s="100">
        <v>0</v>
      </c>
      <c r="BM771" s="100">
        <v>0</v>
      </c>
      <c r="BN771" s="100">
        <v>0</v>
      </c>
      <c r="BO771" s="100">
        <v>0</v>
      </c>
      <c r="BP771" s="100">
        <v>0</v>
      </c>
      <c r="BQ771" s="100">
        <v>0</v>
      </c>
      <c r="BR771" s="100">
        <v>0</v>
      </c>
      <c r="BS771" s="100">
        <v>0</v>
      </c>
      <c r="BT771" s="100">
        <v>0</v>
      </c>
      <c r="BU771" s="100">
        <v>0</v>
      </c>
      <c r="BV771" s="100">
        <v>0</v>
      </c>
      <c r="BW771" s="100">
        <v>0</v>
      </c>
      <c r="BX771" s="100">
        <v>0</v>
      </c>
      <c r="BY771" s="100">
        <v>0</v>
      </c>
      <c r="BZ771" s="100">
        <v>0</v>
      </c>
      <c r="CA771" s="100">
        <v>0</v>
      </c>
      <c r="CB771" s="100">
        <v>0</v>
      </c>
      <c r="CC771" s="100">
        <v>0</v>
      </c>
      <c r="CD771" s="100">
        <v>0</v>
      </c>
      <c r="CE771" s="100">
        <v>0</v>
      </c>
      <c r="CF771" s="100">
        <v>0</v>
      </c>
      <c r="CG771" s="100">
        <v>0</v>
      </c>
      <c r="CH771" s="100">
        <v>0</v>
      </c>
      <c r="CI771" s="100">
        <v>0</v>
      </c>
      <c r="CJ771" s="100">
        <v>0</v>
      </c>
      <c r="CK771" s="100">
        <v>0</v>
      </c>
      <c r="CL771" s="100">
        <v>0</v>
      </c>
      <c r="CM771" s="100">
        <v>0</v>
      </c>
      <c r="CN771" s="100">
        <v>0</v>
      </c>
      <c r="CO771" s="100">
        <v>0</v>
      </c>
    </row>
    <row r="772" spans="1:93" x14ac:dyDescent="0.2">
      <c r="A772" s="101" t="s">
        <v>2365</v>
      </c>
      <c r="B772" s="100">
        <v>0</v>
      </c>
      <c r="C772" s="100">
        <v>0</v>
      </c>
      <c r="D772" s="100">
        <v>0</v>
      </c>
      <c r="E772" s="100">
        <v>0</v>
      </c>
      <c r="F772" s="100">
        <v>0</v>
      </c>
      <c r="G772" s="100">
        <v>0</v>
      </c>
      <c r="H772" s="100">
        <v>0</v>
      </c>
      <c r="I772" s="100">
        <v>0</v>
      </c>
      <c r="J772" s="100">
        <v>0</v>
      </c>
      <c r="K772" s="100">
        <v>0</v>
      </c>
      <c r="L772" s="100">
        <v>0</v>
      </c>
      <c r="M772" s="100">
        <v>0</v>
      </c>
      <c r="N772" s="100">
        <v>0</v>
      </c>
      <c r="O772" s="100">
        <v>0</v>
      </c>
      <c r="P772" s="100">
        <v>0</v>
      </c>
      <c r="Q772" s="100">
        <v>0</v>
      </c>
      <c r="R772" s="100">
        <v>0</v>
      </c>
      <c r="S772" s="100">
        <v>0</v>
      </c>
      <c r="T772" s="100">
        <v>0</v>
      </c>
      <c r="U772" s="100">
        <v>0</v>
      </c>
      <c r="V772" s="100">
        <v>0</v>
      </c>
      <c r="W772" s="100">
        <v>0</v>
      </c>
      <c r="X772" s="100">
        <v>0</v>
      </c>
      <c r="Y772" s="100">
        <v>0</v>
      </c>
      <c r="Z772" s="100">
        <v>0</v>
      </c>
      <c r="AB772" s="100">
        <v>0</v>
      </c>
      <c r="AC772" s="100">
        <v>0</v>
      </c>
      <c r="AD772" s="100">
        <v>0</v>
      </c>
      <c r="AE772" s="100">
        <v>0</v>
      </c>
      <c r="AF772" s="100">
        <v>0</v>
      </c>
      <c r="AG772" s="100">
        <v>0</v>
      </c>
      <c r="AH772" s="100">
        <v>0</v>
      </c>
      <c r="AI772" s="100">
        <v>0</v>
      </c>
      <c r="AJ772" s="100">
        <v>0</v>
      </c>
      <c r="AK772" s="100">
        <v>0</v>
      </c>
      <c r="AL772" s="100">
        <v>0</v>
      </c>
      <c r="AM772" s="100">
        <v>0</v>
      </c>
      <c r="AN772" s="100">
        <v>0</v>
      </c>
      <c r="AO772" s="100">
        <v>0</v>
      </c>
      <c r="AP772" s="100">
        <v>0</v>
      </c>
      <c r="AQ772" s="100">
        <v>0</v>
      </c>
      <c r="AR772" s="100">
        <v>0</v>
      </c>
      <c r="AS772" s="100">
        <v>0</v>
      </c>
      <c r="AT772" s="100">
        <v>0</v>
      </c>
      <c r="AU772" s="100">
        <v>0</v>
      </c>
      <c r="AV772" s="100">
        <v>0</v>
      </c>
      <c r="AW772" s="100">
        <v>0</v>
      </c>
      <c r="AX772" s="100">
        <v>0</v>
      </c>
      <c r="AY772" s="100">
        <v>0</v>
      </c>
      <c r="AZ772" s="100">
        <v>0</v>
      </c>
      <c r="BA772" s="100">
        <v>0</v>
      </c>
      <c r="BB772" s="100">
        <v>0</v>
      </c>
      <c r="BC772" s="100">
        <v>0</v>
      </c>
      <c r="BD772" s="100">
        <v>0</v>
      </c>
      <c r="BE772" s="100">
        <v>0</v>
      </c>
      <c r="BF772" s="100">
        <v>0</v>
      </c>
      <c r="BG772" s="100">
        <v>0</v>
      </c>
      <c r="BH772" s="100">
        <v>0</v>
      </c>
      <c r="BI772" s="100">
        <v>0</v>
      </c>
      <c r="BJ772" s="100">
        <v>0</v>
      </c>
      <c r="BK772" s="100">
        <v>0</v>
      </c>
      <c r="BL772" s="100">
        <v>0</v>
      </c>
      <c r="BM772" s="100">
        <v>0</v>
      </c>
      <c r="BN772" s="100">
        <v>0</v>
      </c>
      <c r="BO772" s="100">
        <v>0</v>
      </c>
      <c r="BP772" s="100">
        <v>0</v>
      </c>
      <c r="BQ772" s="100">
        <v>0</v>
      </c>
      <c r="BR772" s="100">
        <v>0</v>
      </c>
      <c r="BS772" s="100">
        <v>0</v>
      </c>
      <c r="BT772" s="100">
        <v>0</v>
      </c>
      <c r="BU772" s="100">
        <v>0</v>
      </c>
      <c r="BV772" s="100">
        <v>0</v>
      </c>
      <c r="BW772" s="100">
        <v>0</v>
      </c>
      <c r="BX772" s="100">
        <v>0</v>
      </c>
      <c r="BY772" s="100">
        <v>0</v>
      </c>
      <c r="BZ772" s="100">
        <v>0</v>
      </c>
      <c r="CA772" s="100">
        <v>0</v>
      </c>
      <c r="CB772" s="100">
        <v>0</v>
      </c>
      <c r="CC772" s="100">
        <v>0</v>
      </c>
      <c r="CD772" s="100">
        <v>0</v>
      </c>
      <c r="CE772" s="100">
        <v>0</v>
      </c>
      <c r="CF772" s="100">
        <v>0</v>
      </c>
      <c r="CG772" s="100">
        <v>0</v>
      </c>
      <c r="CH772" s="100">
        <v>0</v>
      </c>
      <c r="CI772" s="100">
        <v>0</v>
      </c>
      <c r="CJ772" s="100">
        <v>0</v>
      </c>
      <c r="CK772" s="100">
        <v>0</v>
      </c>
      <c r="CL772" s="100">
        <v>0</v>
      </c>
      <c r="CM772" s="100">
        <v>0</v>
      </c>
      <c r="CN772" s="100">
        <v>0</v>
      </c>
      <c r="CO772" s="100">
        <v>0</v>
      </c>
    </row>
    <row r="773" spans="1:93" x14ac:dyDescent="0.2">
      <c r="A773" s="101" t="s">
        <v>2366</v>
      </c>
      <c r="B773" s="100">
        <v>-33268522.57</v>
      </c>
      <c r="C773" s="100">
        <v>-33316569.510000002</v>
      </c>
      <c r="D773" s="100">
        <v>-33349909.93</v>
      </c>
      <c r="E773" s="100">
        <v>-33394287.34</v>
      </c>
      <c r="F773" s="100">
        <v>-33434617.789999899</v>
      </c>
      <c r="G773" s="100">
        <v>-33494170.120000001</v>
      </c>
      <c r="H773" s="100">
        <v>-33541839.149999999</v>
      </c>
      <c r="I773" s="100">
        <v>-33609866.770000003</v>
      </c>
      <c r="J773" s="100">
        <v>-29063898.050000001</v>
      </c>
      <c r="K773" s="100">
        <v>-29108677.18</v>
      </c>
      <c r="L773" s="100">
        <v>-29126137.829999998</v>
      </c>
      <c r="M773" s="100">
        <v>-28994603.09</v>
      </c>
      <c r="N773" s="100">
        <v>-28994603.09</v>
      </c>
      <c r="O773" s="100">
        <v>-29046114.460000001</v>
      </c>
      <c r="P773" s="100">
        <v>-29066142.890000001</v>
      </c>
      <c r="Q773" s="100">
        <v>-29045099.609999999</v>
      </c>
      <c r="R773" s="100">
        <v>-29077796.809999999</v>
      </c>
      <c r="S773" s="100">
        <v>-29102692.309999999</v>
      </c>
      <c r="T773" s="100">
        <v>-29141366</v>
      </c>
      <c r="U773" s="100">
        <v>-29175108.199999999</v>
      </c>
      <c r="V773" s="100">
        <v>-29199825.600000001</v>
      </c>
      <c r="W773" s="100">
        <v>-21351083.66</v>
      </c>
      <c r="X773" s="100">
        <v>-21409460.629999999</v>
      </c>
      <c r="Y773" s="100">
        <v>-21436430.780000001</v>
      </c>
      <c r="Z773" s="100">
        <v>-21461994.48</v>
      </c>
      <c r="AB773" s="100">
        <v>-21461994.48</v>
      </c>
      <c r="AC773" s="100">
        <v>-21461994.48</v>
      </c>
      <c r="AD773" s="100">
        <v>-21461994.48</v>
      </c>
      <c r="AE773" s="100">
        <v>-21461994.48</v>
      </c>
      <c r="AF773" s="100">
        <v>-21461994.48</v>
      </c>
      <c r="AG773" s="100">
        <v>-21461994.48</v>
      </c>
      <c r="AH773" s="100">
        <v>-21461994.48</v>
      </c>
      <c r="AI773" s="100">
        <v>-21461994.48</v>
      </c>
      <c r="AJ773" s="100">
        <v>-21461994.48</v>
      </c>
      <c r="AK773" s="100">
        <v>-21461994.48</v>
      </c>
      <c r="AL773" s="100">
        <v>-21461994.48</v>
      </c>
      <c r="AM773" s="100">
        <v>-21461994.48</v>
      </c>
      <c r="AN773" s="100">
        <v>-21461994.48</v>
      </c>
      <c r="AO773" s="100">
        <v>-21461994.48</v>
      </c>
      <c r="AP773" s="100">
        <v>-21461994.48</v>
      </c>
      <c r="AQ773" s="100">
        <v>-21461994.48</v>
      </c>
      <c r="AR773" s="100">
        <v>-21461994.48</v>
      </c>
      <c r="AS773" s="100">
        <v>-21461994.48</v>
      </c>
      <c r="AT773" s="100">
        <v>-21461994.48</v>
      </c>
      <c r="AU773" s="100">
        <v>-21461994.48</v>
      </c>
      <c r="AV773" s="100">
        <v>-21461994.48</v>
      </c>
      <c r="AW773" s="100">
        <v>-21461994.48</v>
      </c>
      <c r="AX773" s="100">
        <v>-21461994.48</v>
      </c>
      <c r="AY773" s="100">
        <v>-21461994.48</v>
      </c>
      <c r="AZ773" s="100">
        <v>-21461994.48</v>
      </c>
      <c r="BA773" s="100">
        <v>-21461994.48</v>
      </c>
      <c r="BB773" s="100">
        <v>-21461994.48</v>
      </c>
      <c r="BC773" s="100">
        <v>-21461994.48</v>
      </c>
      <c r="BD773" s="100">
        <v>-21461994.48</v>
      </c>
      <c r="BE773" s="100">
        <v>-21461994.48</v>
      </c>
      <c r="BF773" s="100">
        <v>-21461994.48</v>
      </c>
      <c r="BG773" s="100">
        <v>-21461994.48</v>
      </c>
      <c r="BH773" s="100">
        <v>-21461994.48</v>
      </c>
      <c r="BI773" s="100">
        <v>-21461994.48</v>
      </c>
      <c r="BJ773" s="100">
        <v>-21461994.48</v>
      </c>
      <c r="BK773" s="100">
        <v>-21461994.48</v>
      </c>
      <c r="BL773" s="100">
        <v>-21461994.48</v>
      </c>
      <c r="BM773" s="100">
        <v>-21461994.48</v>
      </c>
      <c r="BN773" s="100">
        <v>-21461994.48</v>
      </c>
      <c r="BO773" s="100">
        <v>-21461994.48</v>
      </c>
      <c r="BP773" s="100">
        <v>-21461994.48</v>
      </c>
      <c r="BQ773" s="100">
        <v>-21461994.48</v>
      </c>
      <c r="BR773" s="100">
        <v>-21461994.48</v>
      </c>
      <c r="BS773" s="100">
        <v>-21461994.48</v>
      </c>
      <c r="BT773" s="100">
        <v>-21461994.48</v>
      </c>
      <c r="BU773" s="100">
        <v>-21461994.48</v>
      </c>
      <c r="BV773" s="100">
        <v>-21461994.48</v>
      </c>
      <c r="BW773" s="100">
        <v>-21461994.48</v>
      </c>
      <c r="BX773" s="100">
        <v>-21461994.48</v>
      </c>
      <c r="BY773" s="100">
        <v>-21461994.48</v>
      </c>
      <c r="BZ773" s="100">
        <v>-21461994.48</v>
      </c>
      <c r="CA773" s="100">
        <v>-21461994.48</v>
      </c>
      <c r="CB773" s="100">
        <v>-21461994.48</v>
      </c>
      <c r="CC773" s="100">
        <v>-21461994.48</v>
      </c>
      <c r="CD773" s="100">
        <v>-21461994.48</v>
      </c>
      <c r="CE773" s="100">
        <v>-21461994.48</v>
      </c>
      <c r="CF773" s="100">
        <v>-21461994.48</v>
      </c>
      <c r="CG773" s="100">
        <v>-21461994.48</v>
      </c>
      <c r="CH773" s="100">
        <v>-21461994.48</v>
      </c>
      <c r="CI773" s="100">
        <v>-21461994.48</v>
      </c>
      <c r="CJ773" s="100">
        <v>-21461994.48</v>
      </c>
      <c r="CK773" s="100">
        <v>-21461994.48</v>
      </c>
      <c r="CL773" s="100">
        <v>-21461994.48</v>
      </c>
      <c r="CM773" s="100">
        <v>-21461994.48</v>
      </c>
      <c r="CN773" s="100">
        <v>-21461994.48</v>
      </c>
      <c r="CO773" s="100">
        <v>-21461994.48</v>
      </c>
    </row>
    <row r="774" spans="1:93" x14ac:dyDescent="0.2">
      <c r="A774" s="101" t="s">
        <v>2367</v>
      </c>
      <c r="B774" s="100">
        <v>-395211849</v>
      </c>
      <c r="C774" s="100">
        <v>-392425459.549999</v>
      </c>
      <c r="D774" s="100">
        <v>-377628748.46999902</v>
      </c>
      <c r="E774" s="100">
        <v>-371834731.07999903</v>
      </c>
      <c r="F774" s="100">
        <v>-362974644.62</v>
      </c>
      <c r="G774" s="100">
        <v>-358940343.34999901</v>
      </c>
      <c r="H774" s="100">
        <v>-351553433.83999997</v>
      </c>
      <c r="I774" s="100">
        <v>-345314766.64999998</v>
      </c>
      <c r="J774" s="100">
        <v>-334125467.94</v>
      </c>
      <c r="K774" s="100">
        <v>-329538717.47999901</v>
      </c>
      <c r="L774" s="100">
        <v>-334303278.07999998</v>
      </c>
      <c r="M774" s="100">
        <v>-328396573.25</v>
      </c>
      <c r="N774" s="100">
        <v>-328396573.25</v>
      </c>
      <c r="O774" s="100">
        <v>-320533440.73000002</v>
      </c>
      <c r="P774" s="100">
        <v>-319270413.35000002</v>
      </c>
      <c r="Q774" s="100">
        <v>-317390176.75</v>
      </c>
      <c r="R774" s="100">
        <v>-312491928.77999997</v>
      </c>
      <c r="S774" s="100">
        <v>-308533871.21999902</v>
      </c>
      <c r="T774" s="100">
        <v>-305979649.22999901</v>
      </c>
      <c r="U774" s="100">
        <v>-299660260</v>
      </c>
      <c r="V774" s="100">
        <v>-292834469.17000002</v>
      </c>
      <c r="W774" s="100">
        <v>-286334954.75</v>
      </c>
      <c r="X774" s="100">
        <v>-279328240.02999997</v>
      </c>
      <c r="Y774" s="100">
        <v>-262320805.66</v>
      </c>
      <c r="Z774" s="100">
        <v>-252527083.84999999</v>
      </c>
      <c r="AB774" s="100">
        <v>-252527083.84999999</v>
      </c>
      <c r="AC774" s="100">
        <v>-246962917.18333301</v>
      </c>
      <c r="AD774" s="100">
        <v>-241398750.516666</v>
      </c>
      <c r="AE774" s="100">
        <v>-235834583.84999901</v>
      </c>
      <c r="AF774" s="100">
        <v>-230270417.18333301</v>
      </c>
      <c r="AG774" s="100">
        <v>-224706250.516666</v>
      </c>
      <c r="AH774" s="100">
        <v>-219142083.84999999</v>
      </c>
      <c r="AI774" s="100">
        <v>-213577917.18333301</v>
      </c>
      <c r="AJ774" s="100">
        <v>-208013750.516666</v>
      </c>
      <c r="AK774" s="100">
        <v>-202449583.84999999</v>
      </c>
      <c r="AL774" s="100">
        <v>-196885417.18333301</v>
      </c>
      <c r="AM774" s="100">
        <v>-191321250.516666</v>
      </c>
      <c r="AN774" s="100">
        <v>-185757083.84999999</v>
      </c>
      <c r="AO774" s="100">
        <v>-185757083.84999999</v>
      </c>
      <c r="AP774" s="100">
        <v>-181503417.18333301</v>
      </c>
      <c r="AQ774" s="100">
        <v>-177249750.516666</v>
      </c>
      <c r="AR774" s="100">
        <v>-172996083.84999999</v>
      </c>
      <c r="AS774" s="100">
        <v>-168742417.18333301</v>
      </c>
      <c r="AT774" s="100">
        <v>-164488750.516666</v>
      </c>
      <c r="AU774" s="100">
        <v>-160235083.84999999</v>
      </c>
      <c r="AV774" s="100">
        <v>-155981417.18333301</v>
      </c>
      <c r="AW774" s="100">
        <v>-151727750.516666</v>
      </c>
      <c r="AX774" s="100">
        <v>-147474083.84999999</v>
      </c>
      <c r="AY774" s="100">
        <v>-143220417.18333301</v>
      </c>
      <c r="AZ774" s="100">
        <v>-138966750.516666</v>
      </c>
      <c r="BA774" s="100">
        <v>-134713083.84999999</v>
      </c>
      <c r="BB774" s="100">
        <v>-134713083.84999999</v>
      </c>
      <c r="BC774" s="100">
        <v>-131626417.18333299</v>
      </c>
      <c r="BD774" s="100">
        <v>-128539750.516666</v>
      </c>
      <c r="BE774" s="100">
        <v>-125453083.84999999</v>
      </c>
      <c r="BF774" s="100">
        <v>-122366417.18333299</v>
      </c>
      <c r="BG774" s="100">
        <v>-119279750.516666</v>
      </c>
      <c r="BH774" s="100">
        <v>-116193083.84999999</v>
      </c>
      <c r="BI774" s="100">
        <v>-113106417.18333299</v>
      </c>
      <c r="BJ774" s="100">
        <v>-110019750.516666</v>
      </c>
      <c r="BK774" s="100">
        <v>-106933083.84999999</v>
      </c>
      <c r="BL774" s="100">
        <v>-103846417.18333299</v>
      </c>
      <c r="BM774" s="100">
        <v>-100759750.516666</v>
      </c>
      <c r="BN774" s="100">
        <v>-97673083.850000203</v>
      </c>
      <c r="BO774" s="100">
        <v>-97673083.850000203</v>
      </c>
      <c r="BP774" s="100">
        <v>-97673083.850000203</v>
      </c>
      <c r="BQ774" s="100">
        <v>-97673083.850000203</v>
      </c>
      <c r="BR774" s="100">
        <v>-97673083.850000203</v>
      </c>
      <c r="BS774" s="100">
        <v>-97673083.850000203</v>
      </c>
      <c r="BT774" s="100">
        <v>-97673083.850000203</v>
      </c>
      <c r="BU774" s="100">
        <v>-97673083.850000203</v>
      </c>
      <c r="BV774" s="100">
        <v>-97673083.850000203</v>
      </c>
      <c r="BW774" s="100">
        <v>-97673083.850000203</v>
      </c>
      <c r="BX774" s="100">
        <v>-97673083.850000203</v>
      </c>
      <c r="BY774" s="100">
        <v>-97673083.850000203</v>
      </c>
      <c r="BZ774" s="100">
        <v>-97673083.850000203</v>
      </c>
      <c r="CA774" s="100">
        <v>-97673083.850000203</v>
      </c>
      <c r="CB774" s="100">
        <v>-97673083.850000203</v>
      </c>
      <c r="CC774" s="100">
        <v>-97673083.850000203</v>
      </c>
      <c r="CD774" s="100">
        <v>-97673083.850000203</v>
      </c>
      <c r="CE774" s="100">
        <v>-97673083.850000203</v>
      </c>
      <c r="CF774" s="100">
        <v>-97673083.850000203</v>
      </c>
      <c r="CG774" s="100">
        <v>-97673083.850000203</v>
      </c>
      <c r="CH774" s="100">
        <v>-97673083.850000203</v>
      </c>
      <c r="CI774" s="100">
        <v>-97673083.850000203</v>
      </c>
      <c r="CJ774" s="100">
        <v>-97673083.850000203</v>
      </c>
      <c r="CK774" s="100">
        <v>-97673083.850000203</v>
      </c>
      <c r="CL774" s="100">
        <v>-97673083.850000203</v>
      </c>
      <c r="CM774" s="100">
        <v>-97673083.850000203</v>
      </c>
      <c r="CN774" s="100">
        <v>-97673083.850000203</v>
      </c>
      <c r="CO774" s="100">
        <v>-97673083.850000203</v>
      </c>
    </row>
    <row r="775" spans="1:93" x14ac:dyDescent="0.2">
      <c r="A775" s="102" t="s">
        <v>2368</v>
      </c>
      <c r="B775" s="103">
        <v>-428480371.56999999</v>
      </c>
      <c r="C775" s="103">
        <v>-425742029.05999899</v>
      </c>
      <c r="D775" s="103">
        <v>-410978658.39999998</v>
      </c>
      <c r="E775" s="103">
        <v>-405229018.419999</v>
      </c>
      <c r="F775" s="103">
        <v>-396409262.40999901</v>
      </c>
      <c r="G775" s="103">
        <v>-392434513.47000003</v>
      </c>
      <c r="H775" s="103">
        <v>-385095272.989999</v>
      </c>
      <c r="I775" s="103">
        <v>-378924633.42000002</v>
      </c>
      <c r="J775" s="103">
        <v>-363189365.99000001</v>
      </c>
      <c r="K775" s="103">
        <v>-358647394.65999901</v>
      </c>
      <c r="L775" s="103">
        <v>-363429415.90999901</v>
      </c>
      <c r="M775" s="103">
        <v>-357391176.33999997</v>
      </c>
      <c r="N775" s="103">
        <v>-357391176.33999997</v>
      </c>
      <c r="O775" s="103">
        <v>-349579555.19</v>
      </c>
      <c r="P775" s="103">
        <v>-348336556.24000001</v>
      </c>
      <c r="Q775" s="103">
        <v>-346435276.359999</v>
      </c>
      <c r="R775" s="103">
        <v>-341569725.58999997</v>
      </c>
      <c r="S775" s="103">
        <v>-337636563.52999997</v>
      </c>
      <c r="T775" s="103">
        <v>-335121015.22999901</v>
      </c>
      <c r="U775" s="103">
        <v>-328835368.19999999</v>
      </c>
      <c r="V775" s="103">
        <v>-322034294.76999998</v>
      </c>
      <c r="W775" s="103">
        <v>-307686038.41000003</v>
      </c>
      <c r="X775" s="103">
        <v>-300737700.66000003</v>
      </c>
      <c r="Y775" s="103">
        <v>-283757236.44</v>
      </c>
      <c r="Z775" s="103">
        <v>-273989078.32999998</v>
      </c>
      <c r="AA775" s="103"/>
      <c r="AB775" s="103">
        <v>-273989078.32999998</v>
      </c>
      <c r="AC775" s="103">
        <v>-268424911.663333</v>
      </c>
      <c r="AD775" s="103">
        <v>-262860744.99666601</v>
      </c>
      <c r="AE775" s="103">
        <v>-257296578.329999</v>
      </c>
      <c r="AF775" s="103">
        <v>-251732411.663333</v>
      </c>
      <c r="AG775" s="103">
        <v>-246168244.99666601</v>
      </c>
      <c r="AH775" s="103">
        <v>-240604078.329999</v>
      </c>
      <c r="AI775" s="103">
        <v>-235039911.663333</v>
      </c>
      <c r="AJ775" s="103">
        <v>-229475744.99666601</v>
      </c>
      <c r="AK775" s="103">
        <v>-223911578.33000001</v>
      </c>
      <c r="AL775" s="103">
        <v>-218347411.663333</v>
      </c>
      <c r="AM775" s="103">
        <v>-212783244.99666601</v>
      </c>
      <c r="AN775" s="103">
        <v>-207219078.33000001</v>
      </c>
      <c r="AO775" s="103">
        <v>-207219078.33000001</v>
      </c>
      <c r="AP775" s="103">
        <v>-202965411.663333</v>
      </c>
      <c r="AQ775" s="103">
        <v>-198711744.99666601</v>
      </c>
      <c r="AR775" s="103">
        <v>-194458078.33000001</v>
      </c>
      <c r="AS775" s="103">
        <v>-190204411.663333</v>
      </c>
      <c r="AT775" s="103">
        <v>-185950744.99666601</v>
      </c>
      <c r="AU775" s="103">
        <v>-181697078.33000001</v>
      </c>
      <c r="AV775" s="103">
        <v>-177443411.663333</v>
      </c>
      <c r="AW775" s="103">
        <v>-173189744.99666601</v>
      </c>
      <c r="AX775" s="103">
        <v>-168936078.33000001</v>
      </c>
      <c r="AY775" s="103">
        <v>-164682411.663333</v>
      </c>
      <c r="AZ775" s="103">
        <v>-160428744.99666601</v>
      </c>
      <c r="BA775" s="103">
        <v>-156175078.33000001</v>
      </c>
      <c r="BB775" s="103">
        <v>-156175078.33000001</v>
      </c>
      <c r="BC775" s="103">
        <v>-153088411.663333</v>
      </c>
      <c r="BD775" s="103">
        <v>-150001744.99666601</v>
      </c>
      <c r="BE775" s="103">
        <v>-146915078.33000001</v>
      </c>
      <c r="BF775" s="103">
        <v>-143828411.663333</v>
      </c>
      <c r="BG775" s="103">
        <v>-140741744.99666601</v>
      </c>
      <c r="BH775" s="103">
        <v>-137655078.33000001</v>
      </c>
      <c r="BI775" s="103">
        <v>-134568411.663333</v>
      </c>
      <c r="BJ775" s="103">
        <v>-131481744.996666</v>
      </c>
      <c r="BK775" s="103">
        <v>-128395078.33</v>
      </c>
      <c r="BL775" s="103">
        <v>-125308411.663333</v>
      </c>
      <c r="BM775" s="103">
        <v>-122221744.996666</v>
      </c>
      <c r="BN775" s="103">
        <v>-119135078.33</v>
      </c>
      <c r="BO775" s="103">
        <v>-119135078.33</v>
      </c>
      <c r="BP775" s="103">
        <v>-119135078.33</v>
      </c>
      <c r="BQ775" s="103">
        <v>-119135078.33</v>
      </c>
      <c r="BR775" s="103">
        <v>-119135078.33</v>
      </c>
      <c r="BS775" s="103">
        <v>-119135078.33</v>
      </c>
      <c r="BT775" s="103">
        <v>-119135078.33</v>
      </c>
      <c r="BU775" s="103">
        <v>-119135078.33</v>
      </c>
      <c r="BV775" s="103">
        <v>-119135078.33</v>
      </c>
      <c r="BW775" s="103">
        <v>-119135078.33</v>
      </c>
      <c r="BX775" s="103">
        <v>-119135078.33</v>
      </c>
      <c r="BY775" s="103">
        <v>-119135078.33</v>
      </c>
      <c r="BZ775" s="103">
        <v>-119135078.33</v>
      </c>
      <c r="CA775" s="103">
        <v>-119135078.33</v>
      </c>
      <c r="CB775" s="103">
        <v>-119135078.33</v>
      </c>
      <c r="CC775" s="103">
        <v>-119135078.33</v>
      </c>
      <c r="CD775" s="103">
        <v>-119135078.33</v>
      </c>
      <c r="CE775" s="103">
        <v>-119135078.33</v>
      </c>
      <c r="CF775" s="103">
        <v>-119135078.33</v>
      </c>
      <c r="CG775" s="103">
        <v>-119135078.33</v>
      </c>
      <c r="CH775" s="103">
        <v>-119135078.33</v>
      </c>
      <c r="CI775" s="103">
        <v>-119135078.33</v>
      </c>
      <c r="CJ775" s="103">
        <v>-119135078.33</v>
      </c>
      <c r="CK775" s="103">
        <v>-119135078.33</v>
      </c>
      <c r="CL775" s="103">
        <v>-119135078.33</v>
      </c>
      <c r="CM775" s="103">
        <v>-119135078.33</v>
      </c>
      <c r="CN775" s="103">
        <v>-119135078.33</v>
      </c>
      <c r="CO775" s="103">
        <v>-119135078.33</v>
      </c>
    </row>
    <row r="776" spans="1:93" x14ac:dyDescent="0.2">
      <c r="A776" s="101" t="s">
        <v>2369</v>
      </c>
    </row>
    <row r="777" spans="1:93" x14ac:dyDescent="0.2">
      <c r="A777" s="99" t="s">
        <v>2370</v>
      </c>
    </row>
    <row r="778" spans="1:93" x14ac:dyDescent="0.2">
      <c r="A778" s="101" t="s">
        <v>2371</v>
      </c>
      <c r="B778" s="100">
        <v>-418.46</v>
      </c>
      <c r="C778" s="100">
        <v>-418.46</v>
      </c>
      <c r="D778" s="100">
        <v>-418.46</v>
      </c>
      <c r="E778" s="100">
        <v>-418.46</v>
      </c>
      <c r="F778" s="100">
        <v>-418.46</v>
      </c>
      <c r="G778" s="100">
        <v>-418.46</v>
      </c>
      <c r="H778" s="100">
        <v>-418.46</v>
      </c>
      <c r="I778" s="100">
        <v>-418.46</v>
      </c>
      <c r="J778" s="100">
        <v>-418.46</v>
      </c>
      <c r="K778" s="100">
        <v>-418.46</v>
      </c>
      <c r="L778" s="100">
        <v>-418.46</v>
      </c>
      <c r="M778" s="100">
        <v>-418.46</v>
      </c>
      <c r="N778" s="100">
        <v>-418.46</v>
      </c>
      <c r="O778" s="100">
        <v>-418.46</v>
      </c>
      <c r="P778" s="100">
        <v>-418.46</v>
      </c>
      <c r="Q778" s="100">
        <v>-418.46</v>
      </c>
      <c r="R778" s="100">
        <v>-14894.46</v>
      </c>
      <c r="S778" s="100">
        <v>-418.46</v>
      </c>
      <c r="T778" s="100">
        <v>-418.46</v>
      </c>
      <c r="U778" s="100">
        <v>-418.46</v>
      </c>
      <c r="V778" s="100">
        <v>-418.46</v>
      </c>
      <c r="W778" s="100">
        <v>-418.46</v>
      </c>
      <c r="X778" s="100">
        <v>-418.46</v>
      </c>
      <c r="Y778" s="100">
        <v>-418.46</v>
      </c>
      <c r="Z778" s="100">
        <v>-418.46</v>
      </c>
      <c r="AB778" s="100">
        <v>-418.46</v>
      </c>
      <c r="AC778" s="100">
        <v>-418.46</v>
      </c>
      <c r="AD778" s="100">
        <v>-418.46</v>
      </c>
      <c r="AE778" s="100">
        <v>-418.46</v>
      </c>
      <c r="AF778" s="100">
        <v>-418.46</v>
      </c>
      <c r="AG778" s="100">
        <v>-418.46</v>
      </c>
      <c r="AH778" s="100">
        <v>-418.46</v>
      </c>
      <c r="AI778" s="100">
        <v>-418.46</v>
      </c>
      <c r="AJ778" s="100">
        <v>-418.46</v>
      </c>
      <c r="AK778" s="100">
        <v>-418.46</v>
      </c>
      <c r="AL778" s="100">
        <v>-418.46</v>
      </c>
      <c r="AM778" s="100">
        <v>-418.46</v>
      </c>
      <c r="AN778" s="100">
        <v>-418.46</v>
      </c>
      <c r="AO778" s="100">
        <v>-418.46</v>
      </c>
      <c r="AP778" s="100">
        <v>-418.46</v>
      </c>
      <c r="AQ778" s="100">
        <v>-418.46</v>
      </c>
      <c r="AR778" s="100">
        <v>-418.46</v>
      </c>
      <c r="AS778" s="100">
        <v>-418.46</v>
      </c>
      <c r="AT778" s="100">
        <v>-418.46</v>
      </c>
      <c r="AU778" s="100">
        <v>-418.46</v>
      </c>
      <c r="AV778" s="100">
        <v>-418.46</v>
      </c>
      <c r="AW778" s="100">
        <v>-418.46</v>
      </c>
      <c r="AX778" s="100">
        <v>-418.46</v>
      </c>
      <c r="AY778" s="100">
        <v>-418.46</v>
      </c>
      <c r="AZ778" s="100">
        <v>-418.46</v>
      </c>
      <c r="BA778" s="100">
        <v>-418.46</v>
      </c>
      <c r="BB778" s="100">
        <v>-418.46</v>
      </c>
      <c r="BC778" s="100">
        <v>-418.46</v>
      </c>
      <c r="BD778" s="100">
        <v>-418.46</v>
      </c>
      <c r="BE778" s="100">
        <v>-418.46</v>
      </c>
      <c r="BF778" s="100">
        <v>-418.46</v>
      </c>
      <c r="BG778" s="100">
        <v>-418.46</v>
      </c>
      <c r="BH778" s="100">
        <v>-418.46</v>
      </c>
      <c r="BI778" s="100">
        <v>-418.46</v>
      </c>
      <c r="BJ778" s="100">
        <v>-418.46</v>
      </c>
      <c r="BK778" s="100">
        <v>-418.46</v>
      </c>
      <c r="BL778" s="100">
        <v>-418.46</v>
      </c>
      <c r="BM778" s="100">
        <v>-418.46</v>
      </c>
      <c r="BN778" s="100">
        <v>-418.46</v>
      </c>
      <c r="BO778" s="100">
        <v>-418.46</v>
      </c>
      <c r="BP778" s="100">
        <v>-418.46</v>
      </c>
      <c r="BQ778" s="100">
        <v>-418.46</v>
      </c>
      <c r="BR778" s="100">
        <v>-418.46</v>
      </c>
      <c r="BS778" s="100">
        <v>-418.46</v>
      </c>
      <c r="BT778" s="100">
        <v>-418.46</v>
      </c>
      <c r="BU778" s="100">
        <v>-418.46</v>
      </c>
      <c r="BV778" s="100">
        <v>-418.46</v>
      </c>
      <c r="BW778" s="100">
        <v>-418.46</v>
      </c>
      <c r="BX778" s="100">
        <v>-418.46</v>
      </c>
      <c r="BY778" s="100">
        <v>-418.46</v>
      </c>
      <c r="BZ778" s="100">
        <v>-418.46</v>
      </c>
      <c r="CA778" s="100">
        <v>-418.46</v>
      </c>
      <c r="CB778" s="100">
        <v>-418.46</v>
      </c>
      <c r="CC778" s="100">
        <v>-418.46</v>
      </c>
      <c r="CD778" s="100">
        <v>-418.46</v>
      </c>
      <c r="CE778" s="100">
        <v>-418.46</v>
      </c>
      <c r="CF778" s="100">
        <v>-418.46</v>
      </c>
      <c r="CG778" s="100">
        <v>-418.46</v>
      </c>
      <c r="CH778" s="100">
        <v>-418.46</v>
      </c>
      <c r="CI778" s="100">
        <v>-418.46</v>
      </c>
      <c r="CJ778" s="100">
        <v>-418.46</v>
      </c>
      <c r="CK778" s="100">
        <v>-418.46</v>
      </c>
      <c r="CL778" s="100">
        <v>-418.46</v>
      </c>
      <c r="CM778" s="100">
        <v>-418.46</v>
      </c>
      <c r="CN778" s="100">
        <v>-418.46</v>
      </c>
      <c r="CO778" s="100">
        <v>-418.46</v>
      </c>
    </row>
    <row r="779" spans="1:93" x14ac:dyDescent="0.2">
      <c r="A779" s="101" t="s">
        <v>2372</v>
      </c>
      <c r="B779" s="100">
        <v>0</v>
      </c>
      <c r="C779" s="100">
        <v>0</v>
      </c>
      <c r="D779" s="100">
        <v>0</v>
      </c>
      <c r="E779" s="100">
        <v>0</v>
      </c>
      <c r="F779" s="100">
        <v>0</v>
      </c>
      <c r="G779" s="100">
        <v>0</v>
      </c>
      <c r="H779" s="100">
        <v>0</v>
      </c>
      <c r="I779" s="100">
        <v>0</v>
      </c>
      <c r="J779" s="100">
        <v>0</v>
      </c>
      <c r="K779" s="100">
        <v>0</v>
      </c>
      <c r="L779" s="100">
        <v>0</v>
      </c>
      <c r="M779" s="100">
        <v>0</v>
      </c>
      <c r="N779" s="100">
        <v>0</v>
      </c>
      <c r="O779" s="100">
        <v>0</v>
      </c>
      <c r="P779" s="100">
        <v>0</v>
      </c>
      <c r="Q779" s="100">
        <v>0</v>
      </c>
      <c r="R779" s="100">
        <v>0</v>
      </c>
      <c r="S779" s="100">
        <v>0</v>
      </c>
      <c r="T779" s="100">
        <v>0</v>
      </c>
      <c r="U779" s="100">
        <v>0</v>
      </c>
      <c r="V779" s="100">
        <v>0</v>
      </c>
      <c r="W779" s="100">
        <v>0</v>
      </c>
      <c r="X779" s="100">
        <v>0</v>
      </c>
      <c r="Y779" s="100">
        <v>0</v>
      </c>
      <c r="Z779" s="100">
        <v>0</v>
      </c>
      <c r="AB779" s="100">
        <v>0</v>
      </c>
      <c r="AC779" s="100">
        <v>0</v>
      </c>
      <c r="AD779" s="100">
        <v>0</v>
      </c>
      <c r="AE779" s="100">
        <v>0</v>
      </c>
      <c r="AF779" s="100">
        <v>0</v>
      </c>
      <c r="AG779" s="100">
        <v>0</v>
      </c>
      <c r="AH779" s="100">
        <v>0</v>
      </c>
      <c r="AI779" s="100">
        <v>0</v>
      </c>
      <c r="AJ779" s="100">
        <v>0</v>
      </c>
      <c r="AK779" s="100">
        <v>0</v>
      </c>
      <c r="AL779" s="100">
        <v>0</v>
      </c>
      <c r="AM779" s="100">
        <v>0</v>
      </c>
      <c r="AN779" s="100">
        <v>0</v>
      </c>
      <c r="AO779" s="100">
        <v>0</v>
      </c>
      <c r="AP779" s="100">
        <v>0</v>
      </c>
      <c r="AQ779" s="100">
        <v>0</v>
      </c>
      <c r="AR779" s="100">
        <v>0</v>
      </c>
      <c r="AS779" s="100">
        <v>0</v>
      </c>
      <c r="AT779" s="100">
        <v>0</v>
      </c>
      <c r="AU779" s="100">
        <v>0</v>
      </c>
      <c r="AV779" s="100">
        <v>0</v>
      </c>
      <c r="AW779" s="100">
        <v>0</v>
      </c>
      <c r="AX779" s="100">
        <v>0</v>
      </c>
      <c r="AY779" s="100">
        <v>0</v>
      </c>
      <c r="AZ779" s="100">
        <v>0</v>
      </c>
      <c r="BA779" s="100">
        <v>0</v>
      </c>
      <c r="BB779" s="100">
        <v>0</v>
      </c>
      <c r="BC779" s="100">
        <v>0</v>
      </c>
      <c r="BD779" s="100">
        <v>0</v>
      </c>
      <c r="BE779" s="100">
        <v>0</v>
      </c>
      <c r="BF779" s="100">
        <v>0</v>
      </c>
      <c r="BG779" s="100">
        <v>0</v>
      </c>
      <c r="BH779" s="100">
        <v>0</v>
      </c>
      <c r="BI779" s="100">
        <v>0</v>
      </c>
      <c r="BJ779" s="100">
        <v>0</v>
      </c>
      <c r="BK779" s="100">
        <v>0</v>
      </c>
      <c r="BL779" s="100">
        <v>0</v>
      </c>
      <c r="BM779" s="100">
        <v>0</v>
      </c>
      <c r="BN779" s="100">
        <v>0</v>
      </c>
      <c r="BO779" s="100">
        <v>0</v>
      </c>
      <c r="BP779" s="100">
        <v>0</v>
      </c>
      <c r="BQ779" s="100">
        <v>0</v>
      </c>
      <c r="BR779" s="100">
        <v>0</v>
      </c>
      <c r="BS779" s="100">
        <v>0</v>
      </c>
      <c r="BT779" s="100">
        <v>0</v>
      </c>
      <c r="BU779" s="100">
        <v>0</v>
      </c>
      <c r="BV779" s="100">
        <v>0</v>
      </c>
      <c r="BW779" s="100">
        <v>0</v>
      </c>
      <c r="BX779" s="100">
        <v>0</v>
      </c>
      <c r="BY779" s="100">
        <v>0</v>
      </c>
      <c r="BZ779" s="100">
        <v>0</v>
      </c>
      <c r="CA779" s="100">
        <v>0</v>
      </c>
      <c r="CB779" s="100">
        <v>0</v>
      </c>
      <c r="CC779" s="100">
        <v>0</v>
      </c>
      <c r="CD779" s="100">
        <v>0</v>
      </c>
      <c r="CE779" s="100">
        <v>0</v>
      </c>
      <c r="CF779" s="100">
        <v>0</v>
      </c>
      <c r="CG779" s="100">
        <v>0</v>
      </c>
      <c r="CH779" s="100">
        <v>0</v>
      </c>
      <c r="CI779" s="100">
        <v>0</v>
      </c>
      <c r="CJ779" s="100">
        <v>0</v>
      </c>
      <c r="CK779" s="100">
        <v>0</v>
      </c>
      <c r="CL779" s="100">
        <v>0</v>
      </c>
      <c r="CM779" s="100">
        <v>0</v>
      </c>
      <c r="CN779" s="100">
        <v>0</v>
      </c>
      <c r="CO779" s="100">
        <v>0</v>
      </c>
    </row>
    <row r="780" spans="1:93" x14ac:dyDescent="0.2">
      <c r="A780" s="101" t="s">
        <v>2373</v>
      </c>
      <c r="B780" s="100">
        <v>-15627030.77</v>
      </c>
      <c r="C780" s="100">
        <v>-18743144.329999998</v>
      </c>
      <c r="D780" s="100">
        <v>-19492044.469999999</v>
      </c>
      <c r="E780" s="100">
        <v>-17807385.25</v>
      </c>
      <c r="F780" s="100">
        <v>-15206330.339999899</v>
      </c>
      <c r="G780" s="100">
        <v>-16126177.51</v>
      </c>
      <c r="H780" s="100">
        <v>-19751935.09</v>
      </c>
      <c r="I780" s="100">
        <v>-17788173.34</v>
      </c>
      <c r="J780" s="100">
        <v>-188012905.239999</v>
      </c>
      <c r="K780" s="100">
        <v>-300633393.16000003</v>
      </c>
      <c r="L780" s="100">
        <v>-189124545.30999899</v>
      </c>
      <c r="M780" s="100">
        <v>-183745063.66999999</v>
      </c>
      <c r="N780" s="100">
        <v>-183745063.66999999</v>
      </c>
      <c r="O780" s="100">
        <v>-129354901.739999</v>
      </c>
      <c r="P780" s="100">
        <v>-73930197.049999997</v>
      </c>
      <c r="Q780" s="100">
        <v>-34885198.089999899</v>
      </c>
      <c r="R780" s="100">
        <v>-27123065.91</v>
      </c>
      <c r="S780" s="100">
        <v>-27914417.68</v>
      </c>
      <c r="T780" s="100">
        <v>-29190638.249999899</v>
      </c>
      <c r="U780" s="100">
        <v>-24072232.030000001</v>
      </c>
      <c r="V780" s="100">
        <v>-81687806.450000003</v>
      </c>
      <c r="W780" s="100">
        <v>-110333158.97999901</v>
      </c>
      <c r="X780" s="100">
        <v>-63150495.299999997</v>
      </c>
      <c r="Y780" s="100">
        <v>-67059324.289999999</v>
      </c>
      <c r="Z780" s="100">
        <v>-76458123.299999997</v>
      </c>
      <c r="AB780" s="100">
        <v>-76458123.299999997</v>
      </c>
      <c r="AC780" s="100">
        <v>-76458123.299999997</v>
      </c>
      <c r="AD780" s="100">
        <v>-76458123.299999997</v>
      </c>
      <c r="AE780" s="100">
        <v>-76458123.299999997</v>
      </c>
      <c r="AF780" s="100">
        <v>-76458123.299999997</v>
      </c>
      <c r="AG780" s="100">
        <v>-76458123.299999997</v>
      </c>
      <c r="AH780" s="100">
        <v>-76458123.299999997</v>
      </c>
      <c r="AI780" s="100">
        <v>-76458123.299999997</v>
      </c>
      <c r="AJ780" s="100">
        <v>-76458123.299999997</v>
      </c>
      <c r="AK780" s="100">
        <v>-76458123.299999997</v>
      </c>
      <c r="AL780" s="100">
        <v>-76458123.299999997</v>
      </c>
      <c r="AM780" s="100">
        <v>-76458123.299999997</v>
      </c>
      <c r="AN780" s="100">
        <v>-76458123.299999997</v>
      </c>
      <c r="AO780" s="100">
        <v>-76458123.299999997</v>
      </c>
      <c r="AP780" s="100">
        <v>-76458123.299999997</v>
      </c>
      <c r="AQ780" s="100">
        <v>-76458123.299999997</v>
      </c>
      <c r="AR780" s="100">
        <v>-76458123.299999997</v>
      </c>
      <c r="AS780" s="100">
        <v>-76458123.299999997</v>
      </c>
      <c r="AT780" s="100">
        <v>-76458123.299999997</v>
      </c>
      <c r="AU780" s="100">
        <v>-76458123.299999997</v>
      </c>
      <c r="AV780" s="100">
        <v>-76458123.299999997</v>
      </c>
      <c r="AW780" s="100">
        <v>-76458123.299999997</v>
      </c>
      <c r="AX780" s="100">
        <v>-76458123.299999997</v>
      </c>
      <c r="AY780" s="100">
        <v>-76458123.299999997</v>
      </c>
      <c r="AZ780" s="100">
        <v>-76458123.299999997</v>
      </c>
      <c r="BA780" s="100">
        <v>-76458123.299999997</v>
      </c>
      <c r="BB780" s="100">
        <v>-76458123.299999997</v>
      </c>
      <c r="BC780" s="100">
        <v>-76458123.299999997</v>
      </c>
      <c r="BD780" s="100">
        <v>-76458123.299999997</v>
      </c>
      <c r="BE780" s="100">
        <v>-76458123.299999997</v>
      </c>
      <c r="BF780" s="100">
        <v>-76458123.299999997</v>
      </c>
      <c r="BG780" s="100">
        <v>-76458123.299999997</v>
      </c>
      <c r="BH780" s="100">
        <v>-76458123.299999997</v>
      </c>
      <c r="BI780" s="100">
        <v>-76458123.299999997</v>
      </c>
      <c r="BJ780" s="100">
        <v>-76458123.299999997</v>
      </c>
      <c r="BK780" s="100">
        <v>-76458123.299999997</v>
      </c>
      <c r="BL780" s="100">
        <v>-76458123.299999997</v>
      </c>
      <c r="BM780" s="100">
        <v>-76458123.299999997</v>
      </c>
      <c r="BN780" s="100">
        <v>-76458123.299999997</v>
      </c>
      <c r="BO780" s="100">
        <v>-76458123.299999997</v>
      </c>
      <c r="BP780" s="100">
        <v>-76458123.299999997</v>
      </c>
      <c r="BQ780" s="100">
        <v>-76458123.299999997</v>
      </c>
      <c r="BR780" s="100">
        <v>-76458123.299999997</v>
      </c>
      <c r="BS780" s="100">
        <v>-76458123.299999997</v>
      </c>
      <c r="BT780" s="100">
        <v>-76458123.299999997</v>
      </c>
      <c r="BU780" s="100">
        <v>-76458123.299999997</v>
      </c>
      <c r="BV780" s="100">
        <v>-76458123.299999997</v>
      </c>
      <c r="BW780" s="100">
        <v>-76458123.299999997</v>
      </c>
      <c r="BX780" s="100">
        <v>-76458123.299999997</v>
      </c>
      <c r="BY780" s="100">
        <v>-76458123.299999997</v>
      </c>
      <c r="BZ780" s="100">
        <v>-76458123.299999997</v>
      </c>
      <c r="CA780" s="100">
        <v>-76458123.299999997</v>
      </c>
      <c r="CB780" s="100">
        <v>-76458123.299999997</v>
      </c>
      <c r="CC780" s="100">
        <v>-76458123.299999997</v>
      </c>
      <c r="CD780" s="100">
        <v>-76458123.299999997</v>
      </c>
      <c r="CE780" s="100">
        <v>-76458123.299999997</v>
      </c>
      <c r="CF780" s="100">
        <v>-76458123.299999997</v>
      </c>
      <c r="CG780" s="100">
        <v>-76458123.299999997</v>
      </c>
      <c r="CH780" s="100">
        <v>-76458123.299999997</v>
      </c>
      <c r="CI780" s="100">
        <v>-76458123.299999997</v>
      </c>
      <c r="CJ780" s="100">
        <v>-76458123.299999997</v>
      </c>
      <c r="CK780" s="100">
        <v>-76458123.299999997</v>
      </c>
      <c r="CL780" s="100">
        <v>-76458123.299999997</v>
      </c>
      <c r="CM780" s="100">
        <v>-76458123.299999997</v>
      </c>
      <c r="CN780" s="100">
        <v>-76458123.299999997</v>
      </c>
      <c r="CO780" s="100">
        <v>-76458123.299999997</v>
      </c>
    </row>
    <row r="781" spans="1:93" x14ac:dyDescent="0.2">
      <c r="A781" s="101" t="s">
        <v>2374</v>
      </c>
      <c r="B781" s="100">
        <v>11723.11</v>
      </c>
      <c r="C781" s="100">
        <v>13138.8</v>
      </c>
      <c r="D781" s="100">
        <v>14638.69</v>
      </c>
      <c r="E781" s="100">
        <v>16141.29</v>
      </c>
      <c r="F781" s="100">
        <v>17774.740000000002</v>
      </c>
      <c r="G781" s="100">
        <v>19544.099999999999</v>
      </c>
      <c r="H781" s="100">
        <v>12779.7</v>
      </c>
      <c r="I781" s="100">
        <v>14231.46</v>
      </c>
      <c r="J781" s="100">
        <v>15794.12</v>
      </c>
      <c r="K781" s="100">
        <v>17027.86</v>
      </c>
      <c r="L781" s="100">
        <v>18653.759999999998</v>
      </c>
      <c r="M781" s="100">
        <v>11847.97</v>
      </c>
      <c r="N781" s="100">
        <v>11847.97</v>
      </c>
      <c r="O781" s="100">
        <v>13713.32</v>
      </c>
      <c r="P781" s="100">
        <v>15061.14</v>
      </c>
      <c r="Q781" s="100">
        <v>16705.22</v>
      </c>
      <c r="R781" s="100">
        <v>18315.509999999998</v>
      </c>
      <c r="S781" s="100">
        <v>19918.52</v>
      </c>
      <c r="T781" s="100">
        <v>13637.41</v>
      </c>
      <c r="U781" s="100">
        <v>14946.36</v>
      </c>
      <c r="V781" s="100">
        <v>16474.97</v>
      </c>
      <c r="W781" s="100">
        <v>17956.04</v>
      </c>
      <c r="X781" s="100">
        <v>18854.97</v>
      </c>
      <c r="Y781" s="100">
        <v>18073.25</v>
      </c>
      <c r="Z781" s="100">
        <v>11309.27</v>
      </c>
      <c r="AB781" s="100">
        <v>11309.27</v>
      </c>
      <c r="AC781" s="100">
        <v>11309.27</v>
      </c>
      <c r="AD781" s="100">
        <v>11309.27</v>
      </c>
      <c r="AE781" s="100">
        <v>11309.27</v>
      </c>
      <c r="AF781" s="100">
        <v>11309.27</v>
      </c>
      <c r="AG781" s="100">
        <v>11309.27</v>
      </c>
      <c r="AH781" s="100">
        <v>11309.27</v>
      </c>
      <c r="AI781" s="100">
        <v>11309.27</v>
      </c>
      <c r="AJ781" s="100">
        <v>11309.27</v>
      </c>
      <c r="AK781" s="100">
        <v>11309.27</v>
      </c>
      <c r="AL781" s="100">
        <v>11309.27</v>
      </c>
      <c r="AM781" s="100">
        <v>11309.27</v>
      </c>
      <c r="AN781" s="100">
        <v>11309.27</v>
      </c>
      <c r="AO781" s="100">
        <v>11309.27</v>
      </c>
      <c r="AP781" s="100">
        <v>11309.27</v>
      </c>
      <c r="AQ781" s="100">
        <v>11309.27</v>
      </c>
      <c r="AR781" s="100">
        <v>11309.27</v>
      </c>
      <c r="AS781" s="100">
        <v>11309.27</v>
      </c>
      <c r="AT781" s="100">
        <v>11309.27</v>
      </c>
      <c r="AU781" s="100">
        <v>11309.27</v>
      </c>
      <c r="AV781" s="100">
        <v>11309.27</v>
      </c>
      <c r="AW781" s="100">
        <v>11309.27</v>
      </c>
      <c r="AX781" s="100">
        <v>11309.27</v>
      </c>
      <c r="AY781" s="100">
        <v>11309.27</v>
      </c>
      <c r="AZ781" s="100">
        <v>11309.27</v>
      </c>
      <c r="BA781" s="100">
        <v>11309.27</v>
      </c>
      <c r="BB781" s="100">
        <v>11309.27</v>
      </c>
      <c r="BC781" s="100">
        <v>11309.27</v>
      </c>
      <c r="BD781" s="100">
        <v>11309.27</v>
      </c>
      <c r="BE781" s="100">
        <v>11309.27</v>
      </c>
      <c r="BF781" s="100">
        <v>11309.27</v>
      </c>
      <c r="BG781" s="100">
        <v>11309.27</v>
      </c>
      <c r="BH781" s="100">
        <v>11309.27</v>
      </c>
      <c r="BI781" s="100">
        <v>11309.27</v>
      </c>
      <c r="BJ781" s="100">
        <v>11309.27</v>
      </c>
      <c r="BK781" s="100">
        <v>11309.27</v>
      </c>
      <c r="BL781" s="100">
        <v>11309.27</v>
      </c>
      <c r="BM781" s="100">
        <v>11309.27</v>
      </c>
      <c r="BN781" s="100">
        <v>11309.27</v>
      </c>
      <c r="BO781" s="100">
        <v>11309.27</v>
      </c>
      <c r="BP781" s="100">
        <v>11309.27</v>
      </c>
      <c r="BQ781" s="100">
        <v>11309.27</v>
      </c>
      <c r="BR781" s="100">
        <v>11309.27</v>
      </c>
      <c r="BS781" s="100">
        <v>11309.27</v>
      </c>
      <c r="BT781" s="100">
        <v>11309.27</v>
      </c>
      <c r="BU781" s="100">
        <v>11309.27</v>
      </c>
      <c r="BV781" s="100">
        <v>11309.27</v>
      </c>
      <c r="BW781" s="100">
        <v>11309.27</v>
      </c>
      <c r="BX781" s="100">
        <v>11309.27</v>
      </c>
      <c r="BY781" s="100">
        <v>11309.27</v>
      </c>
      <c r="BZ781" s="100">
        <v>11309.27</v>
      </c>
      <c r="CA781" s="100">
        <v>11309.27</v>
      </c>
      <c r="CB781" s="100">
        <v>11309.27</v>
      </c>
      <c r="CC781" s="100">
        <v>11309.27</v>
      </c>
      <c r="CD781" s="100">
        <v>11309.27</v>
      </c>
      <c r="CE781" s="100">
        <v>11309.27</v>
      </c>
      <c r="CF781" s="100">
        <v>11309.27</v>
      </c>
      <c r="CG781" s="100">
        <v>11309.27</v>
      </c>
      <c r="CH781" s="100">
        <v>11309.27</v>
      </c>
      <c r="CI781" s="100">
        <v>11309.27</v>
      </c>
      <c r="CJ781" s="100">
        <v>11309.27</v>
      </c>
      <c r="CK781" s="100">
        <v>11309.27</v>
      </c>
      <c r="CL781" s="100">
        <v>11309.27</v>
      </c>
      <c r="CM781" s="100">
        <v>11309.27</v>
      </c>
      <c r="CN781" s="100">
        <v>11309.27</v>
      </c>
      <c r="CO781" s="100">
        <v>11309.27</v>
      </c>
    </row>
    <row r="782" spans="1:93" x14ac:dyDescent="0.2">
      <c r="A782" s="101" t="s">
        <v>2375</v>
      </c>
      <c r="B782" s="100">
        <v>-13249.85</v>
      </c>
      <c r="C782" s="100">
        <v>-9104.31</v>
      </c>
      <c r="D782" s="100">
        <v>-4261.1499999999996</v>
      </c>
      <c r="E782" s="100">
        <v>-82.76</v>
      </c>
      <c r="F782" s="100">
        <v>4149.6000000000004</v>
      </c>
      <c r="G782" s="100">
        <v>8665.57</v>
      </c>
      <c r="H782" s="100">
        <v>1413.72</v>
      </c>
      <c r="I782" s="100">
        <v>5507.35</v>
      </c>
      <c r="J782" s="100">
        <v>9378.06</v>
      </c>
      <c r="K782" s="100">
        <v>13425.78</v>
      </c>
      <c r="L782" s="100">
        <v>17366.62</v>
      </c>
      <c r="M782" s="100">
        <v>9748.02</v>
      </c>
      <c r="N782" s="100">
        <v>9748.02</v>
      </c>
      <c r="O782" s="100">
        <v>10760.16</v>
      </c>
      <c r="P782" s="100">
        <v>15774.48</v>
      </c>
      <c r="Q782" s="100">
        <v>20800.240000000002</v>
      </c>
      <c r="R782" s="100">
        <v>25835.95</v>
      </c>
      <c r="S782" s="100">
        <v>30729.53</v>
      </c>
      <c r="T782" s="100">
        <v>23381.24</v>
      </c>
      <c r="U782" s="100">
        <v>27849.47</v>
      </c>
      <c r="V782" s="100">
        <v>32453.78</v>
      </c>
      <c r="W782" s="100">
        <v>85515.44</v>
      </c>
      <c r="X782" s="100">
        <v>89246.38</v>
      </c>
      <c r="Y782" s="100">
        <v>93429.42</v>
      </c>
      <c r="Z782" s="100">
        <v>86480.58</v>
      </c>
      <c r="AB782" s="100">
        <v>86480.58</v>
      </c>
      <c r="AC782" s="100">
        <v>86480.58</v>
      </c>
      <c r="AD782" s="100">
        <v>86480.58</v>
      </c>
      <c r="AE782" s="100">
        <v>86480.58</v>
      </c>
      <c r="AF782" s="100">
        <v>86480.58</v>
      </c>
      <c r="AG782" s="100">
        <v>86480.58</v>
      </c>
      <c r="AH782" s="100">
        <v>86480.58</v>
      </c>
      <c r="AI782" s="100">
        <v>86480.58</v>
      </c>
      <c r="AJ782" s="100">
        <v>86480.58</v>
      </c>
      <c r="AK782" s="100">
        <v>86480.58</v>
      </c>
      <c r="AL782" s="100">
        <v>86480.58</v>
      </c>
      <c r="AM782" s="100">
        <v>86480.58</v>
      </c>
      <c r="AN782" s="100">
        <v>86480.58</v>
      </c>
      <c r="AO782" s="100">
        <v>86480.58</v>
      </c>
      <c r="AP782" s="100">
        <v>86480.58</v>
      </c>
      <c r="AQ782" s="100">
        <v>86480.58</v>
      </c>
      <c r="AR782" s="100">
        <v>86480.58</v>
      </c>
      <c r="AS782" s="100">
        <v>86480.58</v>
      </c>
      <c r="AT782" s="100">
        <v>86480.58</v>
      </c>
      <c r="AU782" s="100">
        <v>86480.58</v>
      </c>
      <c r="AV782" s="100">
        <v>86480.58</v>
      </c>
      <c r="AW782" s="100">
        <v>86480.58</v>
      </c>
      <c r="AX782" s="100">
        <v>86480.58</v>
      </c>
      <c r="AY782" s="100">
        <v>86480.58</v>
      </c>
      <c r="AZ782" s="100">
        <v>86480.58</v>
      </c>
      <c r="BA782" s="100">
        <v>86480.58</v>
      </c>
      <c r="BB782" s="100">
        <v>86480.58</v>
      </c>
      <c r="BC782" s="100">
        <v>86480.58</v>
      </c>
      <c r="BD782" s="100">
        <v>86480.58</v>
      </c>
      <c r="BE782" s="100">
        <v>86480.58</v>
      </c>
      <c r="BF782" s="100">
        <v>86480.58</v>
      </c>
      <c r="BG782" s="100">
        <v>86480.58</v>
      </c>
      <c r="BH782" s="100">
        <v>86480.58</v>
      </c>
      <c r="BI782" s="100">
        <v>86480.58</v>
      </c>
      <c r="BJ782" s="100">
        <v>86480.58</v>
      </c>
      <c r="BK782" s="100">
        <v>86480.58</v>
      </c>
      <c r="BL782" s="100">
        <v>86480.58</v>
      </c>
      <c r="BM782" s="100">
        <v>86480.58</v>
      </c>
      <c r="BN782" s="100">
        <v>86480.58</v>
      </c>
      <c r="BO782" s="100">
        <v>86480.58</v>
      </c>
      <c r="BP782" s="100">
        <v>86480.58</v>
      </c>
      <c r="BQ782" s="100">
        <v>86480.58</v>
      </c>
      <c r="BR782" s="100">
        <v>86480.58</v>
      </c>
      <c r="BS782" s="100">
        <v>86480.58</v>
      </c>
      <c r="BT782" s="100">
        <v>86480.58</v>
      </c>
      <c r="BU782" s="100">
        <v>86480.58</v>
      </c>
      <c r="BV782" s="100">
        <v>86480.58</v>
      </c>
      <c r="BW782" s="100">
        <v>86480.58</v>
      </c>
      <c r="BX782" s="100">
        <v>86480.58</v>
      </c>
      <c r="BY782" s="100">
        <v>86480.58</v>
      </c>
      <c r="BZ782" s="100">
        <v>86480.58</v>
      </c>
      <c r="CA782" s="100">
        <v>86480.58</v>
      </c>
      <c r="CB782" s="100">
        <v>86480.58</v>
      </c>
      <c r="CC782" s="100">
        <v>86480.58</v>
      </c>
      <c r="CD782" s="100">
        <v>86480.58</v>
      </c>
      <c r="CE782" s="100">
        <v>86480.58</v>
      </c>
      <c r="CF782" s="100">
        <v>86480.58</v>
      </c>
      <c r="CG782" s="100">
        <v>86480.58</v>
      </c>
      <c r="CH782" s="100">
        <v>86480.58</v>
      </c>
      <c r="CI782" s="100">
        <v>86480.58</v>
      </c>
      <c r="CJ782" s="100">
        <v>86480.58</v>
      </c>
      <c r="CK782" s="100">
        <v>86480.58</v>
      </c>
      <c r="CL782" s="100">
        <v>86480.58</v>
      </c>
      <c r="CM782" s="100">
        <v>86480.58</v>
      </c>
      <c r="CN782" s="100">
        <v>86480.58</v>
      </c>
      <c r="CO782" s="100">
        <v>86480.58</v>
      </c>
    </row>
    <row r="783" spans="1:93" x14ac:dyDescent="0.2">
      <c r="A783" s="101" t="s">
        <v>2376</v>
      </c>
      <c r="B783" s="100">
        <v>-198683219.94</v>
      </c>
      <c r="C783" s="100">
        <v>-153376014.16</v>
      </c>
      <c r="D783" s="100">
        <v>-141954672.22999999</v>
      </c>
      <c r="E783" s="100">
        <v>-162972003.77000001</v>
      </c>
      <c r="F783" s="100">
        <v>-171120149.09</v>
      </c>
      <c r="G783" s="100">
        <v>-191617759.65000001</v>
      </c>
      <c r="H783" s="100">
        <v>-167728976.91</v>
      </c>
      <c r="I783" s="100">
        <v>-157334388.99000001</v>
      </c>
      <c r="J783" s="100">
        <v>-149250246.06999999</v>
      </c>
      <c r="K783" s="100">
        <v>-166702160.34</v>
      </c>
      <c r="L783" s="100">
        <v>-211015233.50999999</v>
      </c>
      <c r="M783" s="100">
        <v>-202544029.09999999</v>
      </c>
      <c r="N783" s="100">
        <v>-202544029.09999999</v>
      </c>
      <c r="O783" s="100">
        <v>-203337196.97</v>
      </c>
      <c r="P783" s="100">
        <v>-213961832.37</v>
      </c>
      <c r="Q783" s="100">
        <v>-182347765.69</v>
      </c>
      <c r="R783" s="100">
        <v>-206037524.58000001</v>
      </c>
      <c r="S783" s="100">
        <v>-199435896.58000001</v>
      </c>
      <c r="T783" s="100">
        <v>-161605784.62</v>
      </c>
      <c r="U783" s="100">
        <v>-179355465.53999999</v>
      </c>
      <c r="V783" s="100">
        <v>-189838780.16999999</v>
      </c>
      <c r="W783" s="100">
        <v>-185723276.22999999</v>
      </c>
      <c r="X783" s="100">
        <v>-196489960.93000001</v>
      </c>
      <c r="Y783" s="100">
        <v>-249967189.91</v>
      </c>
      <c r="Z783" s="100">
        <v>-221935237.989999</v>
      </c>
      <c r="AB783" s="100">
        <v>-221935237.989999</v>
      </c>
      <c r="AC783" s="100">
        <v>-221935237.989999</v>
      </c>
      <c r="AD783" s="100">
        <v>-221935237.989999</v>
      </c>
      <c r="AE783" s="100">
        <v>-221935237.989999</v>
      </c>
      <c r="AF783" s="100">
        <v>-221935237.989999</v>
      </c>
      <c r="AG783" s="100">
        <v>-221935237.989999</v>
      </c>
      <c r="AH783" s="100">
        <v>-221935237.989999</v>
      </c>
      <c r="AI783" s="100">
        <v>-221935237.989999</v>
      </c>
      <c r="AJ783" s="100">
        <v>-221935237.989999</v>
      </c>
      <c r="AK783" s="100">
        <v>-221935237.989999</v>
      </c>
      <c r="AL783" s="100">
        <v>-221935237.989999</v>
      </c>
      <c r="AM783" s="100">
        <v>-221935237.989999</v>
      </c>
      <c r="AN783" s="100">
        <v>-221935237.989999</v>
      </c>
      <c r="AO783" s="100">
        <v>-221935237.989999</v>
      </c>
      <c r="AP783" s="100">
        <v>-221935237.989999</v>
      </c>
      <c r="AQ783" s="100">
        <v>-221935237.989999</v>
      </c>
      <c r="AR783" s="100">
        <v>-221935237.989999</v>
      </c>
      <c r="AS783" s="100">
        <v>-221935237.989999</v>
      </c>
      <c r="AT783" s="100">
        <v>-221935237.989999</v>
      </c>
      <c r="AU783" s="100">
        <v>-221935237.989999</v>
      </c>
      <c r="AV783" s="100">
        <v>-221935237.989999</v>
      </c>
      <c r="AW783" s="100">
        <v>-221935237.989999</v>
      </c>
      <c r="AX783" s="100">
        <v>-221935237.989999</v>
      </c>
      <c r="AY783" s="100">
        <v>-221935237.989999</v>
      </c>
      <c r="AZ783" s="100">
        <v>-221935237.989999</v>
      </c>
      <c r="BA783" s="100">
        <v>-221935237.989999</v>
      </c>
      <c r="BB783" s="100">
        <v>-221935237.989999</v>
      </c>
      <c r="BC783" s="100">
        <v>-221935237.989999</v>
      </c>
      <c r="BD783" s="100">
        <v>-221935237.989999</v>
      </c>
      <c r="BE783" s="100">
        <v>-221935237.989999</v>
      </c>
      <c r="BF783" s="100">
        <v>-221935237.989999</v>
      </c>
      <c r="BG783" s="100">
        <v>-221935237.989999</v>
      </c>
      <c r="BH783" s="100">
        <v>-221935237.989999</v>
      </c>
      <c r="BI783" s="100">
        <v>-221935237.989999</v>
      </c>
      <c r="BJ783" s="100">
        <v>-221935237.989999</v>
      </c>
      <c r="BK783" s="100">
        <v>-221935237.989999</v>
      </c>
      <c r="BL783" s="100">
        <v>-221935237.989999</v>
      </c>
      <c r="BM783" s="100">
        <v>-221935237.989999</v>
      </c>
      <c r="BN783" s="100">
        <v>-221935237.989999</v>
      </c>
      <c r="BO783" s="100">
        <v>-221935237.989999</v>
      </c>
      <c r="BP783" s="100">
        <v>-221935237.989999</v>
      </c>
      <c r="BQ783" s="100">
        <v>-221935237.989999</v>
      </c>
      <c r="BR783" s="100">
        <v>-221935237.989999</v>
      </c>
      <c r="BS783" s="100">
        <v>-221935237.989999</v>
      </c>
      <c r="BT783" s="100">
        <v>-221935237.989999</v>
      </c>
      <c r="BU783" s="100">
        <v>-221935237.989999</v>
      </c>
      <c r="BV783" s="100">
        <v>-221935237.989999</v>
      </c>
      <c r="BW783" s="100">
        <v>-221935237.989999</v>
      </c>
      <c r="BX783" s="100">
        <v>-221935237.989999</v>
      </c>
      <c r="BY783" s="100">
        <v>-221935237.989999</v>
      </c>
      <c r="BZ783" s="100">
        <v>-221935237.989999</v>
      </c>
      <c r="CA783" s="100">
        <v>-221935237.989999</v>
      </c>
      <c r="CB783" s="100">
        <v>-221935237.989999</v>
      </c>
      <c r="CC783" s="100">
        <v>-221935237.989999</v>
      </c>
      <c r="CD783" s="100">
        <v>-221935237.989999</v>
      </c>
      <c r="CE783" s="100">
        <v>-221935237.989999</v>
      </c>
      <c r="CF783" s="100">
        <v>-221935237.989999</v>
      </c>
      <c r="CG783" s="100">
        <v>-221935237.989999</v>
      </c>
      <c r="CH783" s="100">
        <v>-221935237.989999</v>
      </c>
      <c r="CI783" s="100">
        <v>-221935237.989999</v>
      </c>
      <c r="CJ783" s="100">
        <v>-221935237.989999</v>
      </c>
      <c r="CK783" s="100">
        <v>-221935237.989999</v>
      </c>
      <c r="CL783" s="100">
        <v>-221935237.989999</v>
      </c>
      <c r="CM783" s="100">
        <v>-221935237.989999</v>
      </c>
      <c r="CN783" s="100">
        <v>-221935237.989999</v>
      </c>
      <c r="CO783" s="100">
        <v>-221935237.989999</v>
      </c>
    </row>
    <row r="784" spans="1:93" x14ac:dyDescent="0.2">
      <c r="A784" s="101" t="s">
        <v>2377</v>
      </c>
      <c r="B784" s="100">
        <v>0</v>
      </c>
      <c r="C784" s="100">
        <v>0</v>
      </c>
      <c r="D784" s="100">
        <v>0</v>
      </c>
      <c r="E784" s="100">
        <v>0</v>
      </c>
      <c r="F784" s="100">
        <v>0</v>
      </c>
      <c r="G784" s="100">
        <v>0</v>
      </c>
      <c r="H784" s="100">
        <v>0</v>
      </c>
      <c r="I784" s="100">
        <v>0</v>
      </c>
      <c r="J784" s="100">
        <v>0</v>
      </c>
      <c r="K784" s="100">
        <v>0</v>
      </c>
      <c r="L784" s="100">
        <v>0</v>
      </c>
      <c r="M784" s="100">
        <v>0</v>
      </c>
      <c r="N784" s="100">
        <v>0</v>
      </c>
      <c r="O784" s="100">
        <v>0</v>
      </c>
      <c r="P784" s="100">
        <v>0</v>
      </c>
      <c r="Q784" s="100">
        <v>0</v>
      </c>
      <c r="R784" s="100">
        <v>0</v>
      </c>
      <c r="S784" s="100">
        <v>0</v>
      </c>
      <c r="T784" s="100">
        <v>0</v>
      </c>
      <c r="U784" s="100">
        <v>0</v>
      </c>
      <c r="V784" s="100">
        <v>0</v>
      </c>
      <c r="W784" s="100">
        <v>0</v>
      </c>
      <c r="X784" s="100">
        <v>0</v>
      </c>
      <c r="Y784" s="100">
        <v>0</v>
      </c>
      <c r="Z784" s="100">
        <v>0</v>
      </c>
      <c r="AB784" s="100">
        <v>0</v>
      </c>
      <c r="AC784" s="100">
        <v>0</v>
      </c>
      <c r="AD784" s="100">
        <v>0</v>
      </c>
      <c r="AE784" s="100">
        <v>0</v>
      </c>
      <c r="AF784" s="100">
        <v>0</v>
      </c>
      <c r="AG784" s="100">
        <v>0</v>
      </c>
      <c r="AH784" s="100">
        <v>0</v>
      </c>
      <c r="AI784" s="100">
        <v>0</v>
      </c>
      <c r="AJ784" s="100">
        <v>0</v>
      </c>
      <c r="AK784" s="100">
        <v>0</v>
      </c>
      <c r="AL784" s="100">
        <v>0</v>
      </c>
      <c r="AM784" s="100">
        <v>0</v>
      </c>
      <c r="AN784" s="100">
        <v>0</v>
      </c>
      <c r="AO784" s="100">
        <v>0</v>
      </c>
      <c r="AP784" s="100">
        <v>0</v>
      </c>
      <c r="AQ784" s="100">
        <v>0</v>
      </c>
      <c r="AR784" s="100">
        <v>0</v>
      </c>
      <c r="AS784" s="100">
        <v>0</v>
      </c>
      <c r="AT784" s="100">
        <v>0</v>
      </c>
      <c r="AU784" s="100">
        <v>0</v>
      </c>
      <c r="AV784" s="100">
        <v>0</v>
      </c>
      <c r="AW784" s="100">
        <v>0</v>
      </c>
      <c r="AX784" s="100">
        <v>0</v>
      </c>
      <c r="AY784" s="100">
        <v>0</v>
      </c>
      <c r="AZ784" s="100">
        <v>0</v>
      </c>
      <c r="BA784" s="100">
        <v>0</v>
      </c>
      <c r="BB784" s="100">
        <v>0</v>
      </c>
      <c r="BC784" s="100">
        <v>0</v>
      </c>
      <c r="BD784" s="100">
        <v>0</v>
      </c>
      <c r="BE784" s="100">
        <v>0</v>
      </c>
      <c r="BF784" s="100">
        <v>0</v>
      </c>
      <c r="BG784" s="100">
        <v>0</v>
      </c>
      <c r="BH784" s="100">
        <v>0</v>
      </c>
      <c r="BI784" s="100">
        <v>0</v>
      </c>
      <c r="BJ784" s="100">
        <v>0</v>
      </c>
      <c r="BK784" s="100">
        <v>0</v>
      </c>
      <c r="BL784" s="100">
        <v>0</v>
      </c>
      <c r="BM784" s="100">
        <v>0</v>
      </c>
      <c r="BN784" s="100">
        <v>0</v>
      </c>
      <c r="BO784" s="100">
        <v>0</v>
      </c>
      <c r="BP784" s="100">
        <v>0</v>
      </c>
      <c r="BQ784" s="100">
        <v>0</v>
      </c>
      <c r="BR784" s="100">
        <v>0</v>
      </c>
      <c r="BS784" s="100">
        <v>0</v>
      </c>
      <c r="BT784" s="100">
        <v>0</v>
      </c>
      <c r="BU784" s="100">
        <v>0</v>
      </c>
      <c r="BV784" s="100">
        <v>0</v>
      </c>
      <c r="BW784" s="100">
        <v>0</v>
      </c>
      <c r="BX784" s="100">
        <v>0</v>
      </c>
      <c r="BY784" s="100">
        <v>0</v>
      </c>
      <c r="BZ784" s="100">
        <v>0</v>
      </c>
      <c r="CA784" s="100">
        <v>0</v>
      </c>
      <c r="CB784" s="100">
        <v>0</v>
      </c>
      <c r="CC784" s="100">
        <v>0</v>
      </c>
      <c r="CD784" s="100">
        <v>0</v>
      </c>
      <c r="CE784" s="100">
        <v>0</v>
      </c>
      <c r="CF784" s="100">
        <v>0</v>
      </c>
      <c r="CG784" s="100">
        <v>0</v>
      </c>
      <c r="CH784" s="100">
        <v>0</v>
      </c>
      <c r="CI784" s="100">
        <v>0</v>
      </c>
      <c r="CJ784" s="100">
        <v>0</v>
      </c>
      <c r="CK784" s="100">
        <v>0</v>
      </c>
      <c r="CL784" s="100">
        <v>0</v>
      </c>
      <c r="CM784" s="100">
        <v>0</v>
      </c>
      <c r="CN784" s="100">
        <v>0</v>
      </c>
      <c r="CO784" s="100">
        <v>0</v>
      </c>
    </row>
    <row r="785" spans="1:93" x14ac:dyDescent="0.2">
      <c r="A785" s="101" t="s">
        <v>2378</v>
      </c>
      <c r="B785" s="100">
        <v>0</v>
      </c>
      <c r="C785" s="100">
        <v>0</v>
      </c>
      <c r="D785" s="100">
        <v>0</v>
      </c>
      <c r="E785" s="100">
        <v>0</v>
      </c>
      <c r="F785" s="100">
        <v>0</v>
      </c>
      <c r="G785" s="100">
        <v>0</v>
      </c>
      <c r="H785" s="100">
        <v>0</v>
      </c>
      <c r="I785" s="100">
        <v>0</v>
      </c>
      <c r="J785" s="100">
        <v>0</v>
      </c>
      <c r="K785" s="100">
        <v>0</v>
      </c>
      <c r="L785" s="100">
        <v>0</v>
      </c>
      <c r="M785" s="100">
        <v>0</v>
      </c>
      <c r="N785" s="100">
        <v>0</v>
      </c>
      <c r="O785" s="100">
        <v>0</v>
      </c>
      <c r="P785" s="100">
        <v>0</v>
      </c>
      <c r="Q785" s="100">
        <v>0</v>
      </c>
      <c r="R785" s="100">
        <v>0</v>
      </c>
      <c r="S785" s="100">
        <v>0</v>
      </c>
      <c r="T785" s="100">
        <v>0</v>
      </c>
      <c r="U785" s="100">
        <v>0</v>
      </c>
      <c r="V785" s="100">
        <v>0</v>
      </c>
      <c r="W785" s="100">
        <v>0</v>
      </c>
      <c r="X785" s="100">
        <v>0</v>
      </c>
      <c r="Y785" s="100">
        <v>0</v>
      </c>
      <c r="Z785" s="100">
        <v>0</v>
      </c>
      <c r="AB785" s="100">
        <v>0</v>
      </c>
      <c r="AC785" s="100">
        <v>0</v>
      </c>
      <c r="AD785" s="100">
        <v>0</v>
      </c>
      <c r="AE785" s="100">
        <v>0</v>
      </c>
      <c r="AF785" s="100">
        <v>0</v>
      </c>
      <c r="AG785" s="100">
        <v>0</v>
      </c>
      <c r="AH785" s="100">
        <v>0</v>
      </c>
      <c r="AI785" s="100">
        <v>0</v>
      </c>
      <c r="AJ785" s="100">
        <v>0</v>
      </c>
      <c r="AK785" s="100">
        <v>0</v>
      </c>
      <c r="AL785" s="100">
        <v>0</v>
      </c>
      <c r="AM785" s="100">
        <v>0</v>
      </c>
      <c r="AN785" s="100">
        <v>0</v>
      </c>
      <c r="AO785" s="100">
        <v>0</v>
      </c>
      <c r="AP785" s="100">
        <v>0</v>
      </c>
      <c r="AQ785" s="100">
        <v>0</v>
      </c>
      <c r="AR785" s="100">
        <v>0</v>
      </c>
      <c r="AS785" s="100">
        <v>0</v>
      </c>
      <c r="AT785" s="100">
        <v>0</v>
      </c>
      <c r="AU785" s="100">
        <v>0</v>
      </c>
      <c r="AV785" s="100">
        <v>0</v>
      </c>
      <c r="AW785" s="100">
        <v>0</v>
      </c>
      <c r="AX785" s="100">
        <v>0</v>
      </c>
      <c r="AY785" s="100">
        <v>0</v>
      </c>
      <c r="AZ785" s="100">
        <v>0</v>
      </c>
      <c r="BA785" s="100">
        <v>0</v>
      </c>
      <c r="BB785" s="100">
        <v>0</v>
      </c>
      <c r="BC785" s="100">
        <v>0</v>
      </c>
      <c r="BD785" s="100">
        <v>0</v>
      </c>
      <c r="BE785" s="100">
        <v>0</v>
      </c>
      <c r="BF785" s="100">
        <v>0</v>
      </c>
      <c r="BG785" s="100">
        <v>0</v>
      </c>
      <c r="BH785" s="100">
        <v>0</v>
      </c>
      <c r="BI785" s="100">
        <v>0</v>
      </c>
      <c r="BJ785" s="100">
        <v>0</v>
      </c>
      <c r="BK785" s="100">
        <v>0</v>
      </c>
      <c r="BL785" s="100">
        <v>0</v>
      </c>
      <c r="BM785" s="100">
        <v>0</v>
      </c>
      <c r="BN785" s="100">
        <v>0</v>
      </c>
      <c r="BO785" s="100">
        <v>0</v>
      </c>
      <c r="BP785" s="100">
        <v>0</v>
      </c>
      <c r="BQ785" s="100">
        <v>0</v>
      </c>
      <c r="BR785" s="100">
        <v>0</v>
      </c>
      <c r="BS785" s="100">
        <v>0</v>
      </c>
      <c r="BT785" s="100">
        <v>0</v>
      </c>
      <c r="BU785" s="100">
        <v>0</v>
      </c>
      <c r="BV785" s="100">
        <v>0</v>
      </c>
      <c r="BW785" s="100">
        <v>0</v>
      </c>
      <c r="BX785" s="100">
        <v>0</v>
      </c>
      <c r="BY785" s="100">
        <v>0</v>
      </c>
      <c r="BZ785" s="100">
        <v>0</v>
      </c>
      <c r="CA785" s="100">
        <v>0</v>
      </c>
      <c r="CB785" s="100">
        <v>0</v>
      </c>
      <c r="CC785" s="100">
        <v>0</v>
      </c>
      <c r="CD785" s="100">
        <v>0</v>
      </c>
      <c r="CE785" s="100">
        <v>0</v>
      </c>
      <c r="CF785" s="100">
        <v>0</v>
      </c>
      <c r="CG785" s="100">
        <v>0</v>
      </c>
      <c r="CH785" s="100">
        <v>0</v>
      </c>
      <c r="CI785" s="100">
        <v>0</v>
      </c>
      <c r="CJ785" s="100">
        <v>0</v>
      </c>
      <c r="CK785" s="100">
        <v>0</v>
      </c>
      <c r="CL785" s="100">
        <v>0</v>
      </c>
      <c r="CM785" s="100">
        <v>0</v>
      </c>
      <c r="CN785" s="100">
        <v>0</v>
      </c>
      <c r="CO785" s="100">
        <v>0</v>
      </c>
    </row>
    <row r="786" spans="1:93" x14ac:dyDescent="0.2">
      <c r="A786" s="101" t="s">
        <v>2379</v>
      </c>
      <c r="B786" s="100">
        <v>0</v>
      </c>
      <c r="C786" s="100">
        <v>0</v>
      </c>
      <c r="D786" s="100">
        <v>0</v>
      </c>
      <c r="E786" s="100">
        <v>0</v>
      </c>
      <c r="F786" s="100">
        <v>0</v>
      </c>
      <c r="G786" s="100">
        <v>-308191.62</v>
      </c>
      <c r="H786" s="100">
        <v>-107048.79</v>
      </c>
      <c r="I786" s="100">
        <v>-210972.59</v>
      </c>
      <c r="J786" s="100">
        <v>-376127.33</v>
      </c>
      <c r="K786" s="100">
        <v>-157048.79</v>
      </c>
      <c r="L786" s="100">
        <v>-304495.21000000002</v>
      </c>
      <c r="M786" s="100">
        <v>-409113.44</v>
      </c>
      <c r="N786" s="100">
        <v>-409113.44</v>
      </c>
      <c r="O786" s="100">
        <v>-130833.51</v>
      </c>
      <c r="P786" s="100">
        <v>-249005.73</v>
      </c>
      <c r="Q786" s="100">
        <v>-403019.8</v>
      </c>
      <c r="R786" s="100">
        <v>-147465.19</v>
      </c>
      <c r="S786" s="100">
        <v>-299845.87</v>
      </c>
      <c r="T786" s="100">
        <v>-447311.03</v>
      </c>
      <c r="U786" s="100">
        <v>-152380.70000000001</v>
      </c>
      <c r="V786" s="100">
        <v>-299553.03999999998</v>
      </c>
      <c r="W786" s="100">
        <v>-436601.53</v>
      </c>
      <c r="X786" s="100">
        <v>-141616.81</v>
      </c>
      <c r="Y786" s="100">
        <v>-278665.32</v>
      </c>
      <c r="Z786" s="100">
        <v>-398407.08</v>
      </c>
      <c r="AB786" s="100">
        <v>-398407.08</v>
      </c>
      <c r="AC786" s="100">
        <v>-398407.08</v>
      </c>
      <c r="AD786" s="100">
        <v>-398407.08</v>
      </c>
      <c r="AE786" s="100">
        <v>-398407.08</v>
      </c>
      <c r="AF786" s="100">
        <v>-398407.08</v>
      </c>
      <c r="AG786" s="100">
        <v>-398407.08</v>
      </c>
      <c r="AH786" s="100">
        <v>-398407.08</v>
      </c>
      <c r="AI786" s="100">
        <v>-398407.08</v>
      </c>
      <c r="AJ786" s="100">
        <v>-398407.08</v>
      </c>
      <c r="AK786" s="100">
        <v>-398407.08</v>
      </c>
      <c r="AL786" s="100">
        <v>-398407.08</v>
      </c>
      <c r="AM786" s="100">
        <v>-398407.08</v>
      </c>
      <c r="AN786" s="100">
        <v>-398407.08</v>
      </c>
      <c r="AO786" s="100">
        <v>-398407.08</v>
      </c>
      <c r="AP786" s="100">
        <v>-398407.08</v>
      </c>
      <c r="AQ786" s="100">
        <v>-398407.08</v>
      </c>
      <c r="AR786" s="100">
        <v>-398407.08</v>
      </c>
      <c r="AS786" s="100">
        <v>-398407.08</v>
      </c>
      <c r="AT786" s="100">
        <v>-398407.08</v>
      </c>
      <c r="AU786" s="100">
        <v>-398407.08</v>
      </c>
      <c r="AV786" s="100">
        <v>-398407.08</v>
      </c>
      <c r="AW786" s="100">
        <v>-398407.08</v>
      </c>
      <c r="AX786" s="100">
        <v>-398407.08</v>
      </c>
      <c r="AY786" s="100">
        <v>-398407.08</v>
      </c>
      <c r="AZ786" s="100">
        <v>-398407.08</v>
      </c>
      <c r="BA786" s="100">
        <v>-398407.08</v>
      </c>
      <c r="BB786" s="100">
        <v>-398407.08</v>
      </c>
      <c r="BC786" s="100">
        <v>-398407.08</v>
      </c>
      <c r="BD786" s="100">
        <v>-398407.08</v>
      </c>
      <c r="BE786" s="100">
        <v>-398407.08</v>
      </c>
      <c r="BF786" s="100">
        <v>-398407.08</v>
      </c>
      <c r="BG786" s="100">
        <v>-398407.08</v>
      </c>
      <c r="BH786" s="100">
        <v>-398407.08</v>
      </c>
      <c r="BI786" s="100">
        <v>-398407.08</v>
      </c>
      <c r="BJ786" s="100">
        <v>-398407.08</v>
      </c>
      <c r="BK786" s="100">
        <v>-398407.08</v>
      </c>
      <c r="BL786" s="100">
        <v>-398407.08</v>
      </c>
      <c r="BM786" s="100">
        <v>-398407.08</v>
      </c>
      <c r="BN786" s="100">
        <v>-398407.08</v>
      </c>
      <c r="BO786" s="100">
        <v>-398407.08</v>
      </c>
      <c r="BP786" s="100">
        <v>-398407.08</v>
      </c>
      <c r="BQ786" s="100">
        <v>-398407.08</v>
      </c>
      <c r="BR786" s="100">
        <v>-398407.08</v>
      </c>
      <c r="BS786" s="100">
        <v>-398407.08</v>
      </c>
      <c r="BT786" s="100">
        <v>-398407.08</v>
      </c>
      <c r="BU786" s="100">
        <v>-398407.08</v>
      </c>
      <c r="BV786" s="100">
        <v>-398407.08</v>
      </c>
      <c r="BW786" s="100">
        <v>-398407.08</v>
      </c>
      <c r="BX786" s="100">
        <v>-398407.08</v>
      </c>
      <c r="BY786" s="100">
        <v>-398407.08</v>
      </c>
      <c r="BZ786" s="100">
        <v>-398407.08</v>
      </c>
      <c r="CA786" s="100">
        <v>-398407.08</v>
      </c>
      <c r="CB786" s="100">
        <v>-398407.08</v>
      </c>
      <c r="CC786" s="100">
        <v>-398407.08</v>
      </c>
      <c r="CD786" s="100">
        <v>-398407.08</v>
      </c>
      <c r="CE786" s="100">
        <v>-398407.08</v>
      </c>
      <c r="CF786" s="100">
        <v>-398407.08</v>
      </c>
      <c r="CG786" s="100">
        <v>-398407.08</v>
      </c>
      <c r="CH786" s="100">
        <v>-398407.08</v>
      </c>
      <c r="CI786" s="100">
        <v>-398407.08</v>
      </c>
      <c r="CJ786" s="100">
        <v>-398407.08</v>
      </c>
      <c r="CK786" s="100">
        <v>-398407.08</v>
      </c>
      <c r="CL786" s="100">
        <v>-398407.08</v>
      </c>
      <c r="CM786" s="100">
        <v>-398407.08</v>
      </c>
      <c r="CN786" s="100">
        <v>-398407.08</v>
      </c>
      <c r="CO786" s="100">
        <v>-398407.08</v>
      </c>
    </row>
    <row r="787" spans="1:93" x14ac:dyDescent="0.2">
      <c r="A787" s="101" t="s">
        <v>2380</v>
      </c>
      <c r="B787" s="100">
        <v>-2544787.7400000002</v>
      </c>
      <c r="C787" s="100">
        <v>-2664771.7400000002</v>
      </c>
      <c r="D787" s="100">
        <v>-361394.74</v>
      </c>
      <c r="E787" s="100">
        <v>-485424.74</v>
      </c>
      <c r="F787" s="100">
        <v>-606720.74</v>
      </c>
      <c r="G787" s="100">
        <v>-728469.74</v>
      </c>
      <c r="H787" s="100">
        <v>-866048.74</v>
      </c>
      <c r="I787" s="100">
        <v>-990975.74</v>
      </c>
      <c r="J787" s="100">
        <v>-1117210.74</v>
      </c>
      <c r="K787" s="100">
        <v>-1249107.74</v>
      </c>
      <c r="L787" s="100">
        <v>-1300643.74</v>
      </c>
      <c r="M787" s="100">
        <v>-2372492.7400000002</v>
      </c>
      <c r="N787" s="100">
        <v>-2372492.7400000002</v>
      </c>
      <c r="O787" s="100">
        <v>-2523997.7400000002</v>
      </c>
      <c r="P787" s="100">
        <v>-2685658.74</v>
      </c>
      <c r="Q787" s="100">
        <v>-486288.74</v>
      </c>
      <c r="R787" s="100">
        <v>-594737.74</v>
      </c>
      <c r="S787" s="100">
        <v>-762431.74</v>
      </c>
      <c r="T787" s="100">
        <v>-674422.74</v>
      </c>
      <c r="U787" s="100">
        <v>-639730.74</v>
      </c>
      <c r="V787" s="100">
        <v>-639730.74</v>
      </c>
      <c r="W787" s="100">
        <v>-0.74</v>
      </c>
      <c r="X787" s="100">
        <v>639730</v>
      </c>
      <c r="Y787" s="100">
        <v>-0.74</v>
      </c>
      <c r="Z787" s="100">
        <v>0</v>
      </c>
      <c r="AB787" s="100">
        <v>0</v>
      </c>
      <c r="AC787" s="100">
        <v>0</v>
      </c>
      <c r="AD787" s="100">
        <v>0</v>
      </c>
      <c r="AE787" s="100">
        <v>0</v>
      </c>
      <c r="AF787" s="100">
        <v>0</v>
      </c>
      <c r="AG787" s="100">
        <v>0</v>
      </c>
      <c r="AH787" s="100">
        <v>0</v>
      </c>
      <c r="AI787" s="100">
        <v>0</v>
      </c>
      <c r="AJ787" s="100">
        <v>0</v>
      </c>
      <c r="AK787" s="100">
        <v>0</v>
      </c>
      <c r="AL787" s="100">
        <v>0</v>
      </c>
      <c r="AM787" s="100">
        <v>0</v>
      </c>
      <c r="AN787" s="100">
        <v>0</v>
      </c>
      <c r="AO787" s="100">
        <v>0</v>
      </c>
      <c r="AP787" s="100">
        <v>0</v>
      </c>
      <c r="AQ787" s="100">
        <v>0</v>
      </c>
      <c r="AR787" s="100">
        <v>0</v>
      </c>
      <c r="AS787" s="100">
        <v>0</v>
      </c>
      <c r="AT787" s="100">
        <v>0</v>
      </c>
      <c r="AU787" s="100">
        <v>0</v>
      </c>
      <c r="AV787" s="100">
        <v>0</v>
      </c>
      <c r="AW787" s="100">
        <v>0</v>
      </c>
      <c r="AX787" s="100">
        <v>0</v>
      </c>
      <c r="AY787" s="100">
        <v>0</v>
      </c>
      <c r="AZ787" s="100">
        <v>0</v>
      </c>
      <c r="BA787" s="100">
        <v>0</v>
      </c>
      <c r="BB787" s="100">
        <v>0</v>
      </c>
      <c r="BC787" s="100">
        <v>0</v>
      </c>
      <c r="BD787" s="100">
        <v>0</v>
      </c>
      <c r="BE787" s="100">
        <v>0</v>
      </c>
      <c r="BF787" s="100">
        <v>0</v>
      </c>
      <c r="BG787" s="100">
        <v>0</v>
      </c>
      <c r="BH787" s="100">
        <v>0</v>
      </c>
      <c r="BI787" s="100">
        <v>0</v>
      </c>
      <c r="BJ787" s="100">
        <v>0</v>
      </c>
      <c r="BK787" s="100">
        <v>0</v>
      </c>
      <c r="BL787" s="100">
        <v>0</v>
      </c>
      <c r="BM787" s="100">
        <v>0</v>
      </c>
      <c r="BN787" s="100">
        <v>0</v>
      </c>
      <c r="BO787" s="100">
        <v>0</v>
      </c>
      <c r="BP787" s="100">
        <v>0</v>
      </c>
      <c r="BQ787" s="100">
        <v>0</v>
      </c>
      <c r="BR787" s="100">
        <v>0</v>
      </c>
      <c r="BS787" s="100">
        <v>0</v>
      </c>
      <c r="BT787" s="100">
        <v>0</v>
      </c>
      <c r="BU787" s="100">
        <v>0</v>
      </c>
      <c r="BV787" s="100">
        <v>0</v>
      </c>
      <c r="BW787" s="100">
        <v>0</v>
      </c>
      <c r="BX787" s="100">
        <v>0</v>
      </c>
      <c r="BY787" s="100">
        <v>0</v>
      </c>
      <c r="BZ787" s="100">
        <v>0</v>
      </c>
      <c r="CA787" s="100">
        <v>0</v>
      </c>
      <c r="CB787" s="100">
        <v>0</v>
      </c>
      <c r="CC787" s="100">
        <v>0</v>
      </c>
      <c r="CD787" s="100">
        <v>0</v>
      </c>
      <c r="CE787" s="100">
        <v>0</v>
      </c>
      <c r="CF787" s="100">
        <v>0</v>
      </c>
      <c r="CG787" s="100">
        <v>0</v>
      </c>
      <c r="CH787" s="100">
        <v>0</v>
      </c>
      <c r="CI787" s="100">
        <v>0</v>
      </c>
      <c r="CJ787" s="100">
        <v>0</v>
      </c>
      <c r="CK787" s="100">
        <v>0</v>
      </c>
      <c r="CL787" s="100">
        <v>0</v>
      </c>
      <c r="CM787" s="100">
        <v>0</v>
      </c>
      <c r="CN787" s="100">
        <v>0</v>
      </c>
      <c r="CO787" s="100">
        <v>0</v>
      </c>
    </row>
    <row r="788" spans="1:93" x14ac:dyDescent="0.2">
      <c r="A788" s="101" t="s">
        <v>2381</v>
      </c>
      <c r="B788" s="100">
        <v>-167188.94</v>
      </c>
      <c r="C788" s="100">
        <v>25655.81</v>
      </c>
      <c r="D788" s="100">
        <v>33243.81</v>
      </c>
      <c r="E788" s="100">
        <v>37772.519999999997</v>
      </c>
      <c r="F788" s="100">
        <v>-134299.76999999999</v>
      </c>
      <c r="G788" s="100">
        <v>50876.29</v>
      </c>
      <c r="H788" s="100">
        <v>16794.560000000001</v>
      </c>
      <c r="I788" s="100">
        <v>23562.23</v>
      </c>
      <c r="J788" s="100">
        <v>29315.41</v>
      </c>
      <c r="K788" s="100">
        <v>35642.26</v>
      </c>
      <c r="L788" s="100">
        <v>41946.48</v>
      </c>
      <c r="M788" s="100">
        <v>8290.75</v>
      </c>
      <c r="N788" s="100">
        <v>8290.75</v>
      </c>
      <c r="O788" s="100">
        <v>16554.27</v>
      </c>
      <c r="P788" s="100">
        <v>23776.54</v>
      </c>
      <c r="Q788" s="100">
        <v>29841.22</v>
      </c>
      <c r="R788" s="100">
        <v>38511.519999999997</v>
      </c>
      <c r="S788" s="100">
        <v>43649.26</v>
      </c>
      <c r="T788" s="100">
        <v>10319.93</v>
      </c>
      <c r="U788" s="100">
        <v>14991.23</v>
      </c>
      <c r="V788" s="100">
        <v>21481.02</v>
      </c>
      <c r="W788" s="100">
        <v>26508.5</v>
      </c>
      <c r="X788" s="100">
        <v>31568.880000000001</v>
      </c>
      <c r="Y788" s="100">
        <v>37115.15</v>
      </c>
      <c r="Z788" s="100">
        <v>6267.71</v>
      </c>
      <c r="AB788" s="100">
        <v>6267.71</v>
      </c>
      <c r="AC788" s="100">
        <v>6267.71</v>
      </c>
      <c r="AD788" s="100">
        <v>6267.71</v>
      </c>
      <c r="AE788" s="100">
        <v>6267.71</v>
      </c>
      <c r="AF788" s="100">
        <v>6267.71</v>
      </c>
      <c r="AG788" s="100">
        <v>6267.71</v>
      </c>
      <c r="AH788" s="100">
        <v>6267.71</v>
      </c>
      <c r="AI788" s="100">
        <v>6267.71</v>
      </c>
      <c r="AJ788" s="100">
        <v>6267.71</v>
      </c>
      <c r="AK788" s="100">
        <v>6267.71</v>
      </c>
      <c r="AL788" s="100">
        <v>6267.71</v>
      </c>
      <c r="AM788" s="100">
        <v>6267.71</v>
      </c>
      <c r="AN788" s="100">
        <v>6267.71</v>
      </c>
      <c r="AO788" s="100">
        <v>6267.71</v>
      </c>
      <c r="AP788" s="100">
        <v>6267.71</v>
      </c>
      <c r="AQ788" s="100">
        <v>6267.71</v>
      </c>
      <c r="AR788" s="100">
        <v>6267.71</v>
      </c>
      <c r="AS788" s="100">
        <v>6267.71</v>
      </c>
      <c r="AT788" s="100">
        <v>6267.71</v>
      </c>
      <c r="AU788" s="100">
        <v>6267.71</v>
      </c>
      <c r="AV788" s="100">
        <v>6267.71</v>
      </c>
      <c r="AW788" s="100">
        <v>6267.71</v>
      </c>
      <c r="AX788" s="100">
        <v>6267.71</v>
      </c>
      <c r="AY788" s="100">
        <v>6267.71</v>
      </c>
      <c r="AZ788" s="100">
        <v>6267.71</v>
      </c>
      <c r="BA788" s="100">
        <v>6267.71</v>
      </c>
      <c r="BB788" s="100">
        <v>6267.71</v>
      </c>
      <c r="BC788" s="100">
        <v>6267.71</v>
      </c>
      <c r="BD788" s="100">
        <v>6267.71</v>
      </c>
      <c r="BE788" s="100">
        <v>6267.71</v>
      </c>
      <c r="BF788" s="100">
        <v>6267.71</v>
      </c>
      <c r="BG788" s="100">
        <v>6267.71</v>
      </c>
      <c r="BH788" s="100">
        <v>6267.71</v>
      </c>
      <c r="BI788" s="100">
        <v>6267.71</v>
      </c>
      <c r="BJ788" s="100">
        <v>6267.71</v>
      </c>
      <c r="BK788" s="100">
        <v>6267.71</v>
      </c>
      <c r="BL788" s="100">
        <v>6267.71</v>
      </c>
      <c r="BM788" s="100">
        <v>6267.71</v>
      </c>
      <c r="BN788" s="100">
        <v>6267.71</v>
      </c>
      <c r="BO788" s="100">
        <v>6267.71</v>
      </c>
      <c r="BP788" s="100">
        <v>6267.71</v>
      </c>
      <c r="BQ788" s="100">
        <v>6267.71</v>
      </c>
      <c r="BR788" s="100">
        <v>6267.71</v>
      </c>
      <c r="BS788" s="100">
        <v>6267.71</v>
      </c>
      <c r="BT788" s="100">
        <v>6267.71</v>
      </c>
      <c r="BU788" s="100">
        <v>6267.71</v>
      </c>
      <c r="BV788" s="100">
        <v>6267.71</v>
      </c>
      <c r="BW788" s="100">
        <v>6267.71</v>
      </c>
      <c r="BX788" s="100">
        <v>6267.71</v>
      </c>
      <c r="BY788" s="100">
        <v>6267.71</v>
      </c>
      <c r="BZ788" s="100">
        <v>6267.71</v>
      </c>
      <c r="CA788" s="100">
        <v>6267.71</v>
      </c>
      <c r="CB788" s="100">
        <v>6267.71</v>
      </c>
      <c r="CC788" s="100">
        <v>6267.71</v>
      </c>
      <c r="CD788" s="100">
        <v>6267.71</v>
      </c>
      <c r="CE788" s="100">
        <v>6267.71</v>
      </c>
      <c r="CF788" s="100">
        <v>6267.71</v>
      </c>
      <c r="CG788" s="100">
        <v>6267.71</v>
      </c>
      <c r="CH788" s="100">
        <v>6267.71</v>
      </c>
      <c r="CI788" s="100">
        <v>6267.71</v>
      </c>
      <c r="CJ788" s="100">
        <v>6267.71</v>
      </c>
      <c r="CK788" s="100">
        <v>6267.71</v>
      </c>
      <c r="CL788" s="100">
        <v>6267.71</v>
      </c>
      <c r="CM788" s="100">
        <v>6267.71</v>
      </c>
      <c r="CN788" s="100">
        <v>6267.71</v>
      </c>
      <c r="CO788" s="100">
        <v>6267.71</v>
      </c>
    </row>
    <row r="789" spans="1:93" x14ac:dyDescent="0.2">
      <c r="A789" s="101" t="s">
        <v>2382</v>
      </c>
      <c r="B789" s="100">
        <v>-17061.98</v>
      </c>
      <c r="C789" s="100">
        <v>5456.73</v>
      </c>
      <c r="D789" s="100">
        <v>6460.81</v>
      </c>
      <c r="E789" s="100">
        <v>7337.43</v>
      </c>
      <c r="F789" s="100">
        <v>-13255.69</v>
      </c>
      <c r="G789" s="100">
        <v>9248.75</v>
      </c>
      <c r="H789" s="100">
        <v>4801.4799999999996</v>
      </c>
      <c r="I789" s="100">
        <v>5644.73</v>
      </c>
      <c r="J789" s="100">
        <v>6562.57</v>
      </c>
      <c r="K789" s="100">
        <v>7596.25</v>
      </c>
      <c r="L789" s="100">
        <v>8642.2999999999993</v>
      </c>
      <c r="M789" s="100">
        <v>4183.91</v>
      </c>
      <c r="N789" s="100">
        <v>4183.91</v>
      </c>
      <c r="O789" s="100">
        <v>5466.12</v>
      </c>
      <c r="P789" s="100">
        <v>6481.74</v>
      </c>
      <c r="Q789" s="100">
        <v>7550.2</v>
      </c>
      <c r="R789" s="100">
        <v>8821.17</v>
      </c>
      <c r="S789" s="100">
        <v>8750.73</v>
      </c>
      <c r="T789" s="100">
        <v>4524.3</v>
      </c>
      <c r="U789" s="100">
        <v>5358.51</v>
      </c>
      <c r="V789" s="100">
        <v>6216.64</v>
      </c>
      <c r="W789" s="100">
        <v>7281</v>
      </c>
      <c r="X789" s="100">
        <v>8102.57</v>
      </c>
      <c r="Y789" s="100">
        <v>8900.7000000000007</v>
      </c>
      <c r="Z789" s="100">
        <v>4715.88</v>
      </c>
      <c r="AB789" s="100">
        <v>4715.88</v>
      </c>
      <c r="AC789" s="100">
        <v>4715.88</v>
      </c>
      <c r="AD789" s="100">
        <v>4715.88</v>
      </c>
      <c r="AE789" s="100">
        <v>4715.88</v>
      </c>
      <c r="AF789" s="100">
        <v>4715.88</v>
      </c>
      <c r="AG789" s="100">
        <v>4715.88</v>
      </c>
      <c r="AH789" s="100">
        <v>4715.88</v>
      </c>
      <c r="AI789" s="100">
        <v>4715.88</v>
      </c>
      <c r="AJ789" s="100">
        <v>4715.88</v>
      </c>
      <c r="AK789" s="100">
        <v>4715.88</v>
      </c>
      <c r="AL789" s="100">
        <v>4715.88</v>
      </c>
      <c r="AM789" s="100">
        <v>4715.88</v>
      </c>
      <c r="AN789" s="100">
        <v>4715.88</v>
      </c>
      <c r="AO789" s="100">
        <v>4715.88</v>
      </c>
      <c r="AP789" s="100">
        <v>4715.88</v>
      </c>
      <c r="AQ789" s="100">
        <v>4715.88</v>
      </c>
      <c r="AR789" s="100">
        <v>4715.88</v>
      </c>
      <c r="AS789" s="100">
        <v>4715.88</v>
      </c>
      <c r="AT789" s="100">
        <v>4715.88</v>
      </c>
      <c r="AU789" s="100">
        <v>4715.88</v>
      </c>
      <c r="AV789" s="100">
        <v>4715.88</v>
      </c>
      <c r="AW789" s="100">
        <v>4715.88</v>
      </c>
      <c r="AX789" s="100">
        <v>4715.88</v>
      </c>
      <c r="AY789" s="100">
        <v>4715.88</v>
      </c>
      <c r="AZ789" s="100">
        <v>4715.88</v>
      </c>
      <c r="BA789" s="100">
        <v>4715.88</v>
      </c>
      <c r="BB789" s="100">
        <v>4715.88</v>
      </c>
      <c r="BC789" s="100">
        <v>4715.88</v>
      </c>
      <c r="BD789" s="100">
        <v>4715.88</v>
      </c>
      <c r="BE789" s="100">
        <v>4715.88</v>
      </c>
      <c r="BF789" s="100">
        <v>4715.88</v>
      </c>
      <c r="BG789" s="100">
        <v>4715.88</v>
      </c>
      <c r="BH789" s="100">
        <v>4715.88</v>
      </c>
      <c r="BI789" s="100">
        <v>4715.88</v>
      </c>
      <c r="BJ789" s="100">
        <v>4715.88</v>
      </c>
      <c r="BK789" s="100">
        <v>4715.88</v>
      </c>
      <c r="BL789" s="100">
        <v>4715.88</v>
      </c>
      <c r="BM789" s="100">
        <v>4715.88</v>
      </c>
      <c r="BN789" s="100">
        <v>4715.88</v>
      </c>
      <c r="BO789" s="100">
        <v>4715.88</v>
      </c>
      <c r="BP789" s="100">
        <v>4715.88</v>
      </c>
      <c r="BQ789" s="100">
        <v>4715.88</v>
      </c>
      <c r="BR789" s="100">
        <v>4715.88</v>
      </c>
      <c r="BS789" s="100">
        <v>4715.88</v>
      </c>
      <c r="BT789" s="100">
        <v>4715.88</v>
      </c>
      <c r="BU789" s="100">
        <v>4715.88</v>
      </c>
      <c r="BV789" s="100">
        <v>4715.88</v>
      </c>
      <c r="BW789" s="100">
        <v>4715.88</v>
      </c>
      <c r="BX789" s="100">
        <v>4715.88</v>
      </c>
      <c r="BY789" s="100">
        <v>4715.88</v>
      </c>
      <c r="BZ789" s="100">
        <v>4715.88</v>
      </c>
      <c r="CA789" s="100">
        <v>4715.88</v>
      </c>
      <c r="CB789" s="100">
        <v>4715.88</v>
      </c>
      <c r="CC789" s="100">
        <v>4715.88</v>
      </c>
      <c r="CD789" s="100">
        <v>4715.88</v>
      </c>
      <c r="CE789" s="100">
        <v>4715.88</v>
      </c>
      <c r="CF789" s="100">
        <v>4715.88</v>
      </c>
      <c r="CG789" s="100">
        <v>4715.88</v>
      </c>
      <c r="CH789" s="100">
        <v>4715.88</v>
      </c>
      <c r="CI789" s="100">
        <v>4715.88</v>
      </c>
      <c r="CJ789" s="100">
        <v>4715.88</v>
      </c>
      <c r="CK789" s="100">
        <v>4715.88</v>
      </c>
      <c r="CL789" s="100">
        <v>4715.88</v>
      </c>
      <c r="CM789" s="100">
        <v>4715.88</v>
      </c>
      <c r="CN789" s="100">
        <v>4715.88</v>
      </c>
      <c r="CO789" s="100">
        <v>4715.88</v>
      </c>
    </row>
    <row r="790" spans="1:93" x14ac:dyDescent="0.2">
      <c r="A790" s="101" t="s">
        <v>2383</v>
      </c>
      <c r="B790" s="100">
        <v>-149383.97</v>
      </c>
      <c r="C790" s="100">
        <v>-189.45</v>
      </c>
      <c r="D790" s="100">
        <v>-92.59</v>
      </c>
      <c r="E790" s="100">
        <v>-91.54</v>
      </c>
      <c r="F790" s="100">
        <v>-91.24</v>
      </c>
      <c r="G790" s="100">
        <v>305995.61</v>
      </c>
      <c r="H790" s="100">
        <v>-91.24</v>
      </c>
      <c r="I790" s="100">
        <v>-91.24</v>
      </c>
      <c r="J790" s="100">
        <v>-440.82</v>
      </c>
      <c r="K790" s="100">
        <v>-91.24</v>
      </c>
      <c r="L790" s="100">
        <v>-150382.63</v>
      </c>
      <c r="M790" s="100">
        <v>-45.33</v>
      </c>
      <c r="N790" s="100">
        <v>-45.33</v>
      </c>
      <c r="O790" s="100">
        <v>-274.51</v>
      </c>
      <c r="P790" s="100">
        <v>-328.52</v>
      </c>
      <c r="Q790" s="100">
        <v>-278.52</v>
      </c>
      <c r="R790" s="100">
        <v>-278.52</v>
      </c>
      <c r="S790" s="100">
        <v>-278.52</v>
      </c>
      <c r="T790" s="100">
        <v>-278.52</v>
      </c>
      <c r="U790" s="100">
        <v>593.78</v>
      </c>
      <c r="V790" s="100">
        <v>381.28</v>
      </c>
      <c r="W790" s="100">
        <v>614.75</v>
      </c>
      <c r="X790" s="100">
        <v>54687.6</v>
      </c>
      <c r="Y790" s="100">
        <v>198183.75</v>
      </c>
      <c r="Z790" s="100">
        <v>54687.6</v>
      </c>
      <c r="AB790" s="100">
        <v>54687.6</v>
      </c>
      <c r="AC790" s="100">
        <v>54687.6</v>
      </c>
      <c r="AD790" s="100">
        <v>54687.6</v>
      </c>
      <c r="AE790" s="100">
        <v>54687.6</v>
      </c>
      <c r="AF790" s="100">
        <v>54687.6</v>
      </c>
      <c r="AG790" s="100">
        <v>54687.6</v>
      </c>
      <c r="AH790" s="100">
        <v>54687.6</v>
      </c>
      <c r="AI790" s="100">
        <v>54687.6</v>
      </c>
      <c r="AJ790" s="100">
        <v>54687.6</v>
      </c>
      <c r="AK790" s="100">
        <v>54687.6</v>
      </c>
      <c r="AL790" s="100">
        <v>54687.6</v>
      </c>
      <c r="AM790" s="100">
        <v>54687.6</v>
      </c>
      <c r="AN790" s="100">
        <v>54687.6</v>
      </c>
      <c r="AO790" s="100">
        <v>54687.6</v>
      </c>
      <c r="AP790" s="100">
        <v>54687.6</v>
      </c>
      <c r="AQ790" s="100">
        <v>54687.6</v>
      </c>
      <c r="AR790" s="100">
        <v>54687.6</v>
      </c>
      <c r="AS790" s="100">
        <v>54687.6</v>
      </c>
      <c r="AT790" s="100">
        <v>54687.6</v>
      </c>
      <c r="AU790" s="100">
        <v>54687.6</v>
      </c>
      <c r="AV790" s="100">
        <v>54687.6</v>
      </c>
      <c r="AW790" s="100">
        <v>54687.6</v>
      </c>
      <c r="AX790" s="100">
        <v>54687.6</v>
      </c>
      <c r="AY790" s="100">
        <v>54687.6</v>
      </c>
      <c r="AZ790" s="100">
        <v>54687.6</v>
      </c>
      <c r="BA790" s="100">
        <v>54687.6</v>
      </c>
      <c r="BB790" s="100">
        <v>54687.6</v>
      </c>
      <c r="BC790" s="100">
        <v>54687.6</v>
      </c>
      <c r="BD790" s="100">
        <v>54687.6</v>
      </c>
      <c r="BE790" s="100">
        <v>54687.6</v>
      </c>
      <c r="BF790" s="100">
        <v>54687.6</v>
      </c>
      <c r="BG790" s="100">
        <v>54687.6</v>
      </c>
      <c r="BH790" s="100">
        <v>54687.6</v>
      </c>
      <c r="BI790" s="100">
        <v>54687.6</v>
      </c>
      <c r="BJ790" s="100">
        <v>54687.6</v>
      </c>
      <c r="BK790" s="100">
        <v>54687.6</v>
      </c>
      <c r="BL790" s="100">
        <v>54687.6</v>
      </c>
      <c r="BM790" s="100">
        <v>54687.6</v>
      </c>
      <c r="BN790" s="100">
        <v>54687.6</v>
      </c>
      <c r="BO790" s="100">
        <v>54687.6</v>
      </c>
      <c r="BP790" s="100">
        <v>54687.6</v>
      </c>
      <c r="BQ790" s="100">
        <v>54687.6</v>
      </c>
      <c r="BR790" s="100">
        <v>54687.6</v>
      </c>
      <c r="BS790" s="100">
        <v>54687.6</v>
      </c>
      <c r="BT790" s="100">
        <v>54687.6</v>
      </c>
      <c r="BU790" s="100">
        <v>54687.6</v>
      </c>
      <c r="BV790" s="100">
        <v>54687.6</v>
      </c>
      <c r="BW790" s="100">
        <v>54687.6</v>
      </c>
      <c r="BX790" s="100">
        <v>54687.6</v>
      </c>
      <c r="BY790" s="100">
        <v>54687.6</v>
      </c>
      <c r="BZ790" s="100">
        <v>54687.6</v>
      </c>
      <c r="CA790" s="100">
        <v>54687.6</v>
      </c>
      <c r="CB790" s="100">
        <v>54687.6</v>
      </c>
      <c r="CC790" s="100">
        <v>54687.6</v>
      </c>
      <c r="CD790" s="100">
        <v>54687.6</v>
      </c>
      <c r="CE790" s="100">
        <v>54687.6</v>
      </c>
      <c r="CF790" s="100">
        <v>54687.6</v>
      </c>
      <c r="CG790" s="100">
        <v>54687.6</v>
      </c>
      <c r="CH790" s="100">
        <v>54687.6</v>
      </c>
      <c r="CI790" s="100">
        <v>54687.6</v>
      </c>
      <c r="CJ790" s="100">
        <v>54687.6</v>
      </c>
      <c r="CK790" s="100">
        <v>54687.6</v>
      </c>
      <c r="CL790" s="100">
        <v>54687.6</v>
      </c>
      <c r="CM790" s="100">
        <v>54687.6</v>
      </c>
      <c r="CN790" s="100">
        <v>54687.6</v>
      </c>
      <c r="CO790" s="100">
        <v>54687.6</v>
      </c>
    </row>
    <row r="791" spans="1:93" x14ac:dyDescent="0.2">
      <c r="A791" s="101" t="s">
        <v>2384</v>
      </c>
      <c r="B791" s="100">
        <v>0</v>
      </c>
      <c r="C791" s="100">
        <v>0</v>
      </c>
      <c r="D791" s="100">
        <v>0</v>
      </c>
      <c r="E791" s="100">
        <v>0</v>
      </c>
      <c r="F791" s="100">
        <v>0</v>
      </c>
      <c r="G791" s="100">
        <v>0</v>
      </c>
      <c r="H791" s="100">
        <v>0</v>
      </c>
      <c r="I791" s="100">
        <v>0</v>
      </c>
      <c r="J791" s="100">
        <v>0</v>
      </c>
      <c r="K791" s="100">
        <v>0</v>
      </c>
      <c r="L791" s="100">
        <v>0</v>
      </c>
      <c r="M791" s="100">
        <v>0</v>
      </c>
      <c r="N791" s="100">
        <v>0</v>
      </c>
      <c r="O791" s="100">
        <v>0</v>
      </c>
      <c r="P791" s="100">
        <v>0</v>
      </c>
      <c r="Q791" s="100">
        <v>0</v>
      </c>
      <c r="R791" s="100">
        <v>0</v>
      </c>
      <c r="S791" s="100">
        <v>0</v>
      </c>
      <c r="T791" s="100">
        <v>0</v>
      </c>
      <c r="U791" s="100">
        <v>0</v>
      </c>
      <c r="V791" s="100">
        <v>0</v>
      </c>
      <c r="W791" s="100">
        <v>0</v>
      </c>
      <c r="X791" s="100">
        <v>0</v>
      </c>
      <c r="Y791" s="100">
        <v>0</v>
      </c>
      <c r="Z791" s="100">
        <v>0</v>
      </c>
      <c r="AB791" s="100">
        <v>0</v>
      </c>
      <c r="AC791" s="100">
        <v>0</v>
      </c>
      <c r="AD791" s="100">
        <v>0</v>
      </c>
      <c r="AE791" s="100">
        <v>0</v>
      </c>
      <c r="AF791" s="100">
        <v>0</v>
      </c>
      <c r="AG791" s="100">
        <v>0</v>
      </c>
      <c r="AH791" s="100">
        <v>0</v>
      </c>
      <c r="AI791" s="100">
        <v>0</v>
      </c>
      <c r="AJ791" s="100">
        <v>0</v>
      </c>
      <c r="AK791" s="100">
        <v>0</v>
      </c>
      <c r="AL791" s="100">
        <v>0</v>
      </c>
      <c r="AM791" s="100">
        <v>0</v>
      </c>
      <c r="AN791" s="100">
        <v>0</v>
      </c>
      <c r="AO791" s="100">
        <v>0</v>
      </c>
      <c r="AP791" s="100">
        <v>0</v>
      </c>
      <c r="AQ791" s="100">
        <v>0</v>
      </c>
      <c r="AR791" s="100">
        <v>0</v>
      </c>
      <c r="AS791" s="100">
        <v>0</v>
      </c>
      <c r="AT791" s="100">
        <v>0</v>
      </c>
      <c r="AU791" s="100">
        <v>0</v>
      </c>
      <c r="AV791" s="100">
        <v>0</v>
      </c>
      <c r="AW791" s="100">
        <v>0</v>
      </c>
      <c r="AX791" s="100">
        <v>0</v>
      </c>
      <c r="AY791" s="100">
        <v>0</v>
      </c>
      <c r="AZ791" s="100">
        <v>0</v>
      </c>
      <c r="BA791" s="100">
        <v>0</v>
      </c>
      <c r="BB791" s="100">
        <v>0</v>
      </c>
      <c r="BC791" s="100">
        <v>0</v>
      </c>
      <c r="BD791" s="100">
        <v>0</v>
      </c>
      <c r="BE791" s="100">
        <v>0</v>
      </c>
      <c r="BF791" s="100">
        <v>0</v>
      </c>
      <c r="BG791" s="100">
        <v>0</v>
      </c>
      <c r="BH791" s="100">
        <v>0</v>
      </c>
      <c r="BI791" s="100">
        <v>0</v>
      </c>
      <c r="BJ791" s="100">
        <v>0</v>
      </c>
      <c r="BK791" s="100">
        <v>0</v>
      </c>
      <c r="BL791" s="100">
        <v>0</v>
      </c>
      <c r="BM791" s="100">
        <v>0</v>
      </c>
      <c r="BN791" s="100">
        <v>0</v>
      </c>
      <c r="BO791" s="100">
        <v>0</v>
      </c>
      <c r="BP791" s="100">
        <v>0</v>
      </c>
      <c r="BQ791" s="100">
        <v>0</v>
      </c>
      <c r="BR791" s="100">
        <v>0</v>
      </c>
      <c r="BS791" s="100">
        <v>0</v>
      </c>
      <c r="BT791" s="100">
        <v>0</v>
      </c>
      <c r="BU791" s="100">
        <v>0</v>
      </c>
      <c r="BV791" s="100">
        <v>0</v>
      </c>
      <c r="BW791" s="100">
        <v>0</v>
      </c>
      <c r="BX791" s="100">
        <v>0</v>
      </c>
      <c r="BY791" s="100">
        <v>0</v>
      </c>
      <c r="BZ791" s="100">
        <v>0</v>
      </c>
      <c r="CA791" s="100">
        <v>0</v>
      </c>
      <c r="CB791" s="100">
        <v>0</v>
      </c>
      <c r="CC791" s="100">
        <v>0</v>
      </c>
      <c r="CD791" s="100">
        <v>0</v>
      </c>
      <c r="CE791" s="100">
        <v>0</v>
      </c>
      <c r="CF791" s="100">
        <v>0</v>
      </c>
      <c r="CG791" s="100">
        <v>0</v>
      </c>
      <c r="CH791" s="100">
        <v>0</v>
      </c>
      <c r="CI791" s="100">
        <v>0</v>
      </c>
      <c r="CJ791" s="100">
        <v>0</v>
      </c>
      <c r="CK791" s="100">
        <v>0</v>
      </c>
      <c r="CL791" s="100">
        <v>0</v>
      </c>
      <c r="CM791" s="100">
        <v>0</v>
      </c>
      <c r="CN791" s="100">
        <v>0</v>
      </c>
      <c r="CO791" s="100">
        <v>0</v>
      </c>
    </row>
    <row r="792" spans="1:93" x14ac:dyDescent="0.2">
      <c r="A792" s="101" t="s">
        <v>2385</v>
      </c>
      <c r="B792" s="100">
        <v>0</v>
      </c>
      <c r="C792" s="100">
        <v>0</v>
      </c>
      <c r="D792" s="100">
        <v>0</v>
      </c>
      <c r="E792" s="100">
        <v>0</v>
      </c>
      <c r="F792" s="100">
        <v>0</v>
      </c>
      <c r="G792" s="100">
        <v>0</v>
      </c>
      <c r="H792" s="100">
        <v>0</v>
      </c>
      <c r="I792" s="100">
        <v>0</v>
      </c>
      <c r="J792" s="100">
        <v>0</v>
      </c>
      <c r="K792" s="100">
        <v>0</v>
      </c>
      <c r="L792" s="100">
        <v>0</v>
      </c>
      <c r="M792" s="100">
        <v>0</v>
      </c>
      <c r="N792" s="100">
        <v>0</v>
      </c>
      <c r="O792" s="100">
        <v>0</v>
      </c>
      <c r="P792" s="100">
        <v>0</v>
      </c>
      <c r="Q792" s="100">
        <v>0</v>
      </c>
      <c r="R792" s="100">
        <v>0</v>
      </c>
      <c r="S792" s="100">
        <v>0</v>
      </c>
      <c r="T792" s="100">
        <v>0</v>
      </c>
      <c r="U792" s="100">
        <v>0</v>
      </c>
      <c r="V792" s="100">
        <v>0</v>
      </c>
      <c r="W792" s="100">
        <v>0</v>
      </c>
      <c r="X792" s="100">
        <v>0</v>
      </c>
      <c r="Y792" s="100">
        <v>0</v>
      </c>
      <c r="Z792" s="100">
        <v>0</v>
      </c>
      <c r="AB792" s="100">
        <v>0</v>
      </c>
      <c r="AC792" s="100">
        <v>0</v>
      </c>
      <c r="AD792" s="100">
        <v>0</v>
      </c>
      <c r="AE792" s="100">
        <v>0</v>
      </c>
      <c r="AF792" s="100">
        <v>0</v>
      </c>
      <c r="AG792" s="100">
        <v>0</v>
      </c>
      <c r="AH792" s="100">
        <v>0</v>
      </c>
      <c r="AI792" s="100">
        <v>0</v>
      </c>
      <c r="AJ792" s="100">
        <v>0</v>
      </c>
      <c r="AK792" s="100">
        <v>0</v>
      </c>
      <c r="AL792" s="100">
        <v>0</v>
      </c>
      <c r="AM792" s="100">
        <v>0</v>
      </c>
      <c r="AN792" s="100">
        <v>0</v>
      </c>
      <c r="AO792" s="100">
        <v>0</v>
      </c>
      <c r="AP792" s="100">
        <v>0</v>
      </c>
      <c r="AQ792" s="100">
        <v>0</v>
      </c>
      <c r="AR792" s="100">
        <v>0</v>
      </c>
      <c r="AS792" s="100">
        <v>0</v>
      </c>
      <c r="AT792" s="100">
        <v>0</v>
      </c>
      <c r="AU792" s="100">
        <v>0</v>
      </c>
      <c r="AV792" s="100">
        <v>0</v>
      </c>
      <c r="AW792" s="100">
        <v>0</v>
      </c>
      <c r="AX792" s="100">
        <v>0</v>
      </c>
      <c r="AY792" s="100">
        <v>0</v>
      </c>
      <c r="AZ792" s="100">
        <v>0</v>
      </c>
      <c r="BA792" s="100">
        <v>0</v>
      </c>
      <c r="BB792" s="100">
        <v>0</v>
      </c>
      <c r="BC792" s="100">
        <v>0</v>
      </c>
      <c r="BD792" s="100">
        <v>0</v>
      </c>
      <c r="BE792" s="100">
        <v>0</v>
      </c>
      <c r="BF792" s="100">
        <v>0</v>
      </c>
      <c r="BG792" s="100">
        <v>0</v>
      </c>
      <c r="BH792" s="100">
        <v>0</v>
      </c>
      <c r="BI792" s="100">
        <v>0</v>
      </c>
      <c r="BJ792" s="100">
        <v>0</v>
      </c>
      <c r="BK792" s="100">
        <v>0</v>
      </c>
      <c r="BL792" s="100">
        <v>0</v>
      </c>
      <c r="BM792" s="100">
        <v>0</v>
      </c>
      <c r="BN792" s="100">
        <v>0</v>
      </c>
      <c r="BO792" s="100">
        <v>0</v>
      </c>
      <c r="BP792" s="100">
        <v>0</v>
      </c>
      <c r="BQ792" s="100">
        <v>0</v>
      </c>
      <c r="BR792" s="100">
        <v>0</v>
      </c>
      <c r="BS792" s="100">
        <v>0</v>
      </c>
      <c r="BT792" s="100">
        <v>0</v>
      </c>
      <c r="BU792" s="100">
        <v>0</v>
      </c>
      <c r="BV792" s="100">
        <v>0</v>
      </c>
      <c r="BW792" s="100">
        <v>0</v>
      </c>
      <c r="BX792" s="100">
        <v>0</v>
      </c>
      <c r="BY792" s="100">
        <v>0</v>
      </c>
      <c r="BZ792" s="100">
        <v>0</v>
      </c>
      <c r="CA792" s="100">
        <v>0</v>
      </c>
      <c r="CB792" s="100">
        <v>0</v>
      </c>
      <c r="CC792" s="100">
        <v>0</v>
      </c>
      <c r="CD792" s="100">
        <v>0</v>
      </c>
      <c r="CE792" s="100">
        <v>0</v>
      </c>
      <c r="CF792" s="100">
        <v>0</v>
      </c>
      <c r="CG792" s="100">
        <v>0</v>
      </c>
      <c r="CH792" s="100">
        <v>0</v>
      </c>
      <c r="CI792" s="100">
        <v>0</v>
      </c>
      <c r="CJ792" s="100">
        <v>0</v>
      </c>
      <c r="CK792" s="100">
        <v>0</v>
      </c>
      <c r="CL792" s="100">
        <v>0</v>
      </c>
      <c r="CM792" s="100">
        <v>0</v>
      </c>
      <c r="CN792" s="100">
        <v>0</v>
      </c>
      <c r="CO792" s="100">
        <v>0</v>
      </c>
    </row>
    <row r="793" spans="1:93" x14ac:dyDescent="0.2">
      <c r="A793" s="101" t="s">
        <v>2386</v>
      </c>
      <c r="B793" s="100">
        <v>-23758066.620000001</v>
      </c>
      <c r="C793" s="100">
        <v>-10646643.51</v>
      </c>
      <c r="D793" s="100">
        <v>-30542504</v>
      </c>
      <c r="E793" s="100">
        <v>-25610852</v>
      </c>
      <c r="F793" s="100">
        <v>-22129777.850000001</v>
      </c>
      <c r="G793" s="100">
        <v>-2526754.9300000002</v>
      </c>
      <c r="H793" s="100">
        <v>-43975605.210000001</v>
      </c>
      <c r="I793" s="100">
        <v>-15664606.859999999</v>
      </c>
      <c r="J793" s="100">
        <v>-32758179.640000001</v>
      </c>
      <c r="K793" s="100">
        <v>-13945746.32</v>
      </c>
      <c r="L793" s="100">
        <v>-127439049.53</v>
      </c>
      <c r="M793" s="100">
        <v>-42285013.57</v>
      </c>
      <c r="N793" s="100">
        <v>-42285013.57</v>
      </c>
      <c r="O793" s="100">
        <v>-127439049.53</v>
      </c>
      <c r="P793" s="100">
        <v>-5795098.5099999998</v>
      </c>
      <c r="Q793" s="100">
        <v>-22175521.829999998</v>
      </c>
      <c r="R793" s="100">
        <v>-24336212.039999999</v>
      </c>
      <c r="S793" s="100">
        <v>-6941174.5599999996</v>
      </c>
      <c r="T793" s="100">
        <v>-22111722.34</v>
      </c>
      <c r="U793" s="100">
        <v>-5054586.79</v>
      </c>
      <c r="V793" s="100">
        <v>-8959742.7200000007</v>
      </c>
      <c r="W793" s="100">
        <v>-41179564.049999997</v>
      </c>
      <c r="X793" s="100">
        <v>-18080211.120000001</v>
      </c>
      <c r="Y793" s="100">
        <v>-110698115</v>
      </c>
      <c r="Z793" s="100">
        <v>-38036377.68</v>
      </c>
      <c r="AB793" s="100">
        <v>-38036377.68</v>
      </c>
      <c r="AC793" s="100">
        <v>-38036377.68</v>
      </c>
      <c r="AD793" s="100">
        <v>-38036377.68</v>
      </c>
      <c r="AE793" s="100">
        <v>-38036377.68</v>
      </c>
      <c r="AF793" s="100">
        <v>-38036377.68</v>
      </c>
      <c r="AG793" s="100">
        <v>-38036377.68</v>
      </c>
      <c r="AH793" s="100">
        <v>-38036377.68</v>
      </c>
      <c r="AI793" s="100">
        <v>-38036377.68</v>
      </c>
      <c r="AJ793" s="100">
        <v>-38036377.68</v>
      </c>
      <c r="AK793" s="100">
        <v>-38036377.68</v>
      </c>
      <c r="AL793" s="100">
        <v>-38036377.68</v>
      </c>
      <c r="AM793" s="100">
        <v>-38036377.68</v>
      </c>
      <c r="AN793" s="100">
        <v>-38036377.68</v>
      </c>
      <c r="AO793" s="100">
        <v>-38036377.68</v>
      </c>
      <c r="AP793" s="100">
        <v>-38036377.68</v>
      </c>
      <c r="AQ793" s="100">
        <v>-38036377.68</v>
      </c>
      <c r="AR793" s="100">
        <v>-38036377.68</v>
      </c>
      <c r="AS793" s="100">
        <v>-38036377.68</v>
      </c>
      <c r="AT793" s="100">
        <v>-38036377.68</v>
      </c>
      <c r="AU793" s="100">
        <v>-38036377.68</v>
      </c>
      <c r="AV793" s="100">
        <v>-38036377.68</v>
      </c>
      <c r="AW793" s="100">
        <v>-38036377.68</v>
      </c>
      <c r="AX793" s="100">
        <v>-38036377.68</v>
      </c>
      <c r="AY793" s="100">
        <v>-38036377.68</v>
      </c>
      <c r="AZ793" s="100">
        <v>-38036377.68</v>
      </c>
      <c r="BA793" s="100">
        <v>-38036377.68</v>
      </c>
      <c r="BB793" s="100">
        <v>-38036377.68</v>
      </c>
      <c r="BC793" s="100">
        <v>-38036377.68</v>
      </c>
      <c r="BD793" s="100">
        <v>-38036377.68</v>
      </c>
      <c r="BE793" s="100">
        <v>-38036377.68</v>
      </c>
      <c r="BF793" s="100">
        <v>-38036377.68</v>
      </c>
      <c r="BG793" s="100">
        <v>-38036377.68</v>
      </c>
      <c r="BH793" s="100">
        <v>-38036377.68</v>
      </c>
      <c r="BI793" s="100">
        <v>-38036377.68</v>
      </c>
      <c r="BJ793" s="100">
        <v>-38036377.68</v>
      </c>
      <c r="BK793" s="100">
        <v>-38036377.68</v>
      </c>
      <c r="BL793" s="100">
        <v>-38036377.68</v>
      </c>
      <c r="BM793" s="100">
        <v>-38036377.68</v>
      </c>
      <c r="BN793" s="100">
        <v>-38036377.68</v>
      </c>
      <c r="BO793" s="100">
        <v>-38036377.68</v>
      </c>
      <c r="BP793" s="100">
        <v>-38036377.68</v>
      </c>
      <c r="BQ793" s="100">
        <v>-38036377.68</v>
      </c>
      <c r="BR793" s="100">
        <v>-38036377.68</v>
      </c>
      <c r="BS793" s="100">
        <v>-38036377.68</v>
      </c>
      <c r="BT793" s="100">
        <v>-38036377.68</v>
      </c>
      <c r="BU793" s="100">
        <v>-38036377.68</v>
      </c>
      <c r="BV793" s="100">
        <v>-38036377.68</v>
      </c>
      <c r="BW793" s="100">
        <v>-38036377.68</v>
      </c>
      <c r="BX793" s="100">
        <v>-38036377.68</v>
      </c>
      <c r="BY793" s="100">
        <v>-38036377.68</v>
      </c>
      <c r="BZ793" s="100">
        <v>-38036377.68</v>
      </c>
      <c r="CA793" s="100">
        <v>-38036377.68</v>
      </c>
      <c r="CB793" s="100">
        <v>-38036377.68</v>
      </c>
      <c r="CC793" s="100">
        <v>-38036377.68</v>
      </c>
      <c r="CD793" s="100">
        <v>-38036377.68</v>
      </c>
      <c r="CE793" s="100">
        <v>-38036377.68</v>
      </c>
      <c r="CF793" s="100">
        <v>-38036377.68</v>
      </c>
      <c r="CG793" s="100">
        <v>-38036377.68</v>
      </c>
      <c r="CH793" s="100">
        <v>-38036377.68</v>
      </c>
      <c r="CI793" s="100">
        <v>-38036377.68</v>
      </c>
      <c r="CJ793" s="100">
        <v>-38036377.68</v>
      </c>
      <c r="CK793" s="100">
        <v>-38036377.68</v>
      </c>
      <c r="CL793" s="100">
        <v>-38036377.68</v>
      </c>
      <c r="CM793" s="100">
        <v>-38036377.68</v>
      </c>
      <c r="CN793" s="100">
        <v>-38036377.68</v>
      </c>
      <c r="CO793" s="100">
        <v>-38036377.68</v>
      </c>
    </row>
    <row r="794" spans="1:93" x14ac:dyDescent="0.2">
      <c r="A794" s="101" t="s">
        <v>2387</v>
      </c>
      <c r="B794" s="100">
        <v>20.5</v>
      </c>
      <c r="C794" s="100">
        <v>24.46</v>
      </c>
      <c r="D794" s="100">
        <v>0</v>
      </c>
      <c r="E794" s="100">
        <v>0</v>
      </c>
      <c r="F794" s="100">
        <v>0</v>
      </c>
      <c r="G794" s="100">
        <v>23292.98</v>
      </c>
      <c r="H794" s="100">
        <v>0</v>
      </c>
      <c r="I794" s="100">
        <v>0</v>
      </c>
      <c r="J794" s="100">
        <v>0</v>
      </c>
      <c r="K794" s="100">
        <v>0</v>
      </c>
      <c r="L794" s="100">
        <v>-22375</v>
      </c>
      <c r="M794" s="100">
        <v>0</v>
      </c>
      <c r="N794" s="100">
        <v>0</v>
      </c>
      <c r="O794" s="100">
        <v>0</v>
      </c>
      <c r="P794" s="100">
        <v>0</v>
      </c>
      <c r="Q794" s="100">
        <v>0</v>
      </c>
      <c r="R794" s="100">
        <v>0</v>
      </c>
      <c r="S794" s="100">
        <v>0</v>
      </c>
      <c r="T794" s="100">
        <v>0</v>
      </c>
      <c r="U794" s="100">
        <v>0</v>
      </c>
      <c r="V794" s="100">
        <v>0</v>
      </c>
      <c r="W794" s="100">
        <v>0</v>
      </c>
      <c r="X794" s="100">
        <v>0</v>
      </c>
      <c r="Y794" s="100">
        <v>0</v>
      </c>
      <c r="Z794" s="100">
        <v>0</v>
      </c>
      <c r="AB794" s="100">
        <v>0</v>
      </c>
      <c r="AC794" s="100">
        <v>0</v>
      </c>
      <c r="AD794" s="100">
        <v>0</v>
      </c>
      <c r="AE794" s="100">
        <v>0</v>
      </c>
      <c r="AF794" s="100">
        <v>0</v>
      </c>
      <c r="AG794" s="100">
        <v>0</v>
      </c>
      <c r="AH794" s="100">
        <v>0</v>
      </c>
      <c r="AI794" s="100">
        <v>0</v>
      </c>
      <c r="AJ794" s="100">
        <v>0</v>
      </c>
      <c r="AK794" s="100">
        <v>0</v>
      </c>
      <c r="AL794" s="100">
        <v>0</v>
      </c>
      <c r="AM794" s="100">
        <v>0</v>
      </c>
      <c r="AN794" s="100">
        <v>0</v>
      </c>
      <c r="AO794" s="100">
        <v>0</v>
      </c>
      <c r="AP794" s="100">
        <v>0</v>
      </c>
      <c r="AQ794" s="100">
        <v>0</v>
      </c>
      <c r="AR794" s="100">
        <v>0</v>
      </c>
      <c r="AS794" s="100">
        <v>0</v>
      </c>
      <c r="AT794" s="100">
        <v>0</v>
      </c>
      <c r="AU794" s="100">
        <v>0</v>
      </c>
      <c r="AV794" s="100">
        <v>0</v>
      </c>
      <c r="AW794" s="100">
        <v>0</v>
      </c>
      <c r="AX794" s="100">
        <v>0</v>
      </c>
      <c r="AY794" s="100">
        <v>0</v>
      </c>
      <c r="AZ794" s="100">
        <v>0</v>
      </c>
      <c r="BA794" s="100">
        <v>0</v>
      </c>
      <c r="BB794" s="100">
        <v>0</v>
      </c>
      <c r="BC794" s="100">
        <v>0</v>
      </c>
      <c r="BD794" s="100">
        <v>0</v>
      </c>
      <c r="BE794" s="100">
        <v>0</v>
      </c>
      <c r="BF794" s="100">
        <v>0</v>
      </c>
      <c r="BG794" s="100">
        <v>0</v>
      </c>
      <c r="BH794" s="100">
        <v>0</v>
      </c>
      <c r="BI794" s="100">
        <v>0</v>
      </c>
      <c r="BJ794" s="100">
        <v>0</v>
      </c>
      <c r="BK794" s="100">
        <v>0</v>
      </c>
      <c r="BL794" s="100">
        <v>0</v>
      </c>
      <c r="BM794" s="100">
        <v>0</v>
      </c>
      <c r="BN794" s="100">
        <v>0</v>
      </c>
      <c r="BO794" s="100">
        <v>0</v>
      </c>
      <c r="BP794" s="100">
        <v>0</v>
      </c>
      <c r="BQ794" s="100">
        <v>0</v>
      </c>
      <c r="BR794" s="100">
        <v>0</v>
      </c>
      <c r="BS794" s="100">
        <v>0</v>
      </c>
      <c r="BT794" s="100">
        <v>0</v>
      </c>
      <c r="BU794" s="100">
        <v>0</v>
      </c>
      <c r="BV794" s="100">
        <v>0</v>
      </c>
      <c r="BW794" s="100">
        <v>0</v>
      </c>
      <c r="BX794" s="100">
        <v>0</v>
      </c>
      <c r="BY794" s="100">
        <v>0</v>
      </c>
      <c r="BZ794" s="100">
        <v>0</v>
      </c>
      <c r="CA794" s="100">
        <v>0</v>
      </c>
      <c r="CB794" s="100">
        <v>0</v>
      </c>
      <c r="CC794" s="100">
        <v>0</v>
      </c>
      <c r="CD794" s="100">
        <v>0</v>
      </c>
      <c r="CE794" s="100">
        <v>0</v>
      </c>
      <c r="CF794" s="100">
        <v>0</v>
      </c>
      <c r="CG794" s="100">
        <v>0</v>
      </c>
      <c r="CH794" s="100">
        <v>0</v>
      </c>
      <c r="CI794" s="100">
        <v>0</v>
      </c>
      <c r="CJ794" s="100">
        <v>0</v>
      </c>
      <c r="CK794" s="100">
        <v>0</v>
      </c>
      <c r="CL794" s="100">
        <v>0</v>
      </c>
      <c r="CM794" s="100">
        <v>0</v>
      </c>
      <c r="CN794" s="100">
        <v>0</v>
      </c>
      <c r="CO794" s="100">
        <v>0</v>
      </c>
    </row>
    <row r="795" spans="1:93" x14ac:dyDescent="0.2">
      <c r="A795" s="101" t="s">
        <v>2388</v>
      </c>
      <c r="B795" s="100">
        <v>0</v>
      </c>
      <c r="C795" s="100">
        <v>0</v>
      </c>
      <c r="D795" s="100">
        <v>0</v>
      </c>
      <c r="E795" s="100">
        <v>0</v>
      </c>
      <c r="F795" s="100">
        <v>0</v>
      </c>
      <c r="G795" s="100">
        <v>0</v>
      </c>
      <c r="H795" s="100">
        <v>0</v>
      </c>
      <c r="I795" s="100">
        <v>0</v>
      </c>
      <c r="J795" s="100">
        <v>0</v>
      </c>
      <c r="K795" s="100">
        <v>0</v>
      </c>
      <c r="L795" s="100">
        <v>0</v>
      </c>
      <c r="M795" s="100">
        <v>0</v>
      </c>
      <c r="N795" s="100">
        <v>0</v>
      </c>
      <c r="O795" s="100">
        <v>0</v>
      </c>
      <c r="P795" s="100">
        <v>0</v>
      </c>
      <c r="Q795" s="100">
        <v>0</v>
      </c>
      <c r="R795" s="100">
        <v>0</v>
      </c>
      <c r="S795" s="100">
        <v>0</v>
      </c>
      <c r="T795" s="100">
        <v>0</v>
      </c>
      <c r="U795" s="100">
        <v>0</v>
      </c>
      <c r="V795" s="100">
        <v>0</v>
      </c>
      <c r="W795" s="100">
        <v>0</v>
      </c>
      <c r="X795" s="100">
        <v>0</v>
      </c>
      <c r="Y795" s="100">
        <v>0</v>
      </c>
      <c r="Z795" s="100">
        <v>0</v>
      </c>
      <c r="AB795" s="100">
        <v>0</v>
      </c>
      <c r="AC795" s="100">
        <v>0</v>
      </c>
      <c r="AD795" s="100">
        <v>0</v>
      </c>
      <c r="AE795" s="100">
        <v>0</v>
      </c>
      <c r="AF795" s="100">
        <v>0</v>
      </c>
      <c r="AG795" s="100">
        <v>0</v>
      </c>
      <c r="AH795" s="100">
        <v>0</v>
      </c>
      <c r="AI795" s="100">
        <v>0</v>
      </c>
      <c r="AJ795" s="100">
        <v>0</v>
      </c>
      <c r="AK795" s="100">
        <v>0</v>
      </c>
      <c r="AL795" s="100">
        <v>0</v>
      </c>
      <c r="AM795" s="100">
        <v>0</v>
      </c>
      <c r="AN795" s="100">
        <v>0</v>
      </c>
      <c r="AO795" s="100">
        <v>0</v>
      </c>
      <c r="AP795" s="100">
        <v>0</v>
      </c>
      <c r="AQ795" s="100">
        <v>0</v>
      </c>
      <c r="AR795" s="100">
        <v>0</v>
      </c>
      <c r="AS795" s="100">
        <v>0</v>
      </c>
      <c r="AT795" s="100">
        <v>0</v>
      </c>
      <c r="AU795" s="100">
        <v>0</v>
      </c>
      <c r="AV795" s="100">
        <v>0</v>
      </c>
      <c r="AW795" s="100">
        <v>0</v>
      </c>
      <c r="AX795" s="100">
        <v>0</v>
      </c>
      <c r="AY795" s="100">
        <v>0</v>
      </c>
      <c r="AZ795" s="100">
        <v>0</v>
      </c>
      <c r="BA795" s="100">
        <v>0</v>
      </c>
      <c r="BB795" s="100">
        <v>0</v>
      </c>
      <c r="BC795" s="100">
        <v>0</v>
      </c>
      <c r="BD795" s="100">
        <v>0</v>
      </c>
      <c r="BE795" s="100">
        <v>0</v>
      </c>
      <c r="BF795" s="100">
        <v>0</v>
      </c>
      <c r="BG795" s="100">
        <v>0</v>
      </c>
      <c r="BH795" s="100">
        <v>0</v>
      </c>
      <c r="BI795" s="100">
        <v>0</v>
      </c>
      <c r="BJ795" s="100">
        <v>0</v>
      </c>
      <c r="BK795" s="100">
        <v>0</v>
      </c>
      <c r="BL795" s="100">
        <v>0</v>
      </c>
      <c r="BM795" s="100">
        <v>0</v>
      </c>
      <c r="BN795" s="100">
        <v>0</v>
      </c>
      <c r="BO795" s="100">
        <v>0</v>
      </c>
      <c r="BP795" s="100">
        <v>0</v>
      </c>
      <c r="BQ795" s="100">
        <v>0</v>
      </c>
      <c r="BR795" s="100">
        <v>0</v>
      </c>
      <c r="BS795" s="100">
        <v>0</v>
      </c>
      <c r="BT795" s="100">
        <v>0</v>
      </c>
      <c r="BU795" s="100">
        <v>0</v>
      </c>
      <c r="BV795" s="100">
        <v>0</v>
      </c>
      <c r="BW795" s="100">
        <v>0</v>
      </c>
      <c r="BX795" s="100">
        <v>0</v>
      </c>
      <c r="BY795" s="100">
        <v>0</v>
      </c>
      <c r="BZ795" s="100">
        <v>0</v>
      </c>
      <c r="CA795" s="100">
        <v>0</v>
      </c>
      <c r="CB795" s="100">
        <v>0</v>
      </c>
      <c r="CC795" s="100">
        <v>0</v>
      </c>
      <c r="CD795" s="100">
        <v>0</v>
      </c>
      <c r="CE795" s="100">
        <v>0</v>
      </c>
      <c r="CF795" s="100">
        <v>0</v>
      </c>
      <c r="CG795" s="100">
        <v>0</v>
      </c>
      <c r="CH795" s="100">
        <v>0</v>
      </c>
      <c r="CI795" s="100">
        <v>0</v>
      </c>
      <c r="CJ795" s="100">
        <v>0</v>
      </c>
      <c r="CK795" s="100">
        <v>0</v>
      </c>
      <c r="CL795" s="100">
        <v>0</v>
      </c>
      <c r="CM795" s="100">
        <v>0</v>
      </c>
      <c r="CN795" s="100">
        <v>0</v>
      </c>
      <c r="CO795" s="100">
        <v>0</v>
      </c>
    </row>
    <row r="796" spans="1:93" x14ac:dyDescent="0.2">
      <c r="A796" s="101" t="s">
        <v>2389</v>
      </c>
      <c r="B796" s="100">
        <v>0</v>
      </c>
      <c r="C796" s="100">
        <v>0</v>
      </c>
      <c r="D796" s="100">
        <v>0</v>
      </c>
      <c r="E796" s="100">
        <v>0</v>
      </c>
      <c r="F796" s="100">
        <v>0</v>
      </c>
      <c r="G796" s="100">
        <v>0</v>
      </c>
      <c r="H796" s="100">
        <v>0</v>
      </c>
      <c r="I796" s="100">
        <v>0</v>
      </c>
      <c r="J796" s="100">
        <v>0</v>
      </c>
      <c r="K796" s="100">
        <v>0</v>
      </c>
      <c r="L796" s="100">
        <v>0</v>
      </c>
      <c r="M796" s="100">
        <v>0</v>
      </c>
      <c r="N796" s="100">
        <v>0</v>
      </c>
      <c r="O796" s="100">
        <v>0</v>
      </c>
      <c r="P796" s="100">
        <v>0</v>
      </c>
      <c r="Q796" s="100">
        <v>0</v>
      </c>
      <c r="R796" s="100">
        <v>0</v>
      </c>
      <c r="S796" s="100">
        <v>0</v>
      </c>
      <c r="T796" s="100">
        <v>0</v>
      </c>
      <c r="U796" s="100">
        <v>0</v>
      </c>
      <c r="V796" s="100">
        <v>0</v>
      </c>
      <c r="W796" s="100">
        <v>0</v>
      </c>
      <c r="X796" s="100">
        <v>0</v>
      </c>
      <c r="Y796" s="100">
        <v>0</v>
      </c>
      <c r="Z796" s="100">
        <v>0</v>
      </c>
      <c r="AB796" s="100">
        <v>0</v>
      </c>
      <c r="AC796" s="100">
        <v>0</v>
      </c>
      <c r="AD796" s="100">
        <v>0</v>
      </c>
      <c r="AE796" s="100">
        <v>0</v>
      </c>
      <c r="AF796" s="100">
        <v>0</v>
      </c>
      <c r="AG796" s="100">
        <v>0</v>
      </c>
      <c r="AH796" s="100">
        <v>0</v>
      </c>
      <c r="AI796" s="100">
        <v>0</v>
      </c>
      <c r="AJ796" s="100">
        <v>0</v>
      </c>
      <c r="AK796" s="100">
        <v>0</v>
      </c>
      <c r="AL796" s="100">
        <v>0</v>
      </c>
      <c r="AM796" s="100">
        <v>0</v>
      </c>
      <c r="AN796" s="100">
        <v>0</v>
      </c>
      <c r="AO796" s="100">
        <v>0</v>
      </c>
      <c r="AP796" s="100">
        <v>0</v>
      </c>
      <c r="AQ796" s="100">
        <v>0</v>
      </c>
      <c r="AR796" s="100">
        <v>0</v>
      </c>
      <c r="AS796" s="100">
        <v>0</v>
      </c>
      <c r="AT796" s="100">
        <v>0</v>
      </c>
      <c r="AU796" s="100">
        <v>0</v>
      </c>
      <c r="AV796" s="100">
        <v>0</v>
      </c>
      <c r="AW796" s="100">
        <v>0</v>
      </c>
      <c r="AX796" s="100">
        <v>0</v>
      </c>
      <c r="AY796" s="100">
        <v>0</v>
      </c>
      <c r="AZ796" s="100">
        <v>0</v>
      </c>
      <c r="BA796" s="100">
        <v>0</v>
      </c>
      <c r="BB796" s="100">
        <v>0</v>
      </c>
      <c r="BC796" s="100">
        <v>0</v>
      </c>
      <c r="BD796" s="100">
        <v>0</v>
      </c>
      <c r="BE796" s="100">
        <v>0</v>
      </c>
      <c r="BF796" s="100">
        <v>0</v>
      </c>
      <c r="BG796" s="100">
        <v>0</v>
      </c>
      <c r="BH796" s="100">
        <v>0</v>
      </c>
      <c r="BI796" s="100">
        <v>0</v>
      </c>
      <c r="BJ796" s="100">
        <v>0</v>
      </c>
      <c r="BK796" s="100">
        <v>0</v>
      </c>
      <c r="BL796" s="100">
        <v>0</v>
      </c>
      <c r="BM796" s="100">
        <v>0</v>
      </c>
      <c r="BN796" s="100">
        <v>0</v>
      </c>
      <c r="BO796" s="100">
        <v>0</v>
      </c>
      <c r="BP796" s="100">
        <v>0</v>
      </c>
      <c r="BQ796" s="100">
        <v>0</v>
      </c>
      <c r="BR796" s="100">
        <v>0</v>
      </c>
      <c r="BS796" s="100">
        <v>0</v>
      </c>
      <c r="BT796" s="100">
        <v>0</v>
      </c>
      <c r="BU796" s="100">
        <v>0</v>
      </c>
      <c r="BV796" s="100">
        <v>0</v>
      </c>
      <c r="BW796" s="100">
        <v>0</v>
      </c>
      <c r="BX796" s="100">
        <v>0</v>
      </c>
      <c r="BY796" s="100">
        <v>0</v>
      </c>
      <c r="BZ796" s="100">
        <v>0</v>
      </c>
      <c r="CA796" s="100">
        <v>0</v>
      </c>
      <c r="CB796" s="100">
        <v>0</v>
      </c>
      <c r="CC796" s="100">
        <v>0</v>
      </c>
      <c r="CD796" s="100">
        <v>0</v>
      </c>
      <c r="CE796" s="100">
        <v>0</v>
      </c>
      <c r="CF796" s="100">
        <v>0</v>
      </c>
      <c r="CG796" s="100">
        <v>0</v>
      </c>
      <c r="CH796" s="100">
        <v>0</v>
      </c>
      <c r="CI796" s="100">
        <v>0</v>
      </c>
      <c r="CJ796" s="100">
        <v>0</v>
      </c>
      <c r="CK796" s="100">
        <v>0</v>
      </c>
      <c r="CL796" s="100">
        <v>0</v>
      </c>
      <c r="CM796" s="100">
        <v>0</v>
      </c>
      <c r="CN796" s="100">
        <v>0</v>
      </c>
      <c r="CO796" s="100">
        <v>0</v>
      </c>
    </row>
    <row r="797" spans="1:93" x14ac:dyDescent="0.2">
      <c r="A797" s="101" t="s">
        <v>2390</v>
      </c>
      <c r="B797" s="100">
        <v>0</v>
      </c>
      <c r="C797" s="100">
        <v>0</v>
      </c>
      <c r="D797" s="100">
        <v>0</v>
      </c>
      <c r="E797" s="100">
        <v>0</v>
      </c>
      <c r="F797" s="100">
        <v>0</v>
      </c>
      <c r="G797" s="100">
        <v>0</v>
      </c>
      <c r="H797" s="100">
        <v>0</v>
      </c>
      <c r="I797" s="100">
        <v>0</v>
      </c>
      <c r="J797" s="100">
        <v>0</v>
      </c>
      <c r="K797" s="100">
        <v>0</v>
      </c>
      <c r="L797" s="100">
        <v>0</v>
      </c>
      <c r="M797" s="100">
        <v>0</v>
      </c>
      <c r="N797" s="100">
        <v>0</v>
      </c>
      <c r="O797" s="100">
        <v>0</v>
      </c>
      <c r="P797" s="100">
        <v>0</v>
      </c>
      <c r="Q797" s="100">
        <v>0</v>
      </c>
      <c r="R797" s="100">
        <v>0</v>
      </c>
      <c r="S797" s="100">
        <v>0</v>
      </c>
      <c r="T797" s="100">
        <v>0</v>
      </c>
      <c r="U797" s="100">
        <v>0</v>
      </c>
      <c r="V797" s="100">
        <v>0</v>
      </c>
      <c r="W797" s="100">
        <v>0</v>
      </c>
      <c r="X797" s="100">
        <v>0</v>
      </c>
      <c r="Y797" s="100">
        <v>0</v>
      </c>
      <c r="Z797" s="100">
        <v>0</v>
      </c>
      <c r="AB797" s="100">
        <v>0</v>
      </c>
      <c r="AC797" s="100">
        <v>0</v>
      </c>
      <c r="AD797" s="100">
        <v>0</v>
      </c>
      <c r="AE797" s="100">
        <v>0</v>
      </c>
      <c r="AF797" s="100">
        <v>0</v>
      </c>
      <c r="AG797" s="100">
        <v>0</v>
      </c>
      <c r="AH797" s="100">
        <v>0</v>
      </c>
      <c r="AI797" s="100">
        <v>0</v>
      </c>
      <c r="AJ797" s="100">
        <v>0</v>
      </c>
      <c r="AK797" s="100">
        <v>0</v>
      </c>
      <c r="AL797" s="100">
        <v>0</v>
      </c>
      <c r="AM797" s="100">
        <v>0</v>
      </c>
      <c r="AN797" s="100">
        <v>0</v>
      </c>
      <c r="AO797" s="100">
        <v>0</v>
      </c>
      <c r="AP797" s="100">
        <v>0</v>
      </c>
      <c r="AQ797" s="100">
        <v>0</v>
      </c>
      <c r="AR797" s="100">
        <v>0</v>
      </c>
      <c r="AS797" s="100">
        <v>0</v>
      </c>
      <c r="AT797" s="100">
        <v>0</v>
      </c>
      <c r="AU797" s="100">
        <v>0</v>
      </c>
      <c r="AV797" s="100">
        <v>0</v>
      </c>
      <c r="AW797" s="100">
        <v>0</v>
      </c>
      <c r="AX797" s="100">
        <v>0</v>
      </c>
      <c r="AY797" s="100">
        <v>0</v>
      </c>
      <c r="AZ797" s="100">
        <v>0</v>
      </c>
      <c r="BA797" s="100">
        <v>0</v>
      </c>
      <c r="BB797" s="100">
        <v>0</v>
      </c>
      <c r="BC797" s="100">
        <v>0</v>
      </c>
      <c r="BD797" s="100">
        <v>0</v>
      </c>
      <c r="BE797" s="100">
        <v>0</v>
      </c>
      <c r="BF797" s="100">
        <v>0</v>
      </c>
      <c r="BG797" s="100">
        <v>0</v>
      </c>
      <c r="BH797" s="100">
        <v>0</v>
      </c>
      <c r="BI797" s="100">
        <v>0</v>
      </c>
      <c r="BJ797" s="100">
        <v>0</v>
      </c>
      <c r="BK797" s="100">
        <v>0</v>
      </c>
      <c r="BL797" s="100">
        <v>0</v>
      </c>
      <c r="BM797" s="100">
        <v>0</v>
      </c>
      <c r="BN797" s="100">
        <v>0</v>
      </c>
      <c r="BO797" s="100">
        <v>0</v>
      </c>
      <c r="BP797" s="100">
        <v>0</v>
      </c>
      <c r="BQ797" s="100">
        <v>0</v>
      </c>
      <c r="BR797" s="100">
        <v>0</v>
      </c>
      <c r="BS797" s="100">
        <v>0</v>
      </c>
      <c r="BT797" s="100">
        <v>0</v>
      </c>
      <c r="BU797" s="100">
        <v>0</v>
      </c>
      <c r="BV797" s="100">
        <v>0</v>
      </c>
      <c r="BW797" s="100">
        <v>0</v>
      </c>
      <c r="BX797" s="100">
        <v>0</v>
      </c>
      <c r="BY797" s="100">
        <v>0</v>
      </c>
      <c r="BZ797" s="100">
        <v>0</v>
      </c>
      <c r="CA797" s="100">
        <v>0</v>
      </c>
      <c r="CB797" s="100">
        <v>0</v>
      </c>
      <c r="CC797" s="100">
        <v>0</v>
      </c>
      <c r="CD797" s="100">
        <v>0</v>
      </c>
      <c r="CE797" s="100">
        <v>0</v>
      </c>
      <c r="CF797" s="100">
        <v>0</v>
      </c>
      <c r="CG797" s="100">
        <v>0</v>
      </c>
      <c r="CH797" s="100">
        <v>0</v>
      </c>
      <c r="CI797" s="100">
        <v>0</v>
      </c>
      <c r="CJ797" s="100">
        <v>0</v>
      </c>
      <c r="CK797" s="100">
        <v>0</v>
      </c>
      <c r="CL797" s="100">
        <v>0</v>
      </c>
      <c r="CM797" s="100">
        <v>0</v>
      </c>
      <c r="CN797" s="100">
        <v>0</v>
      </c>
      <c r="CO797" s="100">
        <v>0</v>
      </c>
    </row>
    <row r="798" spans="1:93" x14ac:dyDescent="0.2">
      <c r="A798" s="101" t="s">
        <v>2391</v>
      </c>
      <c r="B798" s="100">
        <v>0</v>
      </c>
      <c r="C798" s="100">
        <v>0</v>
      </c>
      <c r="D798" s="100">
        <v>0</v>
      </c>
      <c r="E798" s="100">
        <v>0</v>
      </c>
      <c r="F798" s="100">
        <v>0</v>
      </c>
      <c r="G798" s="100">
        <v>0</v>
      </c>
      <c r="H798" s="100">
        <v>0</v>
      </c>
      <c r="I798" s="100">
        <v>0</v>
      </c>
      <c r="J798" s="100">
        <v>0</v>
      </c>
      <c r="K798" s="100">
        <v>0</v>
      </c>
      <c r="L798" s="100">
        <v>0</v>
      </c>
      <c r="M798" s="100">
        <v>0</v>
      </c>
      <c r="N798" s="100">
        <v>0</v>
      </c>
      <c r="O798" s="100">
        <v>0</v>
      </c>
      <c r="P798" s="100">
        <v>0</v>
      </c>
      <c r="Q798" s="100">
        <v>0</v>
      </c>
      <c r="R798" s="100">
        <v>0</v>
      </c>
      <c r="S798" s="100">
        <v>0</v>
      </c>
      <c r="T798" s="100">
        <v>0</v>
      </c>
      <c r="U798" s="100">
        <v>0</v>
      </c>
      <c r="V798" s="100">
        <v>0</v>
      </c>
      <c r="W798" s="100">
        <v>0</v>
      </c>
      <c r="X798" s="100">
        <v>0</v>
      </c>
      <c r="Y798" s="100">
        <v>0</v>
      </c>
      <c r="Z798" s="100">
        <v>0</v>
      </c>
      <c r="AB798" s="100">
        <v>0</v>
      </c>
      <c r="AC798" s="100">
        <v>0</v>
      </c>
      <c r="AD798" s="100">
        <v>0</v>
      </c>
      <c r="AE798" s="100">
        <v>0</v>
      </c>
      <c r="AF798" s="100">
        <v>0</v>
      </c>
      <c r="AG798" s="100">
        <v>0</v>
      </c>
      <c r="AH798" s="100">
        <v>0</v>
      </c>
      <c r="AI798" s="100">
        <v>0</v>
      </c>
      <c r="AJ798" s="100">
        <v>0</v>
      </c>
      <c r="AK798" s="100">
        <v>0</v>
      </c>
      <c r="AL798" s="100">
        <v>0</v>
      </c>
      <c r="AM798" s="100">
        <v>0</v>
      </c>
      <c r="AN798" s="100">
        <v>0</v>
      </c>
      <c r="AO798" s="100">
        <v>0</v>
      </c>
      <c r="AP798" s="100">
        <v>0</v>
      </c>
      <c r="AQ798" s="100">
        <v>0</v>
      </c>
      <c r="AR798" s="100">
        <v>0</v>
      </c>
      <c r="AS798" s="100">
        <v>0</v>
      </c>
      <c r="AT798" s="100">
        <v>0</v>
      </c>
      <c r="AU798" s="100">
        <v>0</v>
      </c>
      <c r="AV798" s="100">
        <v>0</v>
      </c>
      <c r="AW798" s="100">
        <v>0</v>
      </c>
      <c r="AX798" s="100">
        <v>0</v>
      </c>
      <c r="AY798" s="100">
        <v>0</v>
      </c>
      <c r="AZ798" s="100">
        <v>0</v>
      </c>
      <c r="BA798" s="100">
        <v>0</v>
      </c>
      <c r="BB798" s="100">
        <v>0</v>
      </c>
      <c r="BC798" s="100">
        <v>0</v>
      </c>
      <c r="BD798" s="100">
        <v>0</v>
      </c>
      <c r="BE798" s="100">
        <v>0</v>
      </c>
      <c r="BF798" s="100">
        <v>0</v>
      </c>
      <c r="BG798" s="100">
        <v>0</v>
      </c>
      <c r="BH798" s="100">
        <v>0</v>
      </c>
      <c r="BI798" s="100">
        <v>0</v>
      </c>
      <c r="BJ798" s="100">
        <v>0</v>
      </c>
      <c r="BK798" s="100">
        <v>0</v>
      </c>
      <c r="BL798" s="100">
        <v>0</v>
      </c>
      <c r="BM798" s="100">
        <v>0</v>
      </c>
      <c r="BN798" s="100">
        <v>0</v>
      </c>
      <c r="BO798" s="100">
        <v>0</v>
      </c>
      <c r="BP798" s="100">
        <v>0</v>
      </c>
      <c r="BQ798" s="100">
        <v>0</v>
      </c>
      <c r="BR798" s="100">
        <v>0</v>
      </c>
      <c r="BS798" s="100">
        <v>0</v>
      </c>
      <c r="BT798" s="100">
        <v>0</v>
      </c>
      <c r="BU798" s="100">
        <v>0</v>
      </c>
      <c r="BV798" s="100">
        <v>0</v>
      </c>
      <c r="BW798" s="100">
        <v>0</v>
      </c>
      <c r="BX798" s="100">
        <v>0</v>
      </c>
      <c r="BY798" s="100">
        <v>0</v>
      </c>
      <c r="BZ798" s="100">
        <v>0</v>
      </c>
      <c r="CA798" s="100">
        <v>0</v>
      </c>
      <c r="CB798" s="100">
        <v>0</v>
      </c>
      <c r="CC798" s="100">
        <v>0</v>
      </c>
      <c r="CD798" s="100">
        <v>0</v>
      </c>
      <c r="CE798" s="100">
        <v>0</v>
      </c>
      <c r="CF798" s="100">
        <v>0</v>
      </c>
      <c r="CG798" s="100">
        <v>0</v>
      </c>
      <c r="CH798" s="100">
        <v>0</v>
      </c>
      <c r="CI798" s="100">
        <v>0</v>
      </c>
      <c r="CJ798" s="100">
        <v>0</v>
      </c>
      <c r="CK798" s="100">
        <v>0</v>
      </c>
      <c r="CL798" s="100">
        <v>0</v>
      </c>
      <c r="CM798" s="100">
        <v>0</v>
      </c>
      <c r="CN798" s="100">
        <v>0</v>
      </c>
      <c r="CO798" s="100">
        <v>0</v>
      </c>
    </row>
    <row r="799" spans="1:93" x14ac:dyDescent="0.2">
      <c r="A799" s="101" t="s">
        <v>2392</v>
      </c>
      <c r="B799" s="100">
        <v>-40336372.409999996</v>
      </c>
      <c r="C799" s="100">
        <v>-80688981.659999996</v>
      </c>
      <c r="D799" s="100">
        <v>-40740490.920000002</v>
      </c>
      <c r="E799" s="100">
        <v>-38311528.009999998</v>
      </c>
      <c r="F799" s="100">
        <v>-40894825.939999998</v>
      </c>
      <c r="G799" s="100">
        <v>-42400843.420000002</v>
      </c>
      <c r="H799" s="100">
        <v>-42633319.329999998</v>
      </c>
      <c r="I799" s="100">
        <v>-43324448.719999999</v>
      </c>
      <c r="J799" s="100">
        <v>-44122820.140000001</v>
      </c>
      <c r="K799" s="100">
        <v>-44438877.68</v>
      </c>
      <c r="L799" s="100">
        <v>-46227063.600000001</v>
      </c>
      <c r="M799" s="100">
        <v>-46871038.020000003</v>
      </c>
      <c r="N799" s="100">
        <v>-46871038.020000003</v>
      </c>
      <c r="O799" s="100">
        <v>-49042426.549999997</v>
      </c>
      <c r="P799" s="100">
        <v>-93019123.959999993</v>
      </c>
      <c r="Q799" s="100">
        <v>-44346703.799999997</v>
      </c>
      <c r="R799" s="100">
        <v>-41523890.490000002</v>
      </c>
      <c r="S799" s="100">
        <v>-42920467.299999997</v>
      </c>
      <c r="T799" s="100">
        <v>-40487580.039999999</v>
      </c>
      <c r="U799" s="100">
        <v>-42234597.859999999</v>
      </c>
      <c r="V799" s="100">
        <v>-42576607.289999999</v>
      </c>
      <c r="W799" s="100">
        <v>-41998297.810000002</v>
      </c>
      <c r="X799" s="100">
        <v>-41373335.530000001</v>
      </c>
      <c r="Y799" s="100">
        <v>-41552570.149999999</v>
      </c>
      <c r="Z799" s="100">
        <v>-42001941.32</v>
      </c>
      <c r="AB799" s="100">
        <v>-42001941.32</v>
      </c>
      <c r="AC799" s="100">
        <v>-42001941.32</v>
      </c>
      <c r="AD799" s="100">
        <v>-42001941.32</v>
      </c>
      <c r="AE799" s="100">
        <v>-42001941.32</v>
      </c>
      <c r="AF799" s="100">
        <v>-42001941.32</v>
      </c>
      <c r="AG799" s="100">
        <v>-42001941.32</v>
      </c>
      <c r="AH799" s="100">
        <v>-42001941.32</v>
      </c>
      <c r="AI799" s="100">
        <v>-42001941.32</v>
      </c>
      <c r="AJ799" s="100">
        <v>-42001941.32</v>
      </c>
      <c r="AK799" s="100">
        <v>-42001941.32</v>
      </c>
      <c r="AL799" s="100">
        <v>-42001941.32</v>
      </c>
      <c r="AM799" s="100">
        <v>-42001941.32</v>
      </c>
      <c r="AN799" s="100">
        <v>-42001941.32</v>
      </c>
      <c r="AO799" s="100">
        <v>-42001941.32</v>
      </c>
      <c r="AP799" s="100">
        <v>-42001941.32</v>
      </c>
      <c r="AQ799" s="100">
        <v>-42001941.32</v>
      </c>
      <c r="AR799" s="100">
        <v>-42001941.32</v>
      </c>
      <c r="AS799" s="100">
        <v>-42001941.32</v>
      </c>
      <c r="AT799" s="100">
        <v>-42001941.32</v>
      </c>
      <c r="AU799" s="100">
        <v>-42001941.32</v>
      </c>
      <c r="AV799" s="100">
        <v>-42001941.32</v>
      </c>
      <c r="AW799" s="100">
        <v>-42001941.32</v>
      </c>
      <c r="AX799" s="100">
        <v>-42001941.32</v>
      </c>
      <c r="AY799" s="100">
        <v>-42001941.32</v>
      </c>
      <c r="AZ799" s="100">
        <v>-42001941.32</v>
      </c>
      <c r="BA799" s="100">
        <v>-42001941.32</v>
      </c>
      <c r="BB799" s="100">
        <v>-42001941.32</v>
      </c>
      <c r="BC799" s="100">
        <v>-42001941.32</v>
      </c>
      <c r="BD799" s="100">
        <v>-42001941.32</v>
      </c>
      <c r="BE799" s="100">
        <v>-42001941.32</v>
      </c>
      <c r="BF799" s="100">
        <v>-42001941.32</v>
      </c>
      <c r="BG799" s="100">
        <v>-42001941.32</v>
      </c>
      <c r="BH799" s="100">
        <v>-42001941.32</v>
      </c>
      <c r="BI799" s="100">
        <v>-42001941.32</v>
      </c>
      <c r="BJ799" s="100">
        <v>-42001941.32</v>
      </c>
      <c r="BK799" s="100">
        <v>-42001941.32</v>
      </c>
      <c r="BL799" s="100">
        <v>-42001941.32</v>
      </c>
      <c r="BM799" s="100">
        <v>-42001941.32</v>
      </c>
      <c r="BN799" s="100">
        <v>-42001941.32</v>
      </c>
      <c r="BO799" s="100">
        <v>-42001941.32</v>
      </c>
      <c r="BP799" s="100">
        <v>-42001941.32</v>
      </c>
      <c r="BQ799" s="100">
        <v>-42001941.32</v>
      </c>
      <c r="BR799" s="100">
        <v>-42001941.32</v>
      </c>
      <c r="BS799" s="100">
        <v>-42001941.32</v>
      </c>
      <c r="BT799" s="100">
        <v>-42001941.32</v>
      </c>
      <c r="BU799" s="100">
        <v>-42001941.32</v>
      </c>
      <c r="BV799" s="100">
        <v>-42001941.32</v>
      </c>
      <c r="BW799" s="100">
        <v>-42001941.32</v>
      </c>
      <c r="BX799" s="100">
        <v>-42001941.32</v>
      </c>
      <c r="BY799" s="100">
        <v>-42001941.32</v>
      </c>
      <c r="BZ799" s="100">
        <v>-42001941.32</v>
      </c>
      <c r="CA799" s="100">
        <v>-42001941.32</v>
      </c>
      <c r="CB799" s="100">
        <v>-42001941.32</v>
      </c>
      <c r="CC799" s="100">
        <v>-42001941.32</v>
      </c>
      <c r="CD799" s="100">
        <v>-42001941.32</v>
      </c>
      <c r="CE799" s="100">
        <v>-42001941.32</v>
      </c>
      <c r="CF799" s="100">
        <v>-42001941.32</v>
      </c>
      <c r="CG799" s="100">
        <v>-42001941.32</v>
      </c>
      <c r="CH799" s="100">
        <v>-42001941.32</v>
      </c>
      <c r="CI799" s="100">
        <v>-42001941.32</v>
      </c>
      <c r="CJ799" s="100">
        <v>-42001941.32</v>
      </c>
      <c r="CK799" s="100">
        <v>-42001941.32</v>
      </c>
      <c r="CL799" s="100">
        <v>-42001941.32</v>
      </c>
      <c r="CM799" s="100">
        <v>-42001941.32</v>
      </c>
      <c r="CN799" s="100">
        <v>-42001941.32</v>
      </c>
      <c r="CO799" s="100">
        <v>-42001941.32</v>
      </c>
    </row>
    <row r="800" spans="1:93" x14ac:dyDescent="0.2">
      <c r="A800" s="101" t="s">
        <v>2393</v>
      </c>
      <c r="B800" s="100">
        <v>-6025688.5899999999</v>
      </c>
      <c r="C800" s="100">
        <v>-6362373.79</v>
      </c>
      <c r="D800" s="100">
        <v>-8642395.3499999996</v>
      </c>
      <c r="E800" s="100">
        <v>-10791969.23</v>
      </c>
      <c r="F800" s="100">
        <v>-29464095.870000001</v>
      </c>
      <c r="G800" s="100">
        <v>-17327922.449999999</v>
      </c>
      <c r="H800" s="100">
        <v>-28767260.699999999</v>
      </c>
      <c r="I800" s="100">
        <v>-18609623.59</v>
      </c>
      <c r="J800" s="100">
        <v>-11294348.449999999</v>
      </c>
      <c r="K800" s="100">
        <v>-6570476.1399999997</v>
      </c>
      <c r="L800" s="100">
        <v>-4746205.2699999996</v>
      </c>
      <c r="M800" s="100">
        <v>-6699772.4800000004</v>
      </c>
      <c r="N800" s="100">
        <v>-6699772.4800000004</v>
      </c>
      <c r="O800" s="100">
        <v>-6299975.5700000003</v>
      </c>
      <c r="P800" s="100">
        <v>-6251716.9100000001</v>
      </c>
      <c r="Q800" s="100">
        <v>-5894551.5499999998</v>
      </c>
      <c r="R800" s="100">
        <v>-8094984.0499999998</v>
      </c>
      <c r="S800" s="100">
        <v>-6660174.3499999996</v>
      </c>
      <c r="T800" s="100">
        <v>-11515400.539999999</v>
      </c>
      <c r="U800" s="100">
        <v>-12901273.42</v>
      </c>
      <c r="V800" s="100">
        <v>-30188362.82</v>
      </c>
      <c r="W800" s="100">
        <v>-9151115.0999999996</v>
      </c>
      <c r="X800" s="100">
        <v>-4522252.25</v>
      </c>
      <c r="Y800" s="100">
        <v>-4534820.01</v>
      </c>
      <c r="Z800" s="100">
        <v>-5752543.3899999997</v>
      </c>
      <c r="AB800" s="100">
        <v>-5752543.3899999997</v>
      </c>
      <c r="AC800" s="100">
        <v>-5752543.3899999997</v>
      </c>
      <c r="AD800" s="100">
        <v>-5752543.3899999997</v>
      </c>
      <c r="AE800" s="100">
        <v>-5752543.3899999997</v>
      </c>
      <c r="AF800" s="100">
        <v>-5752543.3899999997</v>
      </c>
      <c r="AG800" s="100">
        <v>-5752543.3899999997</v>
      </c>
      <c r="AH800" s="100">
        <v>-5752543.3899999997</v>
      </c>
      <c r="AI800" s="100">
        <v>-5752543.3899999997</v>
      </c>
      <c r="AJ800" s="100">
        <v>-5752543.3899999997</v>
      </c>
      <c r="AK800" s="100">
        <v>-5752543.3899999997</v>
      </c>
      <c r="AL800" s="100">
        <v>-5752543.3899999997</v>
      </c>
      <c r="AM800" s="100">
        <v>-5752543.3899999997</v>
      </c>
      <c r="AN800" s="100">
        <v>-5752543.3899999997</v>
      </c>
      <c r="AO800" s="100">
        <v>-5752543.3899999997</v>
      </c>
      <c r="AP800" s="100">
        <v>-5752543.3899999997</v>
      </c>
      <c r="AQ800" s="100">
        <v>-5752543.3899999997</v>
      </c>
      <c r="AR800" s="100">
        <v>-5752543.3899999997</v>
      </c>
      <c r="AS800" s="100">
        <v>-5752543.3899999997</v>
      </c>
      <c r="AT800" s="100">
        <v>-5752543.3899999997</v>
      </c>
      <c r="AU800" s="100">
        <v>-5752543.3899999997</v>
      </c>
      <c r="AV800" s="100">
        <v>-5752543.3899999997</v>
      </c>
      <c r="AW800" s="100">
        <v>-5752543.3899999997</v>
      </c>
      <c r="AX800" s="100">
        <v>-5752543.3899999997</v>
      </c>
      <c r="AY800" s="100">
        <v>-5752543.3899999997</v>
      </c>
      <c r="AZ800" s="100">
        <v>-5752543.3899999997</v>
      </c>
      <c r="BA800" s="100">
        <v>-5752543.3899999997</v>
      </c>
      <c r="BB800" s="100">
        <v>-5752543.3899999997</v>
      </c>
      <c r="BC800" s="100">
        <v>-5752543.3899999997</v>
      </c>
      <c r="BD800" s="100">
        <v>-5752543.3899999997</v>
      </c>
      <c r="BE800" s="100">
        <v>-5752543.3899999997</v>
      </c>
      <c r="BF800" s="100">
        <v>-5752543.3899999997</v>
      </c>
      <c r="BG800" s="100">
        <v>-5752543.3899999997</v>
      </c>
      <c r="BH800" s="100">
        <v>-5752543.3899999997</v>
      </c>
      <c r="BI800" s="100">
        <v>-5752543.3899999997</v>
      </c>
      <c r="BJ800" s="100">
        <v>-5752543.3899999997</v>
      </c>
      <c r="BK800" s="100">
        <v>-5752543.3899999997</v>
      </c>
      <c r="BL800" s="100">
        <v>-5752543.3899999997</v>
      </c>
      <c r="BM800" s="100">
        <v>-5752543.3899999997</v>
      </c>
      <c r="BN800" s="100">
        <v>-5752543.3899999997</v>
      </c>
      <c r="BO800" s="100">
        <v>-5752543.3899999997</v>
      </c>
      <c r="BP800" s="100">
        <v>-5752543.3899999997</v>
      </c>
      <c r="BQ800" s="100">
        <v>-5752543.3899999997</v>
      </c>
      <c r="BR800" s="100">
        <v>-5752543.3899999997</v>
      </c>
      <c r="BS800" s="100">
        <v>-5752543.3899999997</v>
      </c>
      <c r="BT800" s="100">
        <v>-5752543.3899999997</v>
      </c>
      <c r="BU800" s="100">
        <v>-5752543.3899999997</v>
      </c>
      <c r="BV800" s="100">
        <v>-5752543.3899999997</v>
      </c>
      <c r="BW800" s="100">
        <v>-5752543.3899999997</v>
      </c>
      <c r="BX800" s="100">
        <v>-5752543.3899999997</v>
      </c>
      <c r="BY800" s="100">
        <v>-5752543.3899999997</v>
      </c>
      <c r="BZ800" s="100">
        <v>-5752543.3899999997</v>
      </c>
      <c r="CA800" s="100">
        <v>-5752543.3899999997</v>
      </c>
      <c r="CB800" s="100">
        <v>-5752543.3899999997</v>
      </c>
      <c r="CC800" s="100">
        <v>-5752543.3899999997</v>
      </c>
      <c r="CD800" s="100">
        <v>-5752543.3899999997</v>
      </c>
      <c r="CE800" s="100">
        <v>-5752543.3899999997</v>
      </c>
      <c r="CF800" s="100">
        <v>-5752543.3899999997</v>
      </c>
      <c r="CG800" s="100">
        <v>-5752543.3899999997</v>
      </c>
      <c r="CH800" s="100">
        <v>-5752543.3899999997</v>
      </c>
      <c r="CI800" s="100">
        <v>-5752543.3899999997</v>
      </c>
      <c r="CJ800" s="100">
        <v>-5752543.3899999997</v>
      </c>
      <c r="CK800" s="100">
        <v>-5752543.3899999997</v>
      </c>
      <c r="CL800" s="100">
        <v>-5752543.3899999997</v>
      </c>
      <c r="CM800" s="100">
        <v>-5752543.3899999997</v>
      </c>
      <c r="CN800" s="100">
        <v>-5752543.3899999997</v>
      </c>
      <c r="CO800" s="100">
        <v>-5752543.3899999997</v>
      </c>
    </row>
    <row r="801" spans="1:93" x14ac:dyDescent="0.2">
      <c r="A801" s="101" t="s">
        <v>2394</v>
      </c>
      <c r="B801" s="100">
        <v>-1855284.41</v>
      </c>
      <c r="C801" s="100">
        <v>-1963221.18</v>
      </c>
      <c r="D801" s="100">
        <v>-1505106.55</v>
      </c>
      <c r="E801" s="100">
        <v>-1379863.06</v>
      </c>
      <c r="F801" s="100">
        <v>-1893310.8299999901</v>
      </c>
      <c r="G801" s="100">
        <v>-1937007.06</v>
      </c>
      <c r="H801" s="100">
        <v>-1142993.44</v>
      </c>
      <c r="I801" s="100">
        <v>-1019230.83</v>
      </c>
      <c r="J801" s="100">
        <v>-784877.78</v>
      </c>
      <c r="K801" s="100">
        <v>-909509.53</v>
      </c>
      <c r="L801" s="100">
        <v>-1341164.17</v>
      </c>
      <c r="M801" s="100">
        <v>-1157460.01</v>
      </c>
      <c r="N801" s="100">
        <v>-1157460.01</v>
      </c>
      <c r="O801" s="100">
        <v>-747007.89</v>
      </c>
      <c r="P801" s="100">
        <v>-748125.59</v>
      </c>
      <c r="Q801" s="100">
        <v>-1157133.8500000001</v>
      </c>
      <c r="R801" s="100">
        <v>-1555287.44</v>
      </c>
      <c r="S801" s="100">
        <v>-972338.09</v>
      </c>
      <c r="T801" s="100">
        <v>-816960.29</v>
      </c>
      <c r="U801" s="100">
        <v>-816960.29</v>
      </c>
      <c r="V801" s="100">
        <v>-1767297.34</v>
      </c>
      <c r="W801" s="100">
        <v>-1234677.8600000001</v>
      </c>
      <c r="X801" s="100">
        <v>-1005469.54</v>
      </c>
      <c r="Y801" s="100">
        <v>-962191.09</v>
      </c>
      <c r="Z801" s="100">
        <v>-962191.09</v>
      </c>
      <c r="AB801" s="100">
        <v>-962191.09</v>
      </c>
      <c r="AC801" s="100">
        <v>-962191.09</v>
      </c>
      <c r="AD801" s="100">
        <v>-962191.09</v>
      </c>
      <c r="AE801" s="100">
        <v>-962191.09</v>
      </c>
      <c r="AF801" s="100">
        <v>-962191.09</v>
      </c>
      <c r="AG801" s="100">
        <v>-962191.09</v>
      </c>
      <c r="AH801" s="100">
        <v>-962191.09</v>
      </c>
      <c r="AI801" s="100">
        <v>-962191.09</v>
      </c>
      <c r="AJ801" s="100">
        <v>-962191.09</v>
      </c>
      <c r="AK801" s="100">
        <v>-962191.09</v>
      </c>
      <c r="AL801" s="100">
        <v>-962191.09</v>
      </c>
      <c r="AM801" s="100">
        <v>-962191.09</v>
      </c>
      <c r="AN801" s="100">
        <v>-962191.09</v>
      </c>
      <c r="AO801" s="100">
        <v>-962191.09</v>
      </c>
      <c r="AP801" s="100">
        <v>-962191.09</v>
      </c>
      <c r="AQ801" s="100">
        <v>-962191.09</v>
      </c>
      <c r="AR801" s="100">
        <v>-962191.09</v>
      </c>
      <c r="AS801" s="100">
        <v>-962191.09</v>
      </c>
      <c r="AT801" s="100">
        <v>-962191.09</v>
      </c>
      <c r="AU801" s="100">
        <v>-962191.09</v>
      </c>
      <c r="AV801" s="100">
        <v>-962191.09</v>
      </c>
      <c r="AW801" s="100">
        <v>-962191.09</v>
      </c>
      <c r="AX801" s="100">
        <v>-962191.09</v>
      </c>
      <c r="AY801" s="100">
        <v>-962191.09</v>
      </c>
      <c r="AZ801" s="100">
        <v>-962191.09</v>
      </c>
      <c r="BA801" s="100">
        <v>-962191.09</v>
      </c>
      <c r="BB801" s="100">
        <v>-962191.09</v>
      </c>
      <c r="BC801" s="100">
        <v>-962191.09</v>
      </c>
      <c r="BD801" s="100">
        <v>-962191.09</v>
      </c>
      <c r="BE801" s="100">
        <v>-962191.09</v>
      </c>
      <c r="BF801" s="100">
        <v>-962191.09</v>
      </c>
      <c r="BG801" s="100">
        <v>-962191.09</v>
      </c>
      <c r="BH801" s="100">
        <v>-962191.09</v>
      </c>
      <c r="BI801" s="100">
        <v>-962191.09</v>
      </c>
      <c r="BJ801" s="100">
        <v>-962191.09</v>
      </c>
      <c r="BK801" s="100">
        <v>-962191.09</v>
      </c>
      <c r="BL801" s="100">
        <v>-962191.09</v>
      </c>
      <c r="BM801" s="100">
        <v>-962191.09</v>
      </c>
      <c r="BN801" s="100">
        <v>-962191.09</v>
      </c>
      <c r="BO801" s="100">
        <v>-962191.09</v>
      </c>
      <c r="BP801" s="100">
        <v>-962191.09</v>
      </c>
      <c r="BQ801" s="100">
        <v>-962191.09</v>
      </c>
      <c r="BR801" s="100">
        <v>-962191.09</v>
      </c>
      <c r="BS801" s="100">
        <v>-962191.09</v>
      </c>
      <c r="BT801" s="100">
        <v>-962191.09</v>
      </c>
      <c r="BU801" s="100">
        <v>-962191.09</v>
      </c>
      <c r="BV801" s="100">
        <v>-962191.09</v>
      </c>
      <c r="BW801" s="100">
        <v>-962191.09</v>
      </c>
      <c r="BX801" s="100">
        <v>-962191.09</v>
      </c>
      <c r="BY801" s="100">
        <v>-962191.09</v>
      </c>
      <c r="BZ801" s="100">
        <v>-962191.09</v>
      </c>
      <c r="CA801" s="100">
        <v>-962191.09</v>
      </c>
      <c r="CB801" s="100">
        <v>-962191.09</v>
      </c>
      <c r="CC801" s="100">
        <v>-962191.09</v>
      </c>
      <c r="CD801" s="100">
        <v>-962191.09</v>
      </c>
      <c r="CE801" s="100">
        <v>-962191.09</v>
      </c>
      <c r="CF801" s="100">
        <v>-962191.09</v>
      </c>
      <c r="CG801" s="100">
        <v>-962191.09</v>
      </c>
      <c r="CH801" s="100">
        <v>-962191.09</v>
      </c>
      <c r="CI801" s="100">
        <v>-962191.09</v>
      </c>
      <c r="CJ801" s="100">
        <v>-962191.09</v>
      </c>
      <c r="CK801" s="100">
        <v>-962191.09</v>
      </c>
      <c r="CL801" s="100">
        <v>-962191.09</v>
      </c>
      <c r="CM801" s="100">
        <v>-962191.09</v>
      </c>
      <c r="CN801" s="100">
        <v>-962191.09</v>
      </c>
      <c r="CO801" s="100">
        <v>-962191.09</v>
      </c>
    </row>
    <row r="802" spans="1:93" x14ac:dyDescent="0.2">
      <c r="A802" s="101" t="s">
        <v>2395</v>
      </c>
      <c r="B802" s="100">
        <v>0</v>
      </c>
      <c r="C802" s="100">
        <v>0</v>
      </c>
      <c r="D802" s="100">
        <v>0</v>
      </c>
      <c r="E802" s="100">
        <v>0</v>
      </c>
      <c r="F802" s="100">
        <v>0</v>
      </c>
      <c r="G802" s="100">
        <v>0</v>
      </c>
      <c r="H802" s="100">
        <v>0</v>
      </c>
      <c r="I802" s="100">
        <v>0</v>
      </c>
      <c r="J802" s="100">
        <v>0</v>
      </c>
      <c r="K802" s="100">
        <v>0</v>
      </c>
      <c r="L802" s="100">
        <v>0</v>
      </c>
      <c r="M802" s="100">
        <v>0</v>
      </c>
      <c r="N802" s="100">
        <v>0</v>
      </c>
      <c r="O802" s="100">
        <v>0</v>
      </c>
      <c r="P802" s="100">
        <v>0</v>
      </c>
      <c r="Q802" s="100">
        <v>0</v>
      </c>
      <c r="R802" s="100">
        <v>0</v>
      </c>
      <c r="S802" s="100">
        <v>0</v>
      </c>
      <c r="T802" s="100">
        <v>0</v>
      </c>
      <c r="U802" s="100">
        <v>0</v>
      </c>
      <c r="V802" s="100">
        <v>0</v>
      </c>
      <c r="W802" s="100">
        <v>0</v>
      </c>
      <c r="X802" s="100">
        <v>0</v>
      </c>
      <c r="Y802" s="100">
        <v>0</v>
      </c>
      <c r="Z802" s="100">
        <v>0</v>
      </c>
      <c r="AB802" s="100">
        <v>0</v>
      </c>
      <c r="AC802" s="100">
        <v>0</v>
      </c>
      <c r="AD802" s="100">
        <v>0</v>
      </c>
      <c r="AE802" s="100">
        <v>0</v>
      </c>
      <c r="AF802" s="100">
        <v>0</v>
      </c>
      <c r="AG802" s="100">
        <v>0</v>
      </c>
      <c r="AH802" s="100">
        <v>0</v>
      </c>
      <c r="AI802" s="100">
        <v>0</v>
      </c>
      <c r="AJ802" s="100">
        <v>0</v>
      </c>
      <c r="AK802" s="100">
        <v>0</v>
      </c>
      <c r="AL802" s="100">
        <v>0</v>
      </c>
      <c r="AM802" s="100">
        <v>0</v>
      </c>
      <c r="AN802" s="100">
        <v>0</v>
      </c>
      <c r="AO802" s="100">
        <v>0</v>
      </c>
      <c r="AP802" s="100">
        <v>0</v>
      </c>
      <c r="AQ802" s="100">
        <v>0</v>
      </c>
      <c r="AR802" s="100">
        <v>0</v>
      </c>
      <c r="AS802" s="100">
        <v>0</v>
      </c>
      <c r="AT802" s="100">
        <v>0</v>
      </c>
      <c r="AU802" s="100">
        <v>0</v>
      </c>
      <c r="AV802" s="100">
        <v>0</v>
      </c>
      <c r="AW802" s="100">
        <v>0</v>
      </c>
      <c r="AX802" s="100">
        <v>0</v>
      </c>
      <c r="AY802" s="100">
        <v>0</v>
      </c>
      <c r="AZ802" s="100">
        <v>0</v>
      </c>
      <c r="BA802" s="100">
        <v>0</v>
      </c>
      <c r="BB802" s="100">
        <v>0</v>
      </c>
      <c r="BC802" s="100">
        <v>0</v>
      </c>
      <c r="BD802" s="100">
        <v>0</v>
      </c>
      <c r="BE802" s="100">
        <v>0</v>
      </c>
      <c r="BF802" s="100">
        <v>0</v>
      </c>
      <c r="BG802" s="100">
        <v>0</v>
      </c>
      <c r="BH802" s="100">
        <v>0</v>
      </c>
      <c r="BI802" s="100">
        <v>0</v>
      </c>
      <c r="BJ802" s="100">
        <v>0</v>
      </c>
      <c r="BK802" s="100">
        <v>0</v>
      </c>
      <c r="BL802" s="100">
        <v>0</v>
      </c>
      <c r="BM802" s="100">
        <v>0</v>
      </c>
      <c r="BN802" s="100">
        <v>0</v>
      </c>
      <c r="BO802" s="100">
        <v>0</v>
      </c>
      <c r="BP802" s="100">
        <v>0</v>
      </c>
      <c r="BQ802" s="100">
        <v>0</v>
      </c>
      <c r="BR802" s="100">
        <v>0</v>
      </c>
      <c r="BS802" s="100">
        <v>0</v>
      </c>
      <c r="BT802" s="100">
        <v>0</v>
      </c>
      <c r="BU802" s="100">
        <v>0</v>
      </c>
      <c r="BV802" s="100">
        <v>0</v>
      </c>
      <c r="BW802" s="100">
        <v>0</v>
      </c>
      <c r="BX802" s="100">
        <v>0</v>
      </c>
      <c r="BY802" s="100">
        <v>0</v>
      </c>
      <c r="BZ802" s="100">
        <v>0</v>
      </c>
      <c r="CA802" s="100">
        <v>0</v>
      </c>
      <c r="CB802" s="100">
        <v>0</v>
      </c>
      <c r="CC802" s="100">
        <v>0</v>
      </c>
      <c r="CD802" s="100">
        <v>0</v>
      </c>
      <c r="CE802" s="100">
        <v>0</v>
      </c>
      <c r="CF802" s="100">
        <v>0</v>
      </c>
      <c r="CG802" s="100">
        <v>0</v>
      </c>
      <c r="CH802" s="100">
        <v>0</v>
      </c>
      <c r="CI802" s="100">
        <v>0</v>
      </c>
      <c r="CJ802" s="100">
        <v>0</v>
      </c>
      <c r="CK802" s="100">
        <v>0</v>
      </c>
      <c r="CL802" s="100">
        <v>0</v>
      </c>
      <c r="CM802" s="100">
        <v>0</v>
      </c>
      <c r="CN802" s="100">
        <v>0</v>
      </c>
      <c r="CO802" s="100">
        <v>0</v>
      </c>
    </row>
    <row r="803" spans="1:93" x14ac:dyDescent="0.2">
      <c r="A803" s="101" t="s">
        <v>2396</v>
      </c>
      <c r="B803" s="100">
        <v>0</v>
      </c>
      <c r="C803" s="100">
        <v>0</v>
      </c>
      <c r="D803" s="100">
        <v>0</v>
      </c>
      <c r="E803" s="100">
        <v>0</v>
      </c>
      <c r="F803" s="100">
        <v>0</v>
      </c>
      <c r="G803" s="100">
        <v>0</v>
      </c>
      <c r="H803" s="100">
        <v>0</v>
      </c>
      <c r="I803" s="100">
        <v>0</v>
      </c>
      <c r="J803" s="100">
        <v>0</v>
      </c>
      <c r="K803" s="100">
        <v>0</v>
      </c>
      <c r="L803" s="100">
        <v>0</v>
      </c>
      <c r="M803" s="100">
        <v>0</v>
      </c>
      <c r="N803" s="100">
        <v>0</v>
      </c>
      <c r="O803" s="100">
        <v>0</v>
      </c>
      <c r="P803" s="100">
        <v>0</v>
      </c>
      <c r="Q803" s="100">
        <v>0</v>
      </c>
      <c r="R803" s="100">
        <v>0</v>
      </c>
      <c r="S803" s="100">
        <v>0</v>
      </c>
      <c r="T803" s="100">
        <v>0</v>
      </c>
      <c r="U803" s="100">
        <v>0</v>
      </c>
      <c r="V803" s="100">
        <v>0</v>
      </c>
      <c r="W803" s="100">
        <v>0</v>
      </c>
      <c r="X803" s="100">
        <v>0</v>
      </c>
      <c r="Y803" s="100">
        <v>0</v>
      </c>
      <c r="Z803" s="100">
        <v>0</v>
      </c>
      <c r="AB803" s="100">
        <v>0</v>
      </c>
      <c r="AC803" s="100">
        <v>0</v>
      </c>
      <c r="AD803" s="100">
        <v>0</v>
      </c>
      <c r="AE803" s="100">
        <v>0</v>
      </c>
      <c r="AF803" s="100">
        <v>0</v>
      </c>
      <c r="AG803" s="100">
        <v>0</v>
      </c>
      <c r="AH803" s="100">
        <v>0</v>
      </c>
      <c r="AI803" s="100">
        <v>0</v>
      </c>
      <c r="AJ803" s="100">
        <v>0</v>
      </c>
      <c r="AK803" s="100">
        <v>0</v>
      </c>
      <c r="AL803" s="100">
        <v>0</v>
      </c>
      <c r="AM803" s="100">
        <v>0</v>
      </c>
      <c r="AN803" s="100">
        <v>0</v>
      </c>
      <c r="AO803" s="100">
        <v>0</v>
      </c>
      <c r="AP803" s="100">
        <v>0</v>
      </c>
      <c r="AQ803" s="100">
        <v>0</v>
      </c>
      <c r="AR803" s="100">
        <v>0</v>
      </c>
      <c r="AS803" s="100">
        <v>0</v>
      </c>
      <c r="AT803" s="100">
        <v>0</v>
      </c>
      <c r="AU803" s="100">
        <v>0</v>
      </c>
      <c r="AV803" s="100">
        <v>0</v>
      </c>
      <c r="AW803" s="100">
        <v>0</v>
      </c>
      <c r="AX803" s="100">
        <v>0</v>
      </c>
      <c r="AY803" s="100">
        <v>0</v>
      </c>
      <c r="AZ803" s="100">
        <v>0</v>
      </c>
      <c r="BA803" s="100">
        <v>0</v>
      </c>
      <c r="BB803" s="100">
        <v>0</v>
      </c>
      <c r="BC803" s="100">
        <v>0</v>
      </c>
      <c r="BD803" s="100">
        <v>0</v>
      </c>
      <c r="BE803" s="100">
        <v>0</v>
      </c>
      <c r="BF803" s="100">
        <v>0</v>
      </c>
      <c r="BG803" s="100">
        <v>0</v>
      </c>
      <c r="BH803" s="100">
        <v>0</v>
      </c>
      <c r="BI803" s="100">
        <v>0</v>
      </c>
      <c r="BJ803" s="100">
        <v>0</v>
      </c>
      <c r="BK803" s="100">
        <v>0</v>
      </c>
      <c r="BL803" s="100">
        <v>0</v>
      </c>
      <c r="BM803" s="100">
        <v>0</v>
      </c>
      <c r="BN803" s="100">
        <v>0</v>
      </c>
      <c r="BO803" s="100">
        <v>0</v>
      </c>
      <c r="BP803" s="100">
        <v>0</v>
      </c>
      <c r="BQ803" s="100">
        <v>0</v>
      </c>
      <c r="BR803" s="100">
        <v>0</v>
      </c>
      <c r="BS803" s="100">
        <v>0</v>
      </c>
      <c r="BT803" s="100">
        <v>0</v>
      </c>
      <c r="BU803" s="100">
        <v>0</v>
      </c>
      <c r="BV803" s="100">
        <v>0</v>
      </c>
      <c r="BW803" s="100">
        <v>0</v>
      </c>
      <c r="BX803" s="100">
        <v>0</v>
      </c>
      <c r="BY803" s="100">
        <v>0</v>
      </c>
      <c r="BZ803" s="100">
        <v>0</v>
      </c>
      <c r="CA803" s="100">
        <v>0</v>
      </c>
      <c r="CB803" s="100">
        <v>0</v>
      </c>
      <c r="CC803" s="100">
        <v>0</v>
      </c>
      <c r="CD803" s="100">
        <v>0</v>
      </c>
      <c r="CE803" s="100">
        <v>0</v>
      </c>
      <c r="CF803" s="100">
        <v>0</v>
      </c>
      <c r="CG803" s="100">
        <v>0</v>
      </c>
      <c r="CH803" s="100">
        <v>0</v>
      </c>
      <c r="CI803" s="100">
        <v>0</v>
      </c>
      <c r="CJ803" s="100">
        <v>0</v>
      </c>
      <c r="CK803" s="100">
        <v>0</v>
      </c>
      <c r="CL803" s="100">
        <v>0</v>
      </c>
      <c r="CM803" s="100">
        <v>0</v>
      </c>
      <c r="CN803" s="100">
        <v>0</v>
      </c>
      <c r="CO803" s="100">
        <v>0</v>
      </c>
    </row>
    <row r="804" spans="1:93" x14ac:dyDescent="0.2">
      <c r="A804" s="101" t="s">
        <v>2397</v>
      </c>
      <c r="B804" s="100">
        <v>-3274.37</v>
      </c>
      <c r="C804" s="100">
        <v>-3274.37</v>
      </c>
      <c r="D804" s="100">
        <v>-3274.37</v>
      </c>
      <c r="E804" s="100">
        <v>-3274.37</v>
      </c>
      <c r="F804" s="100">
        <v>-3274.37</v>
      </c>
      <c r="G804" s="100">
        <v>-3274.37</v>
      </c>
      <c r="H804" s="100">
        <v>-3274.37</v>
      </c>
      <c r="I804" s="100">
        <v>-3274.37</v>
      </c>
      <c r="J804" s="100">
        <v>-3274.37</v>
      </c>
      <c r="K804" s="100">
        <v>-2598.0300000000002</v>
      </c>
      <c r="L804" s="100">
        <v>-2598.0300000000002</v>
      </c>
      <c r="M804" s="100">
        <v>-2598.0300000000002</v>
      </c>
      <c r="N804" s="100">
        <v>-2598.0300000000002</v>
      </c>
      <c r="O804" s="100">
        <v>-2598.0300000000002</v>
      </c>
      <c r="P804" s="100">
        <v>-2598.0300000000002</v>
      </c>
      <c r="Q804" s="100">
        <v>-2598.0300000000002</v>
      </c>
      <c r="R804" s="100">
        <v>-2598.0300000000002</v>
      </c>
      <c r="S804" s="100">
        <v>-2598.0300000000002</v>
      </c>
      <c r="T804" s="100">
        <v>-2598.0300000000002</v>
      </c>
      <c r="U804" s="100">
        <v>-2598.0300000000002</v>
      </c>
      <c r="V804" s="100">
        <v>-2598.0300000000002</v>
      </c>
      <c r="W804" s="100">
        <v>-2598.0300000000002</v>
      </c>
      <c r="X804" s="100">
        <v>-2598.0300000000002</v>
      </c>
      <c r="Y804" s="100">
        <v>-2598.0300000000002</v>
      </c>
      <c r="Z804" s="100">
        <v>-2598.0300000000002</v>
      </c>
      <c r="AB804" s="100">
        <v>-2598.0300000000002</v>
      </c>
      <c r="AC804" s="100">
        <v>-2598.0300000000002</v>
      </c>
      <c r="AD804" s="100">
        <v>-2598.0300000000002</v>
      </c>
      <c r="AE804" s="100">
        <v>-2598.0300000000002</v>
      </c>
      <c r="AF804" s="100">
        <v>-2598.0300000000002</v>
      </c>
      <c r="AG804" s="100">
        <v>-2598.0300000000002</v>
      </c>
      <c r="AH804" s="100">
        <v>-2598.0300000000002</v>
      </c>
      <c r="AI804" s="100">
        <v>-2598.0300000000002</v>
      </c>
      <c r="AJ804" s="100">
        <v>-2598.0300000000002</v>
      </c>
      <c r="AK804" s="100">
        <v>-2598.0300000000002</v>
      </c>
      <c r="AL804" s="100">
        <v>-2598.0300000000002</v>
      </c>
      <c r="AM804" s="100">
        <v>-2598.0300000000002</v>
      </c>
      <c r="AN804" s="100">
        <v>-2598.0300000000002</v>
      </c>
      <c r="AO804" s="100">
        <v>-2598.0300000000002</v>
      </c>
      <c r="AP804" s="100">
        <v>-2598.0300000000002</v>
      </c>
      <c r="AQ804" s="100">
        <v>-2598.0300000000002</v>
      </c>
      <c r="AR804" s="100">
        <v>-2598.0300000000002</v>
      </c>
      <c r="AS804" s="100">
        <v>-2598.0300000000002</v>
      </c>
      <c r="AT804" s="100">
        <v>-2598.0300000000002</v>
      </c>
      <c r="AU804" s="100">
        <v>-2598.0300000000002</v>
      </c>
      <c r="AV804" s="100">
        <v>-2598.0300000000002</v>
      </c>
      <c r="AW804" s="100">
        <v>-2598.0300000000002</v>
      </c>
      <c r="AX804" s="100">
        <v>-2598.0300000000002</v>
      </c>
      <c r="AY804" s="100">
        <v>-2598.0300000000002</v>
      </c>
      <c r="AZ804" s="100">
        <v>-2598.0300000000002</v>
      </c>
      <c r="BA804" s="100">
        <v>-2598.0300000000002</v>
      </c>
      <c r="BB804" s="100">
        <v>-2598.0300000000002</v>
      </c>
      <c r="BC804" s="100">
        <v>-2598.0300000000002</v>
      </c>
      <c r="BD804" s="100">
        <v>-2598.0300000000002</v>
      </c>
      <c r="BE804" s="100">
        <v>-2598.0300000000002</v>
      </c>
      <c r="BF804" s="100">
        <v>-2598.0300000000002</v>
      </c>
      <c r="BG804" s="100">
        <v>-2598.0300000000002</v>
      </c>
      <c r="BH804" s="100">
        <v>-2598.0300000000002</v>
      </c>
      <c r="BI804" s="100">
        <v>-2598.0300000000002</v>
      </c>
      <c r="BJ804" s="100">
        <v>-2598.0300000000002</v>
      </c>
      <c r="BK804" s="100">
        <v>-2598.0300000000002</v>
      </c>
      <c r="BL804" s="100">
        <v>-2598.0300000000002</v>
      </c>
      <c r="BM804" s="100">
        <v>-2598.0300000000002</v>
      </c>
      <c r="BN804" s="100">
        <v>-2598.0300000000002</v>
      </c>
      <c r="BO804" s="100">
        <v>-2598.0300000000002</v>
      </c>
      <c r="BP804" s="100">
        <v>-2598.0300000000002</v>
      </c>
      <c r="BQ804" s="100">
        <v>-2598.0300000000002</v>
      </c>
      <c r="BR804" s="100">
        <v>-2598.0300000000002</v>
      </c>
      <c r="BS804" s="100">
        <v>-2598.0300000000002</v>
      </c>
      <c r="BT804" s="100">
        <v>-2598.0300000000002</v>
      </c>
      <c r="BU804" s="100">
        <v>-2598.0300000000002</v>
      </c>
      <c r="BV804" s="100">
        <v>-2598.0300000000002</v>
      </c>
      <c r="BW804" s="100">
        <v>-2598.0300000000002</v>
      </c>
      <c r="BX804" s="100">
        <v>-2598.0300000000002</v>
      </c>
      <c r="BY804" s="100">
        <v>-2598.0300000000002</v>
      </c>
      <c r="BZ804" s="100">
        <v>-2598.0300000000002</v>
      </c>
      <c r="CA804" s="100">
        <v>-2598.0300000000002</v>
      </c>
      <c r="CB804" s="100">
        <v>-2598.0300000000002</v>
      </c>
      <c r="CC804" s="100">
        <v>-2598.0300000000002</v>
      </c>
      <c r="CD804" s="100">
        <v>-2598.0300000000002</v>
      </c>
      <c r="CE804" s="100">
        <v>-2598.0300000000002</v>
      </c>
      <c r="CF804" s="100">
        <v>-2598.0300000000002</v>
      </c>
      <c r="CG804" s="100">
        <v>-2598.0300000000002</v>
      </c>
      <c r="CH804" s="100">
        <v>-2598.0300000000002</v>
      </c>
      <c r="CI804" s="100">
        <v>-2598.0300000000002</v>
      </c>
      <c r="CJ804" s="100">
        <v>-2598.0300000000002</v>
      </c>
      <c r="CK804" s="100">
        <v>-2598.0300000000002</v>
      </c>
      <c r="CL804" s="100">
        <v>-2598.0300000000002</v>
      </c>
      <c r="CM804" s="100">
        <v>-2598.0300000000002</v>
      </c>
      <c r="CN804" s="100">
        <v>-2598.0300000000002</v>
      </c>
      <c r="CO804" s="100">
        <v>-2598.0300000000002</v>
      </c>
    </row>
    <row r="805" spans="1:93" x14ac:dyDescent="0.2">
      <c r="A805" s="101" t="s">
        <v>2398</v>
      </c>
      <c r="B805" s="100">
        <v>-201995.62</v>
      </c>
      <c r="C805" s="100">
        <v>-201995.62</v>
      </c>
      <c r="D805" s="100">
        <v>-201995.62</v>
      </c>
      <c r="E805" s="100">
        <v>-201995.62</v>
      </c>
      <c r="F805" s="100">
        <v>-201995.62</v>
      </c>
      <c r="G805" s="100">
        <v>-201995.62</v>
      </c>
      <c r="H805" s="100">
        <v>-201995.62</v>
      </c>
      <c r="I805" s="100">
        <v>-201995.62</v>
      </c>
      <c r="J805" s="100">
        <v>-201995.62</v>
      </c>
      <c r="K805" s="100">
        <v>-201995.62</v>
      </c>
      <c r="L805" s="100">
        <v>-201995.62</v>
      </c>
      <c r="M805" s="100">
        <v>-201995.62</v>
      </c>
      <c r="N805" s="100">
        <v>-201995.62</v>
      </c>
      <c r="O805" s="100">
        <v>-201995.62</v>
      </c>
      <c r="P805" s="100">
        <v>-201995.62</v>
      </c>
      <c r="Q805" s="100">
        <v>-201995.62</v>
      </c>
      <c r="R805" s="100">
        <v>-201995.62</v>
      </c>
      <c r="S805" s="100">
        <v>-201995.62</v>
      </c>
      <c r="T805" s="100">
        <v>-201995.62</v>
      </c>
      <c r="U805" s="100">
        <v>-201995.62</v>
      </c>
      <c r="V805" s="100">
        <v>-201995.62</v>
      </c>
      <c r="W805" s="100">
        <v>-201995.62</v>
      </c>
      <c r="X805" s="100">
        <v>-201995.62</v>
      </c>
      <c r="Y805" s="100">
        <v>-201995.62</v>
      </c>
      <c r="Z805" s="100">
        <v>-201995.62</v>
      </c>
      <c r="AB805" s="100">
        <v>-201995.62</v>
      </c>
      <c r="AC805" s="100">
        <v>-201995.62</v>
      </c>
      <c r="AD805" s="100">
        <v>-201995.62</v>
      </c>
      <c r="AE805" s="100">
        <v>-201995.62</v>
      </c>
      <c r="AF805" s="100">
        <v>-201995.62</v>
      </c>
      <c r="AG805" s="100">
        <v>-201995.62</v>
      </c>
      <c r="AH805" s="100">
        <v>-201995.62</v>
      </c>
      <c r="AI805" s="100">
        <v>-201995.62</v>
      </c>
      <c r="AJ805" s="100">
        <v>-201995.62</v>
      </c>
      <c r="AK805" s="100">
        <v>-201995.62</v>
      </c>
      <c r="AL805" s="100">
        <v>-201995.62</v>
      </c>
      <c r="AM805" s="100">
        <v>-201995.62</v>
      </c>
      <c r="AN805" s="100">
        <v>-201995.62</v>
      </c>
      <c r="AO805" s="100">
        <v>-201995.62</v>
      </c>
      <c r="AP805" s="100">
        <v>-201995.62</v>
      </c>
      <c r="AQ805" s="100">
        <v>-201995.62</v>
      </c>
      <c r="AR805" s="100">
        <v>-201995.62</v>
      </c>
      <c r="AS805" s="100">
        <v>-201995.62</v>
      </c>
      <c r="AT805" s="100">
        <v>-201995.62</v>
      </c>
      <c r="AU805" s="100">
        <v>-201995.62</v>
      </c>
      <c r="AV805" s="100">
        <v>-201995.62</v>
      </c>
      <c r="AW805" s="100">
        <v>-201995.62</v>
      </c>
      <c r="AX805" s="100">
        <v>-201995.62</v>
      </c>
      <c r="AY805" s="100">
        <v>-201995.62</v>
      </c>
      <c r="AZ805" s="100">
        <v>-201995.62</v>
      </c>
      <c r="BA805" s="100">
        <v>-201995.62</v>
      </c>
      <c r="BB805" s="100">
        <v>-201995.62</v>
      </c>
      <c r="BC805" s="100">
        <v>-201995.62</v>
      </c>
      <c r="BD805" s="100">
        <v>-201995.62</v>
      </c>
      <c r="BE805" s="100">
        <v>-201995.62</v>
      </c>
      <c r="BF805" s="100">
        <v>-201995.62</v>
      </c>
      <c r="BG805" s="100">
        <v>-201995.62</v>
      </c>
      <c r="BH805" s="100">
        <v>-201995.62</v>
      </c>
      <c r="BI805" s="100">
        <v>-201995.62</v>
      </c>
      <c r="BJ805" s="100">
        <v>-201995.62</v>
      </c>
      <c r="BK805" s="100">
        <v>-201995.62</v>
      </c>
      <c r="BL805" s="100">
        <v>-201995.62</v>
      </c>
      <c r="BM805" s="100">
        <v>-201995.62</v>
      </c>
      <c r="BN805" s="100">
        <v>-201995.62</v>
      </c>
      <c r="BO805" s="100">
        <v>-201995.62</v>
      </c>
      <c r="BP805" s="100">
        <v>-201995.62</v>
      </c>
      <c r="BQ805" s="100">
        <v>-201995.62</v>
      </c>
      <c r="BR805" s="100">
        <v>-201995.62</v>
      </c>
      <c r="BS805" s="100">
        <v>-201995.62</v>
      </c>
      <c r="BT805" s="100">
        <v>-201995.62</v>
      </c>
      <c r="BU805" s="100">
        <v>-201995.62</v>
      </c>
      <c r="BV805" s="100">
        <v>-201995.62</v>
      </c>
      <c r="BW805" s="100">
        <v>-201995.62</v>
      </c>
      <c r="BX805" s="100">
        <v>-201995.62</v>
      </c>
      <c r="BY805" s="100">
        <v>-201995.62</v>
      </c>
      <c r="BZ805" s="100">
        <v>-201995.62</v>
      </c>
      <c r="CA805" s="100">
        <v>-201995.62</v>
      </c>
      <c r="CB805" s="100">
        <v>-201995.62</v>
      </c>
      <c r="CC805" s="100">
        <v>-201995.62</v>
      </c>
      <c r="CD805" s="100">
        <v>-201995.62</v>
      </c>
      <c r="CE805" s="100">
        <v>-201995.62</v>
      </c>
      <c r="CF805" s="100">
        <v>-201995.62</v>
      </c>
      <c r="CG805" s="100">
        <v>-201995.62</v>
      </c>
      <c r="CH805" s="100">
        <v>-201995.62</v>
      </c>
      <c r="CI805" s="100">
        <v>-201995.62</v>
      </c>
      <c r="CJ805" s="100">
        <v>-201995.62</v>
      </c>
      <c r="CK805" s="100">
        <v>-201995.62</v>
      </c>
      <c r="CL805" s="100">
        <v>-201995.62</v>
      </c>
      <c r="CM805" s="100">
        <v>-201995.62</v>
      </c>
      <c r="CN805" s="100">
        <v>-201995.62</v>
      </c>
      <c r="CO805" s="100">
        <v>-201995.62</v>
      </c>
    </row>
    <row r="806" spans="1:93" x14ac:dyDescent="0.2">
      <c r="A806" s="101" t="s">
        <v>2399</v>
      </c>
      <c r="B806" s="100">
        <v>-19800</v>
      </c>
      <c r="C806" s="100">
        <v>-19800</v>
      </c>
      <c r="D806" s="100">
        <v>-19800</v>
      </c>
      <c r="E806" s="100">
        <v>-19800</v>
      </c>
      <c r="F806" s="100">
        <v>-19800</v>
      </c>
      <c r="G806" s="100">
        <v>-19800</v>
      </c>
      <c r="H806" s="100">
        <v>-19800</v>
      </c>
      <c r="I806" s="100">
        <v>-19800</v>
      </c>
      <c r="J806" s="100">
        <v>-19800</v>
      </c>
      <c r="K806" s="100">
        <v>-19800</v>
      </c>
      <c r="L806" s="100">
        <v>-19800</v>
      </c>
      <c r="M806" s="100">
        <v>-19800</v>
      </c>
      <c r="N806" s="100">
        <v>-19800</v>
      </c>
      <c r="O806" s="100">
        <v>-19800</v>
      </c>
      <c r="P806" s="100">
        <v>-19800</v>
      </c>
      <c r="Q806" s="100">
        <v>-19800</v>
      </c>
      <c r="R806" s="100">
        <v>-19800</v>
      </c>
      <c r="S806" s="100">
        <v>-19800</v>
      </c>
      <c r="T806" s="100">
        <v>-19800</v>
      </c>
      <c r="U806" s="100">
        <v>-19800</v>
      </c>
      <c r="V806" s="100">
        <v>-19800</v>
      </c>
      <c r="W806" s="100">
        <v>-19800</v>
      </c>
      <c r="X806" s="100">
        <v>-19800</v>
      </c>
      <c r="Y806" s="100">
        <v>-19800</v>
      </c>
      <c r="Z806" s="100">
        <v>-19800</v>
      </c>
      <c r="AB806" s="100">
        <v>-19800</v>
      </c>
      <c r="AC806" s="100">
        <v>-19800</v>
      </c>
      <c r="AD806" s="100">
        <v>-19800</v>
      </c>
      <c r="AE806" s="100">
        <v>-19800</v>
      </c>
      <c r="AF806" s="100">
        <v>-19800</v>
      </c>
      <c r="AG806" s="100">
        <v>-19800</v>
      </c>
      <c r="AH806" s="100">
        <v>-19800</v>
      </c>
      <c r="AI806" s="100">
        <v>-19800</v>
      </c>
      <c r="AJ806" s="100">
        <v>-19800</v>
      </c>
      <c r="AK806" s="100">
        <v>-19800</v>
      </c>
      <c r="AL806" s="100">
        <v>-19800</v>
      </c>
      <c r="AM806" s="100">
        <v>-19800</v>
      </c>
      <c r="AN806" s="100">
        <v>-19800</v>
      </c>
      <c r="AO806" s="100">
        <v>-19800</v>
      </c>
      <c r="AP806" s="100">
        <v>-19800</v>
      </c>
      <c r="AQ806" s="100">
        <v>-19800</v>
      </c>
      <c r="AR806" s="100">
        <v>-19800</v>
      </c>
      <c r="AS806" s="100">
        <v>-19800</v>
      </c>
      <c r="AT806" s="100">
        <v>-19800</v>
      </c>
      <c r="AU806" s="100">
        <v>-19800</v>
      </c>
      <c r="AV806" s="100">
        <v>-19800</v>
      </c>
      <c r="AW806" s="100">
        <v>-19800</v>
      </c>
      <c r="AX806" s="100">
        <v>-19800</v>
      </c>
      <c r="AY806" s="100">
        <v>-19800</v>
      </c>
      <c r="AZ806" s="100">
        <v>-19800</v>
      </c>
      <c r="BA806" s="100">
        <v>-19800</v>
      </c>
      <c r="BB806" s="100">
        <v>-19800</v>
      </c>
      <c r="BC806" s="100">
        <v>-19800</v>
      </c>
      <c r="BD806" s="100">
        <v>-19800</v>
      </c>
      <c r="BE806" s="100">
        <v>-19800</v>
      </c>
      <c r="BF806" s="100">
        <v>-19800</v>
      </c>
      <c r="BG806" s="100">
        <v>-19800</v>
      </c>
      <c r="BH806" s="100">
        <v>-19800</v>
      </c>
      <c r="BI806" s="100">
        <v>-19800</v>
      </c>
      <c r="BJ806" s="100">
        <v>-19800</v>
      </c>
      <c r="BK806" s="100">
        <v>-19800</v>
      </c>
      <c r="BL806" s="100">
        <v>-19800</v>
      </c>
      <c r="BM806" s="100">
        <v>-19800</v>
      </c>
      <c r="BN806" s="100">
        <v>-19800</v>
      </c>
      <c r="BO806" s="100">
        <v>-19800</v>
      </c>
      <c r="BP806" s="100">
        <v>-19800</v>
      </c>
      <c r="BQ806" s="100">
        <v>-19800</v>
      </c>
      <c r="BR806" s="100">
        <v>-19800</v>
      </c>
      <c r="BS806" s="100">
        <v>-19800</v>
      </c>
      <c r="BT806" s="100">
        <v>-19800</v>
      </c>
      <c r="BU806" s="100">
        <v>-19800</v>
      </c>
      <c r="BV806" s="100">
        <v>-19800</v>
      </c>
      <c r="BW806" s="100">
        <v>-19800</v>
      </c>
      <c r="BX806" s="100">
        <v>-19800</v>
      </c>
      <c r="BY806" s="100">
        <v>-19800</v>
      </c>
      <c r="BZ806" s="100">
        <v>-19800</v>
      </c>
      <c r="CA806" s="100">
        <v>-19800</v>
      </c>
      <c r="CB806" s="100">
        <v>-19800</v>
      </c>
      <c r="CC806" s="100">
        <v>-19800</v>
      </c>
      <c r="CD806" s="100">
        <v>-19800</v>
      </c>
      <c r="CE806" s="100">
        <v>-19800</v>
      </c>
      <c r="CF806" s="100">
        <v>-19800</v>
      </c>
      <c r="CG806" s="100">
        <v>-19800</v>
      </c>
      <c r="CH806" s="100">
        <v>-19800</v>
      </c>
      <c r="CI806" s="100">
        <v>-19800</v>
      </c>
      <c r="CJ806" s="100">
        <v>-19800</v>
      </c>
      <c r="CK806" s="100">
        <v>-19800</v>
      </c>
      <c r="CL806" s="100">
        <v>-19800</v>
      </c>
      <c r="CM806" s="100">
        <v>-19800</v>
      </c>
      <c r="CN806" s="100">
        <v>-19800</v>
      </c>
      <c r="CO806" s="100">
        <v>-19800</v>
      </c>
    </row>
    <row r="807" spans="1:93" x14ac:dyDescent="0.2">
      <c r="A807" s="101" t="s">
        <v>2400</v>
      </c>
      <c r="B807" s="100">
        <v>-128722.32</v>
      </c>
      <c r="C807" s="100">
        <v>-201430.16999999899</v>
      </c>
      <c r="D807" s="100">
        <v>-1616916.28999999</v>
      </c>
      <c r="E807" s="100">
        <v>-2755541.00999999</v>
      </c>
      <c r="F807" s="100">
        <v>-4238249.59</v>
      </c>
      <c r="G807" s="100">
        <v>-10995021.23</v>
      </c>
      <c r="H807" s="100">
        <v>-15839353.68</v>
      </c>
      <c r="I807" s="100">
        <v>-13758855.960000001</v>
      </c>
      <c r="J807" s="100">
        <v>-13029231.949999999</v>
      </c>
      <c r="K807" s="100">
        <v>-991409.00000000105</v>
      </c>
      <c r="L807" s="100">
        <v>-2643688.9</v>
      </c>
      <c r="M807" s="100">
        <v>-5214462.0199999996</v>
      </c>
      <c r="N807" s="100">
        <v>-5214462.0199999996</v>
      </c>
      <c r="O807" s="100">
        <v>-4519803.9299999904</v>
      </c>
      <c r="P807" s="100">
        <v>-368365.69</v>
      </c>
      <c r="Q807" s="100">
        <v>-4569946.16</v>
      </c>
      <c r="R807" s="100">
        <v>-4798899.5999999903</v>
      </c>
      <c r="S807" s="100">
        <v>-2917494.47</v>
      </c>
      <c r="T807" s="100">
        <v>-3336791.43</v>
      </c>
      <c r="U807" s="100">
        <v>-2690040.38</v>
      </c>
      <c r="V807" s="100">
        <v>-2403275.67</v>
      </c>
      <c r="W807" s="100">
        <v>-2870919.93</v>
      </c>
      <c r="X807" s="100">
        <v>-1982335.29</v>
      </c>
      <c r="Y807" s="100">
        <v>-1396575.46</v>
      </c>
      <c r="Z807" s="100">
        <v>-4072806.17</v>
      </c>
      <c r="AB807" s="100">
        <v>-4072806.17</v>
      </c>
      <c r="AC807" s="100">
        <v>-4072806.17</v>
      </c>
      <c r="AD807" s="100">
        <v>-4072806.17</v>
      </c>
      <c r="AE807" s="100">
        <v>-4072806.17</v>
      </c>
      <c r="AF807" s="100">
        <v>-4072806.17</v>
      </c>
      <c r="AG807" s="100">
        <v>-4072806.17</v>
      </c>
      <c r="AH807" s="100">
        <v>-4072806.17</v>
      </c>
      <c r="AI807" s="100">
        <v>-4072806.17</v>
      </c>
      <c r="AJ807" s="100">
        <v>-4072806.17</v>
      </c>
      <c r="AK807" s="100">
        <v>-4072806.17</v>
      </c>
      <c r="AL807" s="100">
        <v>-4072806.17</v>
      </c>
      <c r="AM807" s="100">
        <v>-4072806.17</v>
      </c>
      <c r="AN807" s="100">
        <v>-4072806.17</v>
      </c>
      <c r="AO807" s="100">
        <v>-4072806.17</v>
      </c>
      <c r="AP807" s="100">
        <v>-4072806.17</v>
      </c>
      <c r="AQ807" s="100">
        <v>-4072806.17</v>
      </c>
      <c r="AR807" s="100">
        <v>-4072806.17</v>
      </c>
      <c r="AS807" s="100">
        <v>-4072806.17</v>
      </c>
      <c r="AT807" s="100">
        <v>-4072806.17</v>
      </c>
      <c r="AU807" s="100">
        <v>-4072806.17</v>
      </c>
      <c r="AV807" s="100">
        <v>-4072806.17</v>
      </c>
      <c r="AW807" s="100">
        <v>-4072806.17</v>
      </c>
      <c r="AX807" s="100">
        <v>-4072806.17</v>
      </c>
      <c r="AY807" s="100">
        <v>-4072806.17</v>
      </c>
      <c r="AZ807" s="100">
        <v>-4072806.17</v>
      </c>
      <c r="BA807" s="100">
        <v>-4072806.17</v>
      </c>
      <c r="BB807" s="100">
        <v>-4072806.17</v>
      </c>
      <c r="BC807" s="100">
        <v>-4072806.17</v>
      </c>
      <c r="BD807" s="100">
        <v>-4072806.17</v>
      </c>
      <c r="BE807" s="100">
        <v>-4072806.17</v>
      </c>
      <c r="BF807" s="100">
        <v>-4072806.17</v>
      </c>
      <c r="BG807" s="100">
        <v>-4072806.17</v>
      </c>
      <c r="BH807" s="100">
        <v>-4072806.17</v>
      </c>
      <c r="BI807" s="100">
        <v>-4072806.17</v>
      </c>
      <c r="BJ807" s="100">
        <v>-4072806.17</v>
      </c>
      <c r="BK807" s="100">
        <v>-4072806.17</v>
      </c>
      <c r="BL807" s="100">
        <v>-4072806.17</v>
      </c>
      <c r="BM807" s="100">
        <v>-4072806.17</v>
      </c>
      <c r="BN807" s="100">
        <v>-4072806.17</v>
      </c>
      <c r="BO807" s="100">
        <v>-4072806.17</v>
      </c>
      <c r="BP807" s="100">
        <v>-4072806.17</v>
      </c>
      <c r="BQ807" s="100">
        <v>-4072806.17</v>
      </c>
      <c r="BR807" s="100">
        <v>-4072806.17</v>
      </c>
      <c r="BS807" s="100">
        <v>-4072806.17</v>
      </c>
      <c r="BT807" s="100">
        <v>-4072806.17</v>
      </c>
      <c r="BU807" s="100">
        <v>-4072806.17</v>
      </c>
      <c r="BV807" s="100">
        <v>-4072806.17</v>
      </c>
      <c r="BW807" s="100">
        <v>-4072806.17</v>
      </c>
      <c r="BX807" s="100">
        <v>-4072806.17</v>
      </c>
      <c r="BY807" s="100">
        <v>-4072806.17</v>
      </c>
      <c r="BZ807" s="100">
        <v>-4072806.17</v>
      </c>
      <c r="CA807" s="100">
        <v>-4072806.17</v>
      </c>
      <c r="CB807" s="100">
        <v>-4072806.17</v>
      </c>
      <c r="CC807" s="100">
        <v>-4072806.17</v>
      </c>
      <c r="CD807" s="100">
        <v>-4072806.17</v>
      </c>
      <c r="CE807" s="100">
        <v>-4072806.17</v>
      </c>
      <c r="CF807" s="100">
        <v>-4072806.17</v>
      </c>
      <c r="CG807" s="100">
        <v>-4072806.17</v>
      </c>
      <c r="CH807" s="100">
        <v>-4072806.17</v>
      </c>
      <c r="CI807" s="100">
        <v>-4072806.17</v>
      </c>
      <c r="CJ807" s="100">
        <v>-4072806.17</v>
      </c>
      <c r="CK807" s="100">
        <v>-4072806.17</v>
      </c>
      <c r="CL807" s="100">
        <v>-4072806.17</v>
      </c>
      <c r="CM807" s="100">
        <v>-4072806.17</v>
      </c>
      <c r="CN807" s="100">
        <v>-4072806.17</v>
      </c>
      <c r="CO807" s="100">
        <v>-4072806.17</v>
      </c>
    </row>
    <row r="808" spans="1:93" x14ac:dyDescent="0.2">
      <c r="A808" s="101" t="s">
        <v>2401</v>
      </c>
      <c r="B808" s="100">
        <v>0</v>
      </c>
      <c r="C808" s="100">
        <v>0</v>
      </c>
      <c r="D808" s="100">
        <v>-486198.94</v>
      </c>
      <c r="E808" s="100">
        <v>0</v>
      </c>
      <c r="F808" s="100">
        <v>0</v>
      </c>
      <c r="G808" s="100">
        <v>-2034512.15</v>
      </c>
      <c r="H808" s="100">
        <v>0</v>
      </c>
      <c r="I808" s="100">
        <v>0</v>
      </c>
      <c r="J808" s="100">
        <v>-1861009.12</v>
      </c>
      <c r="K808" s="100">
        <v>0</v>
      </c>
      <c r="L808" s="100">
        <v>0</v>
      </c>
      <c r="M808" s="100">
        <v>-3196902.45</v>
      </c>
      <c r="N808" s="100">
        <v>-3196902.45</v>
      </c>
      <c r="O808" s="100">
        <v>0</v>
      </c>
      <c r="P808" s="100">
        <v>0</v>
      </c>
      <c r="Q808" s="100">
        <v>-8278603.1200000001</v>
      </c>
      <c r="R808" s="100">
        <v>0</v>
      </c>
      <c r="S808" s="100">
        <v>0</v>
      </c>
      <c r="T808" s="100">
        <v>-1665982.19</v>
      </c>
      <c r="U808" s="100">
        <v>0</v>
      </c>
      <c r="V808" s="100">
        <v>0</v>
      </c>
      <c r="W808" s="100">
        <v>-1490633.98</v>
      </c>
      <c r="X808" s="100">
        <v>0</v>
      </c>
      <c r="Y808" s="100">
        <v>0</v>
      </c>
      <c r="Z808" s="100">
        <v>-2862497.44</v>
      </c>
      <c r="AB808" s="100">
        <v>-2862497.44</v>
      </c>
      <c r="AC808" s="100">
        <v>-2862497.44</v>
      </c>
      <c r="AD808" s="100">
        <v>-2862497.44</v>
      </c>
      <c r="AE808" s="100">
        <v>-2862497.44</v>
      </c>
      <c r="AF808" s="100">
        <v>-2862497.44</v>
      </c>
      <c r="AG808" s="100">
        <v>-2862497.44</v>
      </c>
      <c r="AH808" s="100">
        <v>-2862497.44</v>
      </c>
      <c r="AI808" s="100">
        <v>-2862497.44</v>
      </c>
      <c r="AJ808" s="100">
        <v>-2862497.44</v>
      </c>
      <c r="AK808" s="100">
        <v>-2862497.44</v>
      </c>
      <c r="AL808" s="100">
        <v>-2862497.44</v>
      </c>
      <c r="AM808" s="100">
        <v>-2862497.44</v>
      </c>
      <c r="AN808" s="100">
        <v>-2862497.44</v>
      </c>
      <c r="AO808" s="100">
        <v>-2862497.44</v>
      </c>
      <c r="AP808" s="100">
        <v>-2862497.44</v>
      </c>
      <c r="AQ808" s="100">
        <v>-2862497.44</v>
      </c>
      <c r="AR808" s="100">
        <v>-2862497.44</v>
      </c>
      <c r="AS808" s="100">
        <v>-2862497.44</v>
      </c>
      <c r="AT808" s="100">
        <v>-2862497.44</v>
      </c>
      <c r="AU808" s="100">
        <v>-2862497.44</v>
      </c>
      <c r="AV808" s="100">
        <v>-2862497.44</v>
      </c>
      <c r="AW808" s="100">
        <v>-2862497.44</v>
      </c>
      <c r="AX808" s="100">
        <v>-2862497.44</v>
      </c>
      <c r="AY808" s="100">
        <v>-2862497.44</v>
      </c>
      <c r="AZ808" s="100">
        <v>-2862497.44</v>
      </c>
      <c r="BA808" s="100">
        <v>-2862497.44</v>
      </c>
      <c r="BB808" s="100">
        <v>-2862497.44</v>
      </c>
      <c r="BC808" s="100">
        <v>-2862497.44</v>
      </c>
      <c r="BD808" s="100">
        <v>-2862497.44</v>
      </c>
      <c r="BE808" s="100">
        <v>-2862497.44</v>
      </c>
      <c r="BF808" s="100">
        <v>-2862497.44</v>
      </c>
      <c r="BG808" s="100">
        <v>-2862497.44</v>
      </c>
      <c r="BH808" s="100">
        <v>-2862497.44</v>
      </c>
      <c r="BI808" s="100">
        <v>-2862497.44</v>
      </c>
      <c r="BJ808" s="100">
        <v>-2862497.44</v>
      </c>
      <c r="BK808" s="100">
        <v>-2862497.44</v>
      </c>
      <c r="BL808" s="100">
        <v>-2862497.44</v>
      </c>
      <c r="BM808" s="100">
        <v>-2862497.44</v>
      </c>
      <c r="BN808" s="100">
        <v>-2862497.44</v>
      </c>
      <c r="BO808" s="100">
        <v>-2862497.44</v>
      </c>
      <c r="BP808" s="100">
        <v>-2862497.44</v>
      </c>
      <c r="BQ808" s="100">
        <v>-2862497.44</v>
      </c>
      <c r="BR808" s="100">
        <v>-2862497.44</v>
      </c>
      <c r="BS808" s="100">
        <v>-2862497.44</v>
      </c>
      <c r="BT808" s="100">
        <v>-2862497.44</v>
      </c>
      <c r="BU808" s="100">
        <v>-2862497.44</v>
      </c>
      <c r="BV808" s="100">
        <v>-2862497.44</v>
      </c>
      <c r="BW808" s="100">
        <v>-2862497.44</v>
      </c>
      <c r="BX808" s="100">
        <v>-2862497.44</v>
      </c>
      <c r="BY808" s="100">
        <v>-2862497.44</v>
      </c>
      <c r="BZ808" s="100">
        <v>-2862497.44</v>
      </c>
      <c r="CA808" s="100">
        <v>-2862497.44</v>
      </c>
      <c r="CB808" s="100">
        <v>-2862497.44</v>
      </c>
      <c r="CC808" s="100">
        <v>-2862497.44</v>
      </c>
      <c r="CD808" s="100">
        <v>-2862497.44</v>
      </c>
      <c r="CE808" s="100">
        <v>-2862497.44</v>
      </c>
      <c r="CF808" s="100">
        <v>-2862497.44</v>
      </c>
      <c r="CG808" s="100">
        <v>-2862497.44</v>
      </c>
      <c r="CH808" s="100">
        <v>-2862497.44</v>
      </c>
      <c r="CI808" s="100">
        <v>-2862497.44</v>
      </c>
      <c r="CJ808" s="100">
        <v>-2862497.44</v>
      </c>
      <c r="CK808" s="100">
        <v>-2862497.44</v>
      </c>
      <c r="CL808" s="100">
        <v>-2862497.44</v>
      </c>
      <c r="CM808" s="100">
        <v>-2862497.44</v>
      </c>
      <c r="CN808" s="100">
        <v>-2862497.44</v>
      </c>
      <c r="CO808" s="100">
        <v>-2862497.44</v>
      </c>
    </row>
    <row r="809" spans="1:93" x14ac:dyDescent="0.2">
      <c r="A809" s="101" t="s">
        <v>2402</v>
      </c>
      <c r="B809" s="100">
        <v>-193698.81</v>
      </c>
      <c r="C809" s="100">
        <v>-439138.42</v>
      </c>
      <c r="D809" s="100">
        <v>-228600.94</v>
      </c>
      <c r="E809" s="100">
        <v>-406702.24</v>
      </c>
      <c r="F809" s="100">
        <v>-640828.9</v>
      </c>
      <c r="G809" s="100">
        <v>-698357.16</v>
      </c>
      <c r="H809" s="100">
        <v>-479649.22</v>
      </c>
      <c r="I809" s="100">
        <v>-413479.3</v>
      </c>
      <c r="J809" s="100">
        <v>-302501.12</v>
      </c>
      <c r="K809" s="100">
        <v>-356809.01</v>
      </c>
      <c r="L809" s="100">
        <v>-544608.28</v>
      </c>
      <c r="M809" s="100">
        <v>-503791.53</v>
      </c>
      <c r="N809" s="100">
        <v>-503791.53</v>
      </c>
      <c r="O809" s="100">
        <v>-57641.260000000097</v>
      </c>
      <c r="P809" s="100">
        <v>-252.89000000009301</v>
      </c>
      <c r="Q809" s="100">
        <v>-632965.78</v>
      </c>
      <c r="R809" s="100">
        <v>-244533.83</v>
      </c>
      <c r="S809" s="100">
        <v>-376977.05</v>
      </c>
      <c r="T809" s="100">
        <v>-465286.43</v>
      </c>
      <c r="U809" s="100">
        <v>-752800.63</v>
      </c>
      <c r="V809" s="100">
        <v>-919563.42</v>
      </c>
      <c r="W809" s="100">
        <v>-649877.94999999995</v>
      </c>
      <c r="X809" s="100">
        <v>-210099.42</v>
      </c>
      <c r="Y809" s="100">
        <v>-506086.94</v>
      </c>
      <c r="Z809" s="100">
        <v>-410318.69</v>
      </c>
      <c r="AB809" s="100">
        <v>-410318.69</v>
      </c>
      <c r="AC809" s="100">
        <v>-410318.69</v>
      </c>
      <c r="AD809" s="100">
        <v>-410318.69</v>
      </c>
      <c r="AE809" s="100">
        <v>-410318.69</v>
      </c>
      <c r="AF809" s="100">
        <v>-410318.69</v>
      </c>
      <c r="AG809" s="100">
        <v>-410318.69</v>
      </c>
      <c r="AH809" s="100">
        <v>-410318.69</v>
      </c>
      <c r="AI809" s="100">
        <v>-410318.69</v>
      </c>
      <c r="AJ809" s="100">
        <v>-410318.69</v>
      </c>
      <c r="AK809" s="100">
        <v>-410318.69</v>
      </c>
      <c r="AL809" s="100">
        <v>-410318.69</v>
      </c>
      <c r="AM809" s="100">
        <v>-410318.69</v>
      </c>
      <c r="AN809" s="100">
        <v>-410318.69</v>
      </c>
      <c r="AO809" s="100">
        <v>-410318.69</v>
      </c>
      <c r="AP809" s="100">
        <v>-410318.69</v>
      </c>
      <c r="AQ809" s="100">
        <v>-410318.69</v>
      </c>
      <c r="AR809" s="100">
        <v>-410318.69</v>
      </c>
      <c r="AS809" s="100">
        <v>-410318.69</v>
      </c>
      <c r="AT809" s="100">
        <v>-410318.69</v>
      </c>
      <c r="AU809" s="100">
        <v>-410318.69</v>
      </c>
      <c r="AV809" s="100">
        <v>-410318.69</v>
      </c>
      <c r="AW809" s="100">
        <v>-410318.69</v>
      </c>
      <c r="AX809" s="100">
        <v>-410318.69</v>
      </c>
      <c r="AY809" s="100">
        <v>-410318.69</v>
      </c>
      <c r="AZ809" s="100">
        <v>-410318.69</v>
      </c>
      <c r="BA809" s="100">
        <v>-410318.69</v>
      </c>
      <c r="BB809" s="100">
        <v>-410318.69</v>
      </c>
      <c r="BC809" s="100">
        <v>-410318.69</v>
      </c>
      <c r="BD809" s="100">
        <v>-410318.69</v>
      </c>
      <c r="BE809" s="100">
        <v>-410318.69</v>
      </c>
      <c r="BF809" s="100">
        <v>-410318.69</v>
      </c>
      <c r="BG809" s="100">
        <v>-410318.69</v>
      </c>
      <c r="BH809" s="100">
        <v>-410318.69</v>
      </c>
      <c r="BI809" s="100">
        <v>-410318.69</v>
      </c>
      <c r="BJ809" s="100">
        <v>-410318.69</v>
      </c>
      <c r="BK809" s="100">
        <v>-410318.69</v>
      </c>
      <c r="BL809" s="100">
        <v>-410318.69</v>
      </c>
      <c r="BM809" s="100">
        <v>-410318.69</v>
      </c>
      <c r="BN809" s="100">
        <v>-410318.69</v>
      </c>
      <c r="BO809" s="100">
        <v>-410318.69</v>
      </c>
      <c r="BP809" s="100">
        <v>-410318.69</v>
      </c>
      <c r="BQ809" s="100">
        <v>-410318.69</v>
      </c>
      <c r="BR809" s="100">
        <v>-410318.69</v>
      </c>
      <c r="BS809" s="100">
        <v>-410318.69</v>
      </c>
      <c r="BT809" s="100">
        <v>-410318.69</v>
      </c>
      <c r="BU809" s="100">
        <v>-410318.69</v>
      </c>
      <c r="BV809" s="100">
        <v>-410318.69</v>
      </c>
      <c r="BW809" s="100">
        <v>-410318.69</v>
      </c>
      <c r="BX809" s="100">
        <v>-410318.69</v>
      </c>
      <c r="BY809" s="100">
        <v>-410318.69</v>
      </c>
      <c r="BZ809" s="100">
        <v>-410318.69</v>
      </c>
      <c r="CA809" s="100">
        <v>-410318.69</v>
      </c>
      <c r="CB809" s="100">
        <v>-410318.69</v>
      </c>
      <c r="CC809" s="100">
        <v>-410318.69</v>
      </c>
      <c r="CD809" s="100">
        <v>-410318.69</v>
      </c>
      <c r="CE809" s="100">
        <v>-410318.69</v>
      </c>
      <c r="CF809" s="100">
        <v>-410318.69</v>
      </c>
      <c r="CG809" s="100">
        <v>-410318.69</v>
      </c>
      <c r="CH809" s="100">
        <v>-410318.69</v>
      </c>
      <c r="CI809" s="100">
        <v>-410318.69</v>
      </c>
      <c r="CJ809" s="100">
        <v>-410318.69</v>
      </c>
      <c r="CK809" s="100">
        <v>-410318.69</v>
      </c>
      <c r="CL809" s="100">
        <v>-410318.69</v>
      </c>
      <c r="CM809" s="100">
        <v>-410318.69</v>
      </c>
      <c r="CN809" s="100">
        <v>-410318.69</v>
      </c>
      <c r="CO809" s="100">
        <v>-410318.69</v>
      </c>
    </row>
    <row r="810" spans="1:93" x14ac:dyDescent="0.2">
      <c r="A810" s="101" t="s">
        <v>2403</v>
      </c>
      <c r="B810" s="100">
        <v>-180743.37</v>
      </c>
      <c r="C810" s="100">
        <v>-565481.56000000006</v>
      </c>
      <c r="D810" s="100">
        <v>-340430.07999999903</v>
      </c>
      <c r="E810" s="100">
        <v>-397788.77</v>
      </c>
      <c r="F810" s="100">
        <v>-765343.77999999898</v>
      </c>
      <c r="G810" s="100">
        <v>-632475.05999999901</v>
      </c>
      <c r="H810" s="100">
        <v>-609687.54</v>
      </c>
      <c r="I810" s="100">
        <v>-446486.65999999898</v>
      </c>
      <c r="J810" s="100">
        <v>-600418.4</v>
      </c>
      <c r="K810" s="100">
        <v>-719438.46</v>
      </c>
      <c r="L810" s="100">
        <v>-651145.34</v>
      </c>
      <c r="M810" s="100">
        <v>-514502.24</v>
      </c>
      <c r="N810" s="100">
        <v>-514502.24</v>
      </c>
      <c r="O810" s="100">
        <v>-426049.31</v>
      </c>
      <c r="P810" s="100">
        <v>-151926.079999999</v>
      </c>
      <c r="Q810" s="100">
        <v>-662327.48</v>
      </c>
      <c r="R810" s="100">
        <v>-573906.6</v>
      </c>
      <c r="S810" s="100">
        <v>-280632.08</v>
      </c>
      <c r="T810" s="100">
        <v>-3315495.18</v>
      </c>
      <c r="U810" s="100">
        <v>-659193.22999999905</v>
      </c>
      <c r="V810" s="100">
        <v>-542706.78</v>
      </c>
      <c r="W810" s="100">
        <v>-409459.46999999898</v>
      </c>
      <c r="X810" s="100">
        <v>-196450.06</v>
      </c>
      <c r="Y810" s="100">
        <v>-392086.54</v>
      </c>
      <c r="Z810" s="100">
        <v>-379215.99999999901</v>
      </c>
      <c r="AB810" s="100">
        <v>-379215.99999999901</v>
      </c>
      <c r="AC810" s="100">
        <v>-379215.99999999901</v>
      </c>
      <c r="AD810" s="100">
        <v>-379215.99999999901</v>
      </c>
      <c r="AE810" s="100">
        <v>-379215.99999999901</v>
      </c>
      <c r="AF810" s="100">
        <v>-379215.99999999901</v>
      </c>
      <c r="AG810" s="100">
        <v>-379215.99999999901</v>
      </c>
      <c r="AH810" s="100">
        <v>-379215.99999999901</v>
      </c>
      <c r="AI810" s="100">
        <v>-379215.99999999901</v>
      </c>
      <c r="AJ810" s="100">
        <v>-379215.99999999901</v>
      </c>
      <c r="AK810" s="100">
        <v>-379215.99999999901</v>
      </c>
      <c r="AL810" s="100">
        <v>-379215.99999999901</v>
      </c>
      <c r="AM810" s="100">
        <v>-379215.99999999901</v>
      </c>
      <c r="AN810" s="100">
        <v>-379215.99999999901</v>
      </c>
      <c r="AO810" s="100">
        <v>-379215.99999999901</v>
      </c>
      <c r="AP810" s="100">
        <v>-379215.99999999901</v>
      </c>
      <c r="AQ810" s="100">
        <v>-379215.99999999901</v>
      </c>
      <c r="AR810" s="100">
        <v>-379215.99999999901</v>
      </c>
      <c r="AS810" s="100">
        <v>-379215.99999999901</v>
      </c>
      <c r="AT810" s="100">
        <v>-379215.99999999901</v>
      </c>
      <c r="AU810" s="100">
        <v>-379215.99999999901</v>
      </c>
      <c r="AV810" s="100">
        <v>-379215.99999999901</v>
      </c>
      <c r="AW810" s="100">
        <v>-379215.99999999901</v>
      </c>
      <c r="AX810" s="100">
        <v>-379215.99999999901</v>
      </c>
      <c r="AY810" s="100">
        <v>-379215.99999999901</v>
      </c>
      <c r="AZ810" s="100">
        <v>-379215.99999999901</v>
      </c>
      <c r="BA810" s="100">
        <v>-379215.99999999901</v>
      </c>
      <c r="BB810" s="100">
        <v>-379215.99999999901</v>
      </c>
      <c r="BC810" s="100">
        <v>-379215.99999999901</v>
      </c>
      <c r="BD810" s="100">
        <v>-379215.99999999901</v>
      </c>
      <c r="BE810" s="100">
        <v>-379215.99999999901</v>
      </c>
      <c r="BF810" s="100">
        <v>-379215.99999999901</v>
      </c>
      <c r="BG810" s="100">
        <v>-379215.99999999901</v>
      </c>
      <c r="BH810" s="100">
        <v>-379215.99999999901</v>
      </c>
      <c r="BI810" s="100">
        <v>-379215.99999999901</v>
      </c>
      <c r="BJ810" s="100">
        <v>-379215.99999999901</v>
      </c>
      <c r="BK810" s="100">
        <v>-379215.99999999901</v>
      </c>
      <c r="BL810" s="100">
        <v>-379215.99999999901</v>
      </c>
      <c r="BM810" s="100">
        <v>-379215.99999999901</v>
      </c>
      <c r="BN810" s="100">
        <v>-379215.99999999901</v>
      </c>
      <c r="BO810" s="100">
        <v>-379215.99999999901</v>
      </c>
      <c r="BP810" s="100">
        <v>-379215.99999999901</v>
      </c>
      <c r="BQ810" s="100">
        <v>-379215.99999999901</v>
      </c>
      <c r="BR810" s="100">
        <v>-379215.99999999901</v>
      </c>
      <c r="BS810" s="100">
        <v>-379215.99999999901</v>
      </c>
      <c r="BT810" s="100">
        <v>-379215.99999999901</v>
      </c>
      <c r="BU810" s="100">
        <v>-379215.99999999901</v>
      </c>
      <c r="BV810" s="100">
        <v>-379215.99999999901</v>
      </c>
      <c r="BW810" s="100">
        <v>-379215.99999999901</v>
      </c>
      <c r="BX810" s="100">
        <v>-379215.99999999901</v>
      </c>
      <c r="BY810" s="100">
        <v>-379215.99999999901</v>
      </c>
      <c r="BZ810" s="100">
        <v>-379215.99999999901</v>
      </c>
      <c r="CA810" s="100">
        <v>-379215.99999999901</v>
      </c>
      <c r="CB810" s="100">
        <v>-379215.99999999901</v>
      </c>
      <c r="CC810" s="100">
        <v>-379215.99999999901</v>
      </c>
      <c r="CD810" s="100">
        <v>-379215.99999999901</v>
      </c>
      <c r="CE810" s="100">
        <v>-379215.99999999901</v>
      </c>
      <c r="CF810" s="100">
        <v>-379215.99999999901</v>
      </c>
      <c r="CG810" s="100">
        <v>-379215.99999999901</v>
      </c>
      <c r="CH810" s="100">
        <v>-379215.99999999901</v>
      </c>
      <c r="CI810" s="100">
        <v>-379215.99999999901</v>
      </c>
      <c r="CJ810" s="100">
        <v>-379215.99999999901</v>
      </c>
      <c r="CK810" s="100">
        <v>-379215.99999999901</v>
      </c>
      <c r="CL810" s="100">
        <v>-379215.99999999901</v>
      </c>
      <c r="CM810" s="100">
        <v>-379215.99999999901</v>
      </c>
      <c r="CN810" s="100">
        <v>-379215.99999999901</v>
      </c>
      <c r="CO810" s="100">
        <v>-379215.99999999901</v>
      </c>
    </row>
    <row r="811" spans="1:93" x14ac:dyDescent="0.2">
      <c r="A811" s="101" t="s">
        <v>2404</v>
      </c>
      <c r="B811" s="100">
        <v>-4.6899999997549404</v>
      </c>
      <c r="C811" s="100">
        <v>-4.6899999997549404</v>
      </c>
      <c r="D811" s="100">
        <v>-4.6899999997549404</v>
      </c>
      <c r="E811" s="100">
        <v>-4.6899999997549404</v>
      </c>
      <c r="F811" s="100">
        <v>-4.6899999997549404</v>
      </c>
      <c r="G811" s="100">
        <v>-7.0000000050640596E-2</v>
      </c>
      <c r="H811" s="100">
        <v>-4.6899999997549404</v>
      </c>
      <c r="I811" s="100">
        <v>-4.6899999997549404</v>
      </c>
      <c r="J811" s="100">
        <v>-4.6899999997549404</v>
      </c>
      <c r="K811" s="100">
        <v>-4.6899999997549404</v>
      </c>
      <c r="L811" s="100">
        <v>-4.6899999997549404</v>
      </c>
      <c r="M811" s="100">
        <v>-4.6899999997549404</v>
      </c>
      <c r="N811" s="100">
        <v>-4.6899999997549404</v>
      </c>
      <c r="O811" s="100">
        <v>-4.6899999997549404</v>
      </c>
      <c r="P811" s="100">
        <v>-4.6899999997549404</v>
      </c>
      <c r="Q811" s="100">
        <v>-4.6899999997549404</v>
      </c>
      <c r="R811" s="100">
        <v>-4.6899999997549404</v>
      </c>
      <c r="S811" s="100">
        <v>21622.879999998899</v>
      </c>
      <c r="T811" s="100">
        <v>-4.6899999997549404</v>
      </c>
      <c r="U811" s="100">
        <v>-4.6899999997549404</v>
      </c>
      <c r="V811" s="100">
        <v>-4.6899999997549404</v>
      </c>
      <c r="W811" s="100">
        <v>-4.6899999997549404</v>
      </c>
      <c r="X811" s="100">
        <v>-4.6899999997549404</v>
      </c>
      <c r="Y811" s="100">
        <v>-4.6899999997549404</v>
      </c>
      <c r="Z811" s="100">
        <v>-4.6899999997549404</v>
      </c>
      <c r="AB811" s="100">
        <v>-4.6899999997549404</v>
      </c>
      <c r="AC811" s="100">
        <v>-4.6899999997549404</v>
      </c>
      <c r="AD811" s="100">
        <v>-4.6899999997549404</v>
      </c>
      <c r="AE811" s="100">
        <v>-4.6899999997549404</v>
      </c>
      <c r="AF811" s="100">
        <v>-4.6899999997549404</v>
      </c>
      <c r="AG811" s="100">
        <v>-4.6899999997549404</v>
      </c>
      <c r="AH811" s="100">
        <v>-4.6899999997549404</v>
      </c>
      <c r="AI811" s="100">
        <v>-4.6899999997549404</v>
      </c>
      <c r="AJ811" s="100">
        <v>-4.6899999997549404</v>
      </c>
      <c r="AK811" s="100">
        <v>-4.6899999997549404</v>
      </c>
      <c r="AL811" s="100">
        <v>-4.6899999997549404</v>
      </c>
      <c r="AM811" s="100">
        <v>-4.6899999997549404</v>
      </c>
      <c r="AN811" s="100">
        <v>-4.6899999997549404</v>
      </c>
      <c r="AO811" s="100">
        <v>-4.6899999997549404</v>
      </c>
      <c r="AP811" s="100">
        <v>-4.6899999997549404</v>
      </c>
      <c r="AQ811" s="100">
        <v>-4.6899999997549404</v>
      </c>
      <c r="AR811" s="100">
        <v>-4.6899999997549404</v>
      </c>
      <c r="AS811" s="100">
        <v>-4.6899999997549404</v>
      </c>
      <c r="AT811" s="100">
        <v>-4.6899999997549404</v>
      </c>
      <c r="AU811" s="100">
        <v>-4.6899999997549404</v>
      </c>
      <c r="AV811" s="100">
        <v>-4.6899999997549404</v>
      </c>
      <c r="AW811" s="100">
        <v>-4.6899999997549404</v>
      </c>
      <c r="AX811" s="100">
        <v>-4.6899999997549404</v>
      </c>
      <c r="AY811" s="100">
        <v>-4.6899999997549404</v>
      </c>
      <c r="AZ811" s="100">
        <v>-4.6899999997549404</v>
      </c>
      <c r="BA811" s="100">
        <v>-4.6899999997549404</v>
      </c>
      <c r="BB811" s="100">
        <v>-4.6899999997549404</v>
      </c>
      <c r="BC811" s="100">
        <v>-4.6899999997549404</v>
      </c>
      <c r="BD811" s="100">
        <v>-4.6899999997549404</v>
      </c>
      <c r="BE811" s="100">
        <v>-4.6899999997549404</v>
      </c>
      <c r="BF811" s="100">
        <v>-4.6899999997549404</v>
      </c>
      <c r="BG811" s="100">
        <v>-4.6899999997549404</v>
      </c>
      <c r="BH811" s="100">
        <v>-4.6899999997549404</v>
      </c>
      <c r="BI811" s="100">
        <v>-4.6899999997549404</v>
      </c>
      <c r="BJ811" s="100">
        <v>-4.6899999997549404</v>
      </c>
      <c r="BK811" s="100">
        <v>-4.6899999997549404</v>
      </c>
      <c r="BL811" s="100">
        <v>-4.6899999997549404</v>
      </c>
      <c r="BM811" s="100">
        <v>-4.6899999997549404</v>
      </c>
      <c r="BN811" s="100">
        <v>-4.6899999997549404</v>
      </c>
      <c r="BO811" s="100">
        <v>-4.6899999997549404</v>
      </c>
      <c r="BP811" s="100">
        <v>-4.6899999997549404</v>
      </c>
      <c r="BQ811" s="100">
        <v>-4.6899999997549404</v>
      </c>
      <c r="BR811" s="100">
        <v>-4.6899999997549404</v>
      </c>
      <c r="BS811" s="100">
        <v>-4.6899999997549404</v>
      </c>
      <c r="BT811" s="100">
        <v>-4.6899999997549404</v>
      </c>
      <c r="BU811" s="100">
        <v>-4.6899999997549404</v>
      </c>
      <c r="BV811" s="100">
        <v>-4.6899999997549404</v>
      </c>
      <c r="BW811" s="100">
        <v>-4.6899999997549404</v>
      </c>
      <c r="BX811" s="100">
        <v>-4.6899999997549404</v>
      </c>
      <c r="BY811" s="100">
        <v>-4.6899999997549404</v>
      </c>
      <c r="BZ811" s="100">
        <v>-4.6899999997549404</v>
      </c>
      <c r="CA811" s="100">
        <v>-4.6899999997549404</v>
      </c>
      <c r="CB811" s="100">
        <v>-4.6899999997549404</v>
      </c>
      <c r="CC811" s="100">
        <v>-4.6899999997549404</v>
      </c>
      <c r="CD811" s="100">
        <v>-4.6899999997549404</v>
      </c>
      <c r="CE811" s="100">
        <v>-4.6899999997549404</v>
      </c>
      <c r="CF811" s="100">
        <v>-4.6899999997549404</v>
      </c>
      <c r="CG811" s="100">
        <v>-4.6899999997549404</v>
      </c>
      <c r="CH811" s="100">
        <v>-4.6899999997549404</v>
      </c>
      <c r="CI811" s="100">
        <v>-4.6899999997549404</v>
      </c>
      <c r="CJ811" s="100">
        <v>-4.6899999997549404</v>
      </c>
      <c r="CK811" s="100">
        <v>-4.6899999997549404</v>
      </c>
      <c r="CL811" s="100">
        <v>-4.6899999997549404</v>
      </c>
      <c r="CM811" s="100">
        <v>-4.6899999997549404</v>
      </c>
      <c r="CN811" s="100">
        <v>-4.6899999997549404</v>
      </c>
      <c r="CO811" s="100">
        <v>-4.6899999997549404</v>
      </c>
    </row>
    <row r="812" spans="1:93" x14ac:dyDescent="0.2">
      <c r="A812" s="101" t="s">
        <v>2405</v>
      </c>
      <c r="B812" s="100">
        <v>0</v>
      </c>
      <c r="C812" s="100">
        <v>0</v>
      </c>
      <c r="D812" s="100">
        <v>0</v>
      </c>
      <c r="E812" s="100">
        <v>0</v>
      </c>
      <c r="F812" s="100">
        <v>0</v>
      </c>
      <c r="G812" s="100">
        <v>0</v>
      </c>
      <c r="H812" s="100">
        <v>0</v>
      </c>
      <c r="I812" s="100">
        <v>0</v>
      </c>
      <c r="J812" s="100">
        <v>0</v>
      </c>
      <c r="K812" s="100">
        <v>0</v>
      </c>
      <c r="L812" s="100">
        <v>0</v>
      </c>
      <c r="M812" s="100">
        <v>0</v>
      </c>
      <c r="N812" s="100">
        <v>0</v>
      </c>
      <c r="O812" s="100">
        <v>0</v>
      </c>
      <c r="P812" s="100">
        <v>0</v>
      </c>
      <c r="Q812" s="100">
        <v>0</v>
      </c>
      <c r="R812" s="100">
        <v>0</v>
      </c>
      <c r="S812" s="100">
        <v>0</v>
      </c>
      <c r="T812" s="100">
        <v>0</v>
      </c>
      <c r="U812" s="100">
        <v>0</v>
      </c>
      <c r="V812" s="100">
        <v>0</v>
      </c>
      <c r="W812" s="100">
        <v>0</v>
      </c>
      <c r="X812" s="100">
        <v>0</v>
      </c>
      <c r="Y812" s="100">
        <v>0</v>
      </c>
      <c r="Z812" s="100">
        <v>0</v>
      </c>
      <c r="AB812" s="100">
        <v>0</v>
      </c>
      <c r="AC812" s="100">
        <v>0</v>
      </c>
      <c r="AD812" s="100">
        <v>0</v>
      </c>
      <c r="AE812" s="100">
        <v>0</v>
      </c>
      <c r="AF812" s="100">
        <v>0</v>
      </c>
      <c r="AG812" s="100">
        <v>0</v>
      </c>
      <c r="AH812" s="100">
        <v>0</v>
      </c>
      <c r="AI812" s="100">
        <v>0</v>
      </c>
      <c r="AJ812" s="100">
        <v>0</v>
      </c>
      <c r="AK812" s="100">
        <v>0</v>
      </c>
      <c r="AL812" s="100">
        <v>0</v>
      </c>
      <c r="AM812" s="100">
        <v>0</v>
      </c>
      <c r="AN812" s="100">
        <v>0</v>
      </c>
      <c r="AO812" s="100">
        <v>0</v>
      </c>
      <c r="AP812" s="100">
        <v>0</v>
      </c>
      <c r="AQ812" s="100">
        <v>0</v>
      </c>
      <c r="AR812" s="100">
        <v>0</v>
      </c>
      <c r="AS812" s="100">
        <v>0</v>
      </c>
      <c r="AT812" s="100">
        <v>0</v>
      </c>
      <c r="AU812" s="100">
        <v>0</v>
      </c>
      <c r="AV812" s="100">
        <v>0</v>
      </c>
      <c r="AW812" s="100">
        <v>0</v>
      </c>
      <c r="AX812" s="100">
        <v>0</v>
      </c>
      <c r="AY812" s="100">
        <v>0</v>
      </c>
      <c r="AZ812" s="100">
        <v>0</v>
      </c>
      <c r="BA812" s="100">
        <v>0</v>
      </c>
      <c r="BB812" s="100">
        <v>0</v>
      </c>
      <c r="BC812" s="100">
        <v>0</v>
      </c>
      <c r="BD812" s="100">
        <v>0</v>
      </c>
      <c r="BE812" s="100">
        <v>0</v>
      </c>
      <c r="BF812" s="100">
        <v>0</v>
      </c>
      <c r="BG812" s="100">
        <v>0</v>
      </c>
      <c r="BH812" s="100">
        <v>0</v>
      </c>
      <c r="BI812" s="100">
        <v>0</v>
      </c>
      <c r="BJ812" s="100">
        <v>0</v>
      </c>
      <c r="BK812" s="100">
        <v>0</v>
      </c>
      <c r="BL812" s="100">
        <v>0</v>
      </c>
      <c r="BM812" s="100">
        <v>0</v>
      </c>
      <c r="BN812" s="100">
        <v>0</v>
      </c>
      <c r="BO812" s="100">
        <v>0</v>
      </c>
      <c r="BP812" s="100">
        <v>0</v>
      </c>
      <c r="BQ812" s="100">
        <v>0</v>
      </c>
      <c r="BR812" s="100">
        <v>0</v>
      </c>
      <c r="BS812" s="100">
        <v>0</v>
      </c>
      <c r="BT812" s="100">
        <v>0</v>
      </c>
      <c r="BU812" s="100">
        <v>0</v>
      </c>
      <c r="BV812" s="100">
        <v>0</v>
      </c>
      <c r="BW812" s="100">
        <v>0</v>
      </c>
      <c r="BX812" s="100">
        <v>0</v>
      </c>
      <c r="BY812" s="100">
        <v>0</v>
      </c>
      <c r="BZ812" s="100">
        <v>0</v>
      </c>
      <c r="CA812" s="100">
        <v>0</v>
      </c>
      <c r="CB812" s="100">
        <v>0</v>
      </c>
      <c r="CC812" s="100">
        <v>0</v>
      </c>
      <c r="CD812" s="100">
        <v>0</v>
      </c>
      <c r="CE812" s="100">
        <v>0</v>
      </c>
      <c r="CF812" s="100">
        <v>0</v>
      </c>
      <c r="CG812" s="100">
        <v>0</v>
      </c>
      <c r="CH812" s="100">
        <v>0</v>
      </c>
      <c r="CI812" s="100">
        <v>0</v>
      </c>
      <c r="CJ812" s="100">
        <v>0</v>
      </c>
      <c r="CK812" s="100">
        <v>0</v>
      </c>
      <c r="CL812" s="100">
        <v>0</v>
      </c>
      <c r="CM812" s="100">
        <v>0</v>
      </c>
      <c r="CN812" s="100">
        <v>0</v>
      </c>
      <c r="CO812" s="100">
        <v>0</v>
      </c>
    </row>
    <row r="813" spans="1:93" x14ac:dyDescent="0.2">
      <c r="A813" s="101" t="s">
        <v>2406</v>
      </c>
      <c r="B813" s="100">
        <v>-1242553.45</v>
      </c>
      <c r="C813" s="100">
        <v>-2526364.96</v>
      </c>
      <c r="D813" s="100">
        <v>-89688.960000000006</v>
      </c>
      <c r="E813" s="100">
        <v>-51465.56</v>
      </c>
      <c r="F813" s="100">
        <v>-5314096.2300000004</v>
      </c>
      <c r="G813" s="100">
        <v>-2703.47999999999</v>
      </c>
      <c r="H813" s="100">
        <v>-1837039.37</v>
      </c>
      <c r="I813" s="100">
        <v>-2723031.56</v>
      </c>
      <c r="J813" s="100">
        <v>-626607.6</v>
      </c>
      <c r="K813" s="100">
        <v>-1334420.45</v>
      </c>
      <c r="L813" s="100">
        <v>-599353.39</v>
      </c>
      <c r="M813" s="100">
        <v>-56143.33</v>
      </c>
      <c r="N813" s="100">
        <v>-56143.33</v>
      </c>
      <c r="O813" s="100">
        <v>-4690463.72</v>
      </c>
      <c r="P813" s="100">
        <v>-1476218.58</v>
      </c>
      <c r="Q813" s="100">
        <v>-6800.6399999999903</v>
      </c>
      <c r="R813" s="100">
        <v>-691299.89</v>
      </c>
      <c r="S813" s="100">
        <v>-3303314.22</v>
      </c>
      <c r="T813" s="100">
        <v>137618.88</v>
      </c>
      <c r="U813" s="100">
        <v>143765.54999999999</v>
      </c>
      <c r="V813" s="100">
        <v>-740230.17</v>
      </c>
      <c r="W813" s="100">
        <v>-411712.75</v>
      </c>
      <c r="X813" s="100">
        <v>-8316.2699999999895</v>
      </c>
      <c r="Y813" s="100">
        <v>-8566.1499999999905</v>
      </c>
      <c r="Z813" s="100">
        <v>-5447.1299999999901</v>
      </c>
      <c r="AB813" s="100">
        <v>-5447.1299999999901</v>
      </c>
      <c r="AC813" s="100">
        <v>-5447.1299999999901</v>
      </c>
      <c r="AD813" s="100">
        <v>-5447.1299999999901</v>
      </c>
      <c r="AE813" s="100">
        <v>-5447.1299999999901</v>
      </c>
      <c r="AF813" s="100">
        <v>-5447.1299999999901</v>
      </c>
      <c r="AG813" s="100">
        <v>-5447.1299999999901</v>
      </c>
      <c r="AH813" s="100">
        <v>-5447.1299999999901</v>
      </c>
      <c r="AI813" s="100">
        <v>-5447.1299999999901</v>
      </c>
      <c r="AJ813" s="100">
        <v>-5447.1299999999901</v>
      </c>
      <c r="AK813" s="100">
        <v>-5447.1299999999901</v>
      </c>
      <c r="AL813" s="100">
        <v>-5447.1299999999901</v>
      </c>
      <c r="AM813" s="100">
        <v>-5447.1299999999901</v>
      </c>
      <c r="AN813" s="100">
        <v>-5447.1299999999901</v>
      </c>
      <c r="AO813" s="100">
        <v>-5447.1299999999901</v>
      </c>
      <c r="AP813" s="100">
        <v>-5447.1299999999901</v>
      </c>
      <c r="AQ813" s="100">
        <v>-5447.1299999999901</v>
      </c>
      <c r="AR813" s="100">
        <v>-5447.1299999999901</v>
      </c>
      <c r="AS813" s="100">
        <v>-5447.1299999999901</v>
      </c>
      <c r="AT813" s="100">
        <v>-5447.1299999999901</v>
      </c>
      <c r="AU813" s="100">
        <v>-5447.1299999999901</v>
      </c>
      <c r="AV813" s="100">
        <v>-5447.1299999999901</v>
      </c>
      <c r="AW813" s="100">
        <v>-5447.1299999999901</v>
      </c>
      <c r="AX813" s="100">
        <v>-5447.1299999999901</v>
      </c>
      <c r="AY813" s="100">
        <v>-5447.1299999999901</v>
      </c>
      <c r="AZ813" s="100">
        <v>-5447.1299999999901</v>
      </c>
      <c r="BA813" s="100">
        <v>-5447.1299999999901</v>
      </c>
      <c r="BB813" s="100">
        <v>-5447.1299999999901</v>
      </c>
      <c r="BC813" s="100">
        <v>-5447.1299999999901</v>
      </c>
      <c r="BD813" s="100">
        <v>-5447.1299999999901</v>
      </c>
      <c r="BE813" s="100">
        <v>-5447.1299999999901</v>
      </c>
      <c r="BF813" s="100">
        <v>-5447.1299999999901</v>
      </c>
      <c r="BG813" s="100">
        <v>-5447.1299999999901</v>
      </c>
      <c r="BH813" s="100">
        <v>-5447.1299999999901</v>
      </c>
      <c r="BI813" s="100">
        <v>-5447.1299999999901</v>
      </c>
      <c r="BJ813" s="100">
        <v>-5447.1299999999901</v>
      </c>
      <c r="BK813" s="100">
        <v>-5447.1299999999901</v>
      </c>
      <c r="BL813" s="100">
        <v>-5447.1299999999901</v>
      </c>
      <c r="BM813" s="100">
        <v>-5447.1299999999901</v>
      </c>
      <c r="BN813" s="100">
        <v>-5447.1299999999901</v>
      </c>
      <c r="BO813" s="100">
        <v>-5447.1299999999901</v>
      </c>
      <c r="BP813" s="100">
        <v>-5447.1299999999901</v>
      </c>
      <c r="BQ813" s="100">
        <v>-5447.1299999999901</v>
      </c>
      <c r="BR813" s="100">
        <v>-5447.1299999999901</v>
      </c>
      <c r="BS813" s="100">
        <v>-5447.1299999999901</v>
      </c>
      <c r="BT813" s="100">
        <v>-5447.1299999999901</v>
      </c>
      <c r="BU813" s="100">
        <v>-5447.1299999999901</v>
      </c>
      <c r="BV813" s="100">
        <v>-5447.1299999999901</v>
      </c>
      <c r="BW813" s="100">
        <v>-5447.1299999999901</v>
      </c>
      <c r="BX813" s="100">
        <v>-5447.1299999999901</v>
      </c>
      <c r="BY813" s="100">
        <v>-5447.1299999999901</v>
      </c>
      <c r="BZ813" s="100">
        <v>-5447.1299999999901</v>
      </c>
      <c r="CA813" s="100">
        <v>-5447.1299999999901</v>
      </c>
      <c r="CB813" s="100">
        <v>-5447.1299999999901</v>
      </c>
      <c r="CC813" s="100">
        <v>-5447.1299999999901</v>
      </c>
      <c r="CD813" s="100">
        <v>-5447.1299999999901</v>
      </c>
      <c r="CE813" s="100">
        <v>-5447.1299999999901</v>
      </c>
      <c r="CF813" s="100">
        <v>-5447.1299999999901</v>
      </c>
      <c r="CG813" s="100">
        <v>-5447.1299999999901</v>
      </c>
      <c r="CH813" s="100">
        <v>-5447.1299999999901</v>
      </c>
      <c r="CI813" s="100">
        <v>-5447.1299999999901</v>
      </c>
      <c r="CJ813" s="100">
        <v>-5447.1299999999901</v>
      </c>
      <c r="CK813" s="100">
        <v>-5447.1299999999901</v>
      </c>
      <c r="CL813" s="100">
        <v>-5447.1299999999901</v>
      </c>
      <c r="CM813" s="100">
        <v>-5447.1299999999901</v>
      </c>
      <c r="CN813" s="100">
        <v>-5447.1299999999901</v>
      </c>
      <c r="CO813" s="100">
        <v>-5447.1299999999901</v>
      </c>
    </row>
    <row r="814" spans="1:93" x14ac:dyDescent="0.2">
      <c r="A814" s="101" t="s">
        <v>2407</v>
      </c>
      <c r="B814" s="100">
        <v>-125244967.69</v>
      </c>
      <c r="C814" s="100">
        <v>-136585151.06999999</v>
      </c>
      <c r="D814" s="100">
        <v>-125383323.37</v>
      </c>
      <c r="E814" s="100">
        <v>-138385865.40000001</v>
      </c>
      <c r="F814" s="100">
        <v>-234882541.22</v>
      </c>
      <c r="G814" s="100">
        <v>-314344589.50999999</v>
      </c>
      <c r="H814" s="100">
        <v>-308612983.65999901</v>
      </c>
      <c r="I814" s="100">
        <v>-390341445.19999999</v>
      </c>
      <c r="J814" s="100">
        <v>-309233354.81999999</v>
      </c>
      <c r="K814" s="100">
        <v>-200932582.15000001</v>
      </c>
      <c r="L814" s="100">
        <v>-133410673.76000001</v>
      </c>
      <c r="M814" s="100">
        <v>-180294084.84999999</v>
      </c>
      <c r="N814" s="100">
        <v>-180294084.84999999</v>
      </c>
      <c r="O814" s="100">
        <v>-126101492.51000001</v>
      </c>
      <c r="P814" s="100">
        <v>-84556542.909999996</v>
      </c>
      <c r="Q814" s="100">
        <v>-78303794.069999993</v>
      </c>
      <c r="R814" s="100">
        <v>-75895459.829999998</v>
      </c>
      <c r="S814" s="100">
        <v>-86726456.769999996</v>
      </c>
      <c r="T814" s="100">
        <v>-94669873.340000004</v>
      </c>
      <c r="U814" s="100">
        <v>-120710569.54000001</v>
      </c>
      <c r="V814" s="100">
        <v>-120184993.5</v>
      </c>
      <c r="W814" s="100">
        <v>-102814942.54000001</v>
      </c>
      <c r="X814" s="100">
        <v>-97836374.829999998</v>
      </c>
      <c r="Y814" s="100">
        <v>-87630407.469999999</v>
      </c>
      <c r="Z814" s="100">
        <v>-83281116.640000001</v>
      </c>
      <c r="AB814" s="100">
        <v>-83281116.640000001</v>
      </c>
      <c r="AC814" s="100">
        <v>-83281116.640000001</v>
      </c>
      <c r="AD814" s="100">
        <v>-83281116.640000001</v>
      </c>
      <c r="AE814" s="100">
        <v>-83281116.640000001</v>
      </c>
      <c r="AF814" s="100">
        <v>-83281116.640000001</v>
      </c>
      <c r="AG814" s="100">
        <v>-83281116.640000001</v>
      </c>
      <c r="AH814" s="100">
        <v>-83281116.640000001</v>
      </c>
      <c r="AI814" s="100">
        <v>-83281116.640000001</v>
      </c>
      <c r="AJ814" s="100">
        <v>-83281116.640000001</v>
      </c>
      <c r="AK814" s="100">
        <v>-83281116.640000001</v>
      </c>
      <c r="AL814" s="100">
        <v>-83281116.640000001</v>
      </c>
      <c r="AM814" s="100">
        <v>-83281116.640000001</v>
      </c>
      <c r="AN814" s="100">
        <v>-83281116.640000001</v>
      </c>
      <c r="AO814" s="100">
        <v>-83281116.640000001</v>
      </c>
      <c r="AP814" s="100">
        <v>-83281116.640000001</v>
      </c>
      <c r="AQ814" s="100">
        <v>-83281116.640000001</v>
      </c>
      <c r="AR814" s="100">
        <v>-83281116.640000001</v>
      </c>
      <c r="AS814" s="100">
        <v>-83281116.640000001</v>
      </c>
      <c r="AT814" s="100">
        <v>-83281116.640000001</v>
      </c>
      <c r="AU814" s="100">
        <v>-83281116.640000001</v>
      </c>
      <c r="AV814" s="100">
        <v>-83281116.640000001</v>
      </c>
      <c r="AW814" s="100">
        <v>-83281116.640000001</v>
      </c>
      <c r="AX814" s="100">
        <v>-83281116.640000001</v>
      </c>
      <c r="AY814" s="100">
        <v>-83281116.640000001</v>
      </c>
      <c r="AZ814" s="100">
        <v>-83281116.640000001</v>
      </c>
      <c r="BA814" s="100">
        <v>-83281116.640000001</v>
      </c>
      <c r="BB814" s="100">
        <v>-83281116.640000001</v>
      </c>
      <c r="BC814" s="100">
        <v>-83281116.640000001</v>
      </c>
      <c r="BD814" s="100">
        <v>-83281116.640000001</v>
      </c>
      <c r="BE814" s="100">
        <v>-83281116.640000001</v>
      </c>
      <c r="BF814" s="100">
        <v>-83281116.640000001</v>
      </c>
      <c r="BG814" s="100">
        <v>-83281116.640000001</v>
      </c>
      <c r="BH814" s="100">
        <v>-83281116.640000001</v>
      </c>
      <c r="BI814" s="100">
        <v>-83281116.640000001</v>
      </c>
      <c r="BJ814" s="100">
        <v>-83281116.640000001</v>
      </c>
      <c r="BK814" s="100">
        <v>-83281116.640000001</v>
      </c>
      <c r="BL814" s="100">
        <v>-83281116.640000001</v>
      </c>
      <c r="BM814" s="100">
        <v>-83281116.640000001</v>
      </c>
      <c r="BN814" s="100">
        <v>-83281116.640000001</v>
      </c>
      <c r="BO814" s="100">
        <v>-83281116.640000001</v>
      </c>
      <c r="BP814" s="100">
        <v>-83281116.640000001</v>
      </c>
      <c r="BQ814" s="100">
        <v>-83281116.640000001</v>
      </c>
      <c r="BR814" s="100">
        <v>-83281116.640000001</v>
      </c>
      <c r="BS814" s="100">
        <v>-83281116.640000001</v>
      </c>
      <c r="BT814" s="100">
        <v>-83281116.640000001</v>
      </c>
      <c r="BU814" s="100">
        <v>-83281116.640000001</v>
      </c>
      <c r="BV814" s="100">
        <v>-83281116.640000001</v>
      </c>
      <c r="BW814" s="100">
        <v>-83281116.640000001</v>
      </c>
      <c r="BX814" s="100">
        <v>-83281116.640000001</v>
      </c>
      <c r="BY814" s="100">
        <v>-83281116.640000001</v>
      </c>
      <c r="BZ814" s="100">
        <v>-83281116.640000001</v>
      </c>
      <c r="CA814" s="100">
        <v>-83281116.640000001</v>
      </c>
      <c r="CB814" s="100">
        <v>-83281116.640000001</v>
      </c>
      <c r="CC814" s="100">
        <v>-83281116.640000001</v>
      </c>
      <c r="CD814" s="100">
        <v>-83281116.640000001</v>
      </c>
      <c r="CE814" s="100">
        <v>-83281116.640000001</v>
      </c>
      <c r="CF814" s="100">
        <v>-83281116.640000001</v>
      </c>
      <c r="CG814" s="100">
        <v>-83281116.640000001</v>
      </c>
      <c r="CH814" s="100">
        <v>-83281116.640000001</v>
      </c>
      <c r="CI814" s="100">
        <v>-83281116.640000001</v>
      </c>
      <c r="CJ814" s="100">
        <v>-83281116.640000001</v>
      </c>
      <c r="CK814" s="100">
        <v>-83281116.640000001</v>
      </c>
      <c r="CL814" s="100">
        <v>-83281116.640000001</v>
      </c>
      <c r="CM814" s="100">
        <v>-83281116.640000001</v>
      </c>
      <c r="CN814" s="100">
        <v>-83281116.640000001</v>
      </c>
      <c r="CO814" s="100">
        <v>-83281116.640000001</v>
      </c>
    </row>
    <row r="815" spans="1:93" x14ac:dyDescent="0.2">
      <c r="A815" s="101" t="s">
        <v>2408</v>
      </c>
      <c r="B815" s="100">
        <v>-2103703.4399999902</v>
      </c>
      <c r="C815" s="100">
        <v>-1748611.8899999899</v>
      </c>
      <c r="D815" s="100">
        <v>-2184945.61</v>
      </c>
      <c r="E815" s="100">
        <v>-5404649.3799999999</v>
      </c>
      <c r="F815" s="100">
        <v>-5332304.37</v>
      </c>
      <c r="G815" s="100">
        <v>-6139248.2400000002</v>
      </c>
      <c r="H815" s="100">
        <v>-8256127.0399999898</v>
      </c>
      <c r="I815" s="100">
        <v>-7312216.02999999</v>
      </c>
      <c r="J815" s="100">
        <v>-8191925.1299999999</v>
      </c>
      <c r="K815" s="100">
        <v>-3843763.64</v>
      </c>
      <c r="L815" s="100">
        <v>-4497854.0999999996</v>
      </c>
      <c r="M815" s="100">
        <v>-6149725.7899999898</v>
      </c>
      <c r="N815" s="100">
        <v>-6149725.7899999898</v>
      </c>
      <c r="O815" s="100">
        <v>-4365243.52999999</v>
      </c>
      <c r="P815" s="100">
        <v>-1135102.8899999899</v>
      </c>
      <c r="Q815" s="100">
        <v>-4735788.7699999996</v>
      </c>
      <c r="R815" s="100">
        <v>-7896457.3599999901</v>
      </c>
      <c r="S815" s="100">
        <v>-9398501.4899999909</v>
      </c>
      <c r="T815" s="100">
        <v>-5657300.8599999901</v>
      </c>
      <c r="U815" s="100">
        <v>-4277821.6100000003</v>
      </c>
      <c r="V815" s="100">
        <v>-4093799.71</v>
      </c>
      <c r="W815" s="100">
        <v>-5511325.2199999997</v>
      </c>
      <c r="X815" s="100">
        <v>-5044480.12</v>
      </c>
      <c r="Y815" s="100">
        <v>-3378433.61</v>
      </c>
      <c r="Z815" s="100">
        <v>-3198593.4199999901</v>
      </c>
      <c r="AB815" s="100">
        <v>-3198593.4199999901</v>
      </c>
      <c r="AC815" s="100">
        <v>-3198593.4199999901</v>
      </c>
      <c r="AD815" s="100">
        <v>-3198593.4199999901</v>
      </c>
      <c r="AE815" s="100">
        <v>-3198593.4199999901</v>
      </c>
      <c r="AF815" s="100">
        <v>-3198593.4199999901</v>
      </c>
      <c r="AG815" s="100">
        <v>-3198593.4199999901</v>
      </c>
      <c r="AH815" s="100">
        <v>-3198593.4199999901</v>
      </c>
      <c r="AI815" s="100">
        <v>-3198593.4199999901</v>
      </c>
      <c r="AJ815" s="100">
        <v>-3198593.4199999901</v>
      </c>
      <c r="AK815" s="100">
        <v>-3198593.4199999901</v>
      </c>
      <c r="AL815" s="100">
        <v>-3198593.4199999901</v>
      </c>
      <c r="AM815" s="100">
        <v>-3198593.4199999901</v>
      </c>
      <c r="AN815" s="100">
        <v>-3198593.4199999901</v>
      </c>
      <c r="AO815" s="100">
        <v>-3198593.4199999901</v>
      </c>
      <c r="AP815" s="100">
        <v>-3198593.4199999901</v>
      </c>
      <c r="AQ815" s="100">
        <v>-3198593.4199999901</v>
      </c>
      <c r="AR815" s="100">
        <v>-3198593.4199999901</v>
      </c>
      <c r="AS815" s="100">
        <v>-3198593.4199999901</v>
      </c>
      <c r="AT815" s="100">
        <v>-3198593.4199999901</v>
      </c>
      <c r="AU815" s="100">
        <v>-3198593.4199999901</v>
      </c>
      <c r="AV815" s="100">
        <v>-3198593.4199999901</v>
      </c>
      <c r="AW815" s="100">
        <v>-3198593.4199999901</v>
      </c>
      <c r="AX815" s="100">
        <v>-3198593.4199999901</v>
      </c>
      <c r="AY815" s="100">
        <v>-3198593.4199999901</v>
      </c>
      <c r="AZ815" s="100">
        <v>-3198593.4199999901</v>
      </c>
      <c r="BA815" s="100">
        <v>-3198593.4199999901</v>
      </c>
      <c r="BB815" s="100">
        <v>-3198593.4199999901</v>
      </c>
      <c r="BC815" s="100">
        <v>-3198593.4199999901</v>
      </c>
      <c r="BD815" s="100">
        <v>-3198593.4199999901</v>
      </c>
      <c r="BE815" s="100">
        <v>-3198593.4199999901</v>
      </c>
      <c r="BF815" s="100">
        <v>-3198593.4199999901</v>
      </c>
      <c r="BG815" s="100">
        <v>-3198593.4199999901</v>
      </c>
      <c r="BH815" s="100">
        <v>-3198593.4199999901</v>
      </c>
      <c r="BI815" s="100">
        <v>-3198593.4199999901</v>
      </c>
      <c r="BJ815" s="100">
        <v>-3198593.4199999901</v>
      </c>
      <c r="BK815" s="100">
        <v>-3198593.4199999901</v>
      </c>
      <c r="BL815" s="100">
        <v>-3198593.4199999901</v>
      </c>
      <c r="BM815" s="100">
        <v>-3198593.4199999901</v>
      </c>
      <c r="BN815" s="100">
        <v>-3198593.4199999901</v>
      </c>
      <c r="BO815" s="100">
        <v>-3198593.4199999901</v>
      </c>
      <c r="BP815" s="100">
        <v>-3198593.4199999901</v>
      </c>
      <c r="BQ815" s="100">
        <v>-3198593.4199999901</v>
      </c>
      <c r="BR815" s="100">
        <v>-3198593.4199999901</v>
      </c>
      <c r="BS815" s="100">
        <v>-3198593.4199999901</v>
      </c>
      <c r="BT815" s="100">
        <v>-3198593.4199999901</v>
      </c>
      <c r="BU815" s="100">
        <v>-3198593.4199999901</v>
      </c>
      <c r="BV815" s="100">
        <v>-3198593.4199999901</v>
      </c>
      <c r="BW815" s="100">
        <v>-3198593.4199999901</v>
      </c>
      <c r="BX815" s="100">
        <v>-3198593.4199999901</v>
      </c>
      <c r="BY815" s="100">
        <v>-3198593.4199999901</v>
      </c>
      <c r="BZ815" s="100">
        <v>-3198593.4199999901</v>
      </c>
      <c r="CA815" s="100">
        <v>-3198593.4199999901</v>
      </c>
      <c r="CB815" s="100">
        <v>-3198593.4199999901</v>
      </c>
      <c r="CC815" s="100">
        <v>-3198593.4199999901</v>
      </c>
      <c r="CD815" s="100">
        <v>-3198593.4199999901</v>
      </c>
      <c r="CE815" s="100">
        <v>-3198593.4199999901</v>
      </c>
      <c r="CF815" s="100">
        <v>-3198593.4199999901</v>
      </c>
      <c r="CG815" s="100">
        <v>-3198593.4199999901</v>
      </c>
      <c r="CH815" s="100">
        <v>-3198593.4199999901</v>
      </c>
      <c r="CI815" s="100">
        <v>-3198593.4199999901</v>
      </c>
      <c r="CJ815" s="100">
        <v>-3198593.4199999901</v>
      </c>
      <c r="CK815" s="100">
        <v>-3198593.4199999901</v>
      </c>
      <c r="CL815" s="100">
        <v>-3198593.4199999901</v>
      </c>
      <c r="CM815" s="100">
        <v>-3198593.4199999901</v>
      </c>
      <c r="CN815" s="100">
        <v>-3198593.4199999901</v>
      </c>
      <c r="CO815" s="100">
        <v>-3198593.4199999901</v>
      </c>
    </row>
    <row r="816" spans="1:93" x14ac:dyDescent="0.2">
      <c r="A816" s="101" t="s">
        <v>2409</v>
      </c>
      <c r="B816" s="100">
        <v>0</v>
      </c>
      <c r="C816" s="100">
        <v>0</v>
      </c>
      <c r="D816" s="100">
        <v>0</v>
      </c>
      <c r="E816" s="100">
        <v>0</v>
      </c>
      <c r="F816" s="100">
        <v>0</v>
      </c>
      <c r="G816" s="100">
        <v>0</v>
      </c>
      <c r="H816" s="100">
        <v>0</v>
      </c>
      <c r="I816" s="100">
        <v>0</v>
      </c>
      <c r="J816" s="100">
        <v>0</v>
      </c>
      <c r="K816" s="100">
        <v>0</v>
      </c>
      <c r="L816" s="100">
        <v>0</v>
      </c>
      <c r="M816" s="100">
        <v>0</v>
      </c>
      <c r="N816" s="100">
        <v>0</v>
      </c>
      <c r="O816" s="100">
        <v>0</v>
      </c>
      <c r="P816" s="100">
        <v>0</v>
      </c>
      <c r="Q816" s="100">
        <v>0</v>
      </c>
      <c r="R816" s="100">
        <v>0</v>
      </c>
      <c r="S816" s="100">
        <v>-21593.55</v>
      </c>
      <c r="T816" s="100">
        <v>0</v>
      </c>
      <c r="U816" s="100">
        <v>-17235.580000000002</v>
      </c>
      <c r="V816" s="100">
        <v>0</v>
      </c>
      <c r="W816" s="100">
        <v>0</v>
      </c>
      <c r="X816" s="100">
        <v>0</v>
      </c>
      <c r="Y816" s="100">
        <v>0</v>
      </c>
      <c r="Z816" s="100">
        <v>0</v>
      </c>
      <c r="AB816" s="100">
        <v>0</v>
      </c>
      <c r="AC816" s="100">
        <v>0</v>
      </c>
      <c r="AD816" s="100">
        <v>0</v>
      </c>
      <c r="AE816" s="100">
        <v>0</v>
      </c>
      <c r="AF816" s="100">
        <v>0</v>
      </c>
      <c r="AG816" s="100">
        <v>0</v>
      </c>
      <c r="AH816" s="100">
        <v>0</v>
      </c>
      <c r="AI816" s="100">
        <v>0</v>
      </c>
      <c r="AJ816" s="100">
        <v>0</v>
      </c>
      <c r="AK816" s="100">
        <v>0</v>
      </c>
      <c r="AL816" s="100">
        <v>0</v>
      </c>
      <c r="AM816" s="100">
        <v>0</v>
      </c>
      <c r="AN816" s="100">
        <v>0</v>
      </c>
      <c r="AO816" s="100">
        <v>0</v>
      </c>
      <c r="AP816" s="100">
        <v>0</v>
      </c>
      <c r="AQ816" s="100">
        <v>0</v>
      </c>
      <c r="AR816" s="100">
        <v>0</v>
      </c>
      <c r="AS816" s="100">
        <v>0</v>
      </c>
      <c r="AT816" s="100">
        <v>0</v>
      </c>
      <c r="AU816" s="100">
        <v>0</v>
      </c>
      <c r="AV816" s="100">
        <v>0</v>
      </c>
      <c r="AW816" s="100">
        <v>0</v>
      </c>
      <c r="AX816" s="100">
        <v>0</v>
      </c>
      <c r="AY816" s="100">
        <v>0</v>
      </c>
      <c r="AZ816" s="100">
        <v>0</v>
      </c>
      <c r="BA816" s="100">
        <v>0</v>
      </c>
      <c r="BB816" s="100">
        <v>0</v>
      </c>
      <c r="BC816" s="100">
        <v>0</v>
      </c>
      <c r="BD816" s="100">
        <v>0</v>
      </c>
      <c r="BE816" s="100">
        <v>0</v>
      </c>
      <c r="BF816" s="100">
        <v>0</v>
      </c>
      <c r="BG816" s="100">
        <v>0</v>
      </c>
      <c r="BH816" s="100">
        <v>0</v>
      </c>
      <c r="BI816" s="100">
        <v>0</v>
      </c>
      <c r="BJ816" s="100">
        <v>0</v>
      </c>
      <c r="BK816" s="100">
        <v>0</v>
      </c>
      <c r="BL816" s="100">
        <v>0</v>
      </c>
      <c r="BM816" s="100">
        <v>0</v>
      </c>
      <c r="BN816" s="100">
        <v>0</v>
      </c>
      <c r="BO816" s="100">
        <v>0</v>
      </c>
      <c r="BP816" s="100">
        <v>0</v>
      </c>
      <c r="BQ816" s="100">
        <v>0</v>
      </c>
      <c r="BR816" s="100">
        <v>0</v>
      </c>
      <c r="BS816" s="100">
        <v>0</v>
      </c>
      <c r="BT816" s="100">
        <v>0</v>
      </c>
      <c r="BU816" s="100">
        <v>0</v>
      </c>
      <c r="BV816" s="100">
        <v>0</v>
      </c>
      <c r="BW816" s="100">
        <v>0</v>
      </c>
      <c r="BX816" s="100">
        <v>0</v>
      </c>
      <c r="BY816" s="100">
        <v>0</v>
      </c>
      <c r="BZ816" s="100">
        <v>0</v>
      </c>
      <c r="CA816" s="100">
        <v>0</v>
      </c>
      <c r="CB816" s="100">
        <v>0</v>
      </c>
      <c r="CC816" s="100">
        <v>0</v>
      </c>
      <c r="CD816" s="100">
        <v>0</v>
      </c>
      <c r="CE816" s="100">
        <v>0</v>
      </c>
      <c r="CF816" s="100">
        <v>0</v>
      </c>
      <c r="CG816" s="100">
        <v>0</v>
      </c>
      <c r="CH816" s="100">
        <v>0</v>
      </c>
      <c r="CI816" s="100">
        <v>0</v>
      </c>
      <c r="CJ816" s="100">
        <v>0</v>
      </c>
      <c r="CK816" s="100">
        <v>0</v>
      </c>
      <c r="CL816" s="100">
        <v>0</v>
      </c>
      <c r="CM816" s="100">
        <v>0</v>
      </c>
      <c r="CN816" s="100">
        <v>0</v>
      </c>
      <c r="CO816" s="100">
        <v>0</v>
      </c>
    </row>
    <row r="817" spans="1:93" x14ac:dyDescent="0.2">
      <c r="A817" s="101" t="s">
        <v>2410</v>
      </c>
      <c r="B817" s="100">
        <v>0</v>
      </c>
      <c r="C817" s="100">
        <v>0</v>
      </c>
      <c r="D817" s="100">
        <v>0</v>
      </c>
      <c r="E817" s="100">
        <v>0</v>
      </c>
      <c r="F817" s="100">
        <v>0</v>
      </c>
      <c r="G817" s="100">
        <v>0</v>
      </c>
      <c r="H817" s="100">
        <v>0</v>
      </c>
      <c r="I817" s="100">
        <v>0</v>
      </c>
      <c r="J817" s="100">
        <v>0</v>
      </c>
      <c r="K817" s="100">
        <v>0</v>
      </c>
      <c r="L817" s="100">
        <v>0</v>
      </c>
      <c r="M817" s="100">
        <v>0</v>
      </c>
      <c r="N817" s="100">
        <v>0</v>
      </c>
      <c r="O817" s="100">
        <v>0</v>
      </c>
      <c r="P817" s="100">
        <v>0</v>
      </c>
      <c r="Q817" s="100">
        <v>0</v>
      </c>
      <c r="R817" s="100">
        <v>0</v>
      </c>
      <c r="S817" s="100">
        <v>0</v>
      </c>
      <c r="T817" s="100">
        <v>0</v>
      </c>
      <c r="U817" s="100">
        <v>0</v>
      </c>
      <c r="V817" s="100">
        <v>0</v>
      </c>
      <c r="W817" s="100">
        <v>0</v>
      </c>
      <c r="X817" s="100">
        <v>0</v>
      </c>
      <c r="Y817" s="100">
        <v>0</v>
      </c>
      <c r="Z817" s="100">
        <v>0</v>
      </c>
      <c r="AB817" s="100">
        <v>0</v>
      </c>
      <c r="AC817" s="100">
        <v>0</v>
      </c>
      <c r="AD817" s="100">
        <v>0</v>
      </c>
      <c r="AE817" s="100">
        <v>0</v>
      </c>
      <c r="AF817" s="100">
        <v>0</v>
      </c>
      <c r="AG817" s="100">
        <v>0</v>
      </c>
      <c r="AH817" s="100">
        <v>0</v>
      </c>
      <c r="AI817" s="100">
        <v>0</v>
      </c>
      <c r="AJ817" s="100">
        <v>0</v>
      </c>
      <c r="AK817" s="100">
        <v>0</v>
      </c>
      <c r="AL817" s="100">
        <v>0</v>
      </c>
      <c r="AM817" s="100">
        <v>0</v>
      </c>
      <c r="AN817" s="100">
        <v>0</v>
      </c>
      <c r="AO817" s="100">
        <v>0</v>
      </c>
      <c r="AP817" s="100">
        <v>0</v>
      </c>
      <c r="AQ817" s="100">
        <v>0</v>
      </c>
      <c r="AR817" s="100">
        <v>0</v>
      </c>
      <c r="AS817" s="100">
        <v>0</v>
      </c>
      <c r="AT817" s="100">
        <v>0</v>
      </c>
      <c r="AU817" s="100">
        <v>0</v>
      </c>
      <c r="AV817" s="100">
        <v>0</v>
      </c>
      <c r="AW817" s="100">
        <v>0</v>
      </c>
      <c r="AX817" s="100">
        <v>0</v>
      </c>
      <c r="AY817" s="100">
        <v>0</v>
      </c>
      <c r="AZ817" s="100">
        <v>0</v>
      </c>
      <c r="BA817" s="100">
        <v>0</v>
      </c>
      <c r="BB817" s="100">
        <v>0</v>
      </c>
      <c r="BC817" s="100">
        <v>0</v>
      </c>
      <c r="BD817" s="100">
        <v>0</v>
      </c>
      <c r="BE817" s="100">
        <v>0</v>
      </c>
      <c r="BF817" s="100">
        <v>0</v>
      </c>
      <c r="BG817" s="100">
        <v>0</v>
      </c>
      <c r="BH817" s="100">
        <v>0</v>
      </c>
      <c r="BI817" s="100">
        <v>0</v>
      </c>
      <c r="BJ817" s="100">
        <v>0</v>
      </c>
      <c r="BK817" s="100">
        <v>0</v>
      </c>
      <c r="BL817" s="100">
        <v>0</v>
      </c>
      <c r="BM817" s="100">
        <v>0</v>
      </c>
      <c r="BN817" s="100">
        <v>0</v>
      </c>
      <c r="BO817" s="100">
        <v>0</v>
      </c>
      <c r="BP817" s="100">
        <v>0</v>
      </c>
      <c r="BQ817" s="100">
        <v>0</v>
      </c>
      <c r="BR817" s="100">
        <v>0</v>
      </c>
      <c r="BS817" s="100">
        <v>0</v>
      </c>
      <c r="BT817" s="100">
        <v>0</v>
      </c>
      <c r="BU817" s="100">
        <v>0</v>
      </c>
      <c r="BV817" s="100">
        <v>0</v>
      </c>
      <c r="BW817" s="100">
        <v>0</v>
      </c>
      <c r="BX817" s="100">
        <v>0</v>
      </c>
      <c r="BY817" s="100">
        <v>0</v>
      </c>
      <c r="BZ817" s="100">
        <v>0</v>
      </c>
      <c r="CA817" s="100">
        <v>0</v>
      </c>
      <c r="CB817" s="100">
        <v>0</v>
      </c>
      <c r="CC817" s="100">
        <v>0</v>
      </c>
      <c r="CD817" s="100">
        <v>0</v>
      </c>
      <c r="CE817" s="100">
        <v>0</v>
      </c>
      <c r="CF817" s="100">
        <v>0</v>
      </c>
      <c r="CG817" s="100">
        <v>0</v>
      </c>
      <c r="CH817" s="100">
        <v>0</v>
      </c>
      <c r="CI817" s="100">
        <v>0</v>
      </c>
      <c r="CJ817" s="100">
        <v>0</v>
      </c>
      <c r="CK817" s="100">
        <v>0</v>
      </c>
      <c r="CL817" s="100">
        <v>0</v>
      </c>
      <c r="CM817" s="100">
        <v>0</v>
      </c>
      <c r="CN817" s="100">
        <v>0</v>
      </c>
      <c r="CO817" s="100">
        <v>0</v>
      </c>
    </row>
    <row r="818" spans="1:93" x14ac:dyDescent="0.2">
      <c r="A818" s="101" t="s">
        <v>2411</v>
      </c>
      <c r="B818" s="100">
        <v>0</v>
      </c>
      <c r="C818" s="100">
        <v>0</v>
      </c>
      <c r="D818" s="100">
        <v>0</v>
      </c>
      <c r="E818" s="100">
        <v>0</v>
      </c>
      <c r="F818" s="100">
        <v>0</v>
      </c>
      <c r="G818" s="100">
        <v>0</v>
      </c>
      <c r="H818" s="100">
        <v>0</v>
      </c>
      <c r="I818" s="100">
        <v>0</v>
      </c>
      <c r="J818" s="100">
        <v>0</v>
      </c>
      <c r="K818" s="100">
        <v>0</v>
      </c>
      <c r="L818" s="100">
        <v>0</v>
      </c>
      <c r="M818" s="100">
        <v>0</v>
      </c>
      <c r="N818" s="100">
        <v>0</v>
      </c>
      <c r="O818" s="100">
        <v>0</v>
      </c>
      <c r="P818" s="100">
        <v>0</v>
      </c>
      <c r="Q818" s="100">
        <v>0</v>
      </c>
      <c r="R818" s="100">
        <v>0</v>
      </c>
      <c r="S818" s="100">
        <v>0</v>
      </c>
      <c r="T818" s="100">
        <v>0</v>
      </c>
      <c r="U818" s="100">
        <v>0</v>
      </c>
      <c r="V818" s="100">
        <v>0</v>
      </c>
      <c r="W818" s="100">
        <v>0</v>
      </c>
      <c r="X818" s="100">
        <v>0</v>
      </c>
      <c r="Y818" s="100">
        <v>0</v>
      </c>
      <c r="Z818" s="100">
        <v>0</v>
      </c>
      <c r="AB818" s="100">
        <v>0</v>
      </c>
      <c r="AC818" s="100">
        <v>0</v>
      </c>
      <c r="AD818" s="100">
        <v>0</v>
      </c>
      <c r="AE818" s="100">
        <v>0</v>
      </c>
      <c r="AF818" s="100">
        <v>0</v>
      </c>
      <c r="AG818" s="100">
        <v>0</v>
      </c>
      <c r="AH818" s="100">
        <v>0</v>
      </c>
      <c r="AI818" s="100">
        <v>0</v>
      </c>
      <c r="AJ818" s="100">
        <v>0</v>
      </c>
      <c r="AK818" s="100">
        <v>0</v>
      </c>
      <c r="AL818" s="100">
        <v>0</v>
      </c>
      <c r="AM818" s="100">
        <v>0</v>
      </c>
      <c r="AN818" s="100">
        <v>0</v>
      </c>
      <c r="AO818" s="100">
        <v>0</v>
      </c>
      <c r="AP818" s="100">
        <v>0</v>
      </c>
      <c r="AQ818" s="100">
        <v>0</v>
      </c>
      <c r="AR818" s="100">
        <v>0</v>
      </c>
      <c r="AS818" s="100">
        <v>0</v>
      </c>
      <c r="AT818" s="100">
        <v>0</v>
      </c>
      <c r="AU818" s="100">
        <v>0</v>
      </c>
      <c r="AV818" s="100">
        <v>0</v>
      </c>
      <c r="AW818" s="100">
        <v>0</v>
      </c>
      <c r="AX818" s="100">
        <v>0</v>
      </c>
      <c r="AY818" s="100">
        <v>0</v>
      </c>
      <c r="AZ818" s="100">
        <v>0</v>
      </c>
      <c r="BA818" s="100">
        <v>0</v>
      </c>
      <c r="BB818" s="100">
        <v>0</v>
      </c>
      <c r="BC818" s="100">
        <v>0</v>
      </c>
      <c r="BD818" s="100">
        <v>0</v>
      </c>
      <c r="BE818" s="100">
        <v>0</v>
      </c>
      <c r="BF818" s="100">
        <v>0</v>
      </c>
      <c r="BG818" s="100">
        <v>0</v>
      </c>
      <c r="BH818" s="100">
        <v>0</v>
      </c>
      <c r="BI818" s="100">
        <v>0</v>
      </c>
      <c r="BJ818" s="100">
        <v>0</v>
      </c>
      <c r="BK818" s="100">
        <v>0</v>
      </c>
      <c r="BL818" s="100">
        <v>0</v>
      </c>
      <c r="BM818" s="100">
        <v>0</v>
      </c>
      <c r="BN818" s="100">
        <v>0</v>
      </c>
      <c r="BO818" s="100">
        <v>0</v>
      </c>
      <c r="BP818" s="100">
        <v>0</v>
      </c>
      <c r="BQ818" s="100">
        <v>0</v>
      </c>
      <c r="BR818" s="100">
        <v>0</v>
      </c>
      <c r="BS818" s="100">
        <v>0</v>
      </c>
      <c r="BT818" s="100">
        <v>0</v>
      </c>
      <c r="BU818" s="100">
        <v>0</v>
      </c>
      <c r="BV818" s="100">
        <v>0</v>
      </c>
      <c r="BW818" s="100">
        <v>0</v>
      </c>
      <c r="BX818" s="100">
        <v>0</v>
      </c>
      <c r="BY818" s="100">
        <v>0</v>
      </c>
      <c r="BZ818" s="100">
        <v>0</v>
      </c>
      <c r="CA818" s="100">
        <v>0</v>
      </c>
      <c r="CB818" s="100">
        <v>0</v>
      </c>
      <c r="CC818" s="100">
        <v>0</v>
      </c>
      <c r="CD818" s="100">
        <v>0</v>
      </c>
      <c r="CE818" s="100">
        <v>0</v>
      </c>
      <c r="CF818" s="100">
        <v>0</v>
      </c>
      <c r="CG818" s="100">
        <v>0</v>
      </c>
      <c r="CH818" s="100">
        <v>0</v>
      </c>
      <c r="CI818" s="100">
        <v>0</v>
      </c>
      <c r="CJ818" s="100">
        <v>0</v>
      </c>
      <c r="CK818" s="100">
        <v>0</v>
      </c>
      <c r="CL818" s="100">
        <v>0</v>
      </c>
      <c r="CM818" s="100">
        <v>0</v>
      </c>
      <c r="CN818" s="100">
        <v>0</v>
      </c>
      <c r="CO818" s="100">
        <v>0</v>
      </c>
    </row>
    <row r="819" spans="1:93" x14ac:dyDescent="0.2">
      <c r="A819" s="101" t="s">
        <v>2412</v>
      </c>
      <c r="B819" s="100">
        <v>0</v>
      </c>
      <c r="C819" s="100">
        <v>0</v>
      </c>
      <c r="D819" s="100">
        <v>0</v>
      </c>
      <c r="E819" s="100">
        <v>0</v>
      </c>
      <c r="F819" s="100">
        <v>0</v>
      </c>
      <c r="G819" s="100">
        <v>0</v>
      </c>
      <c r="H819" s="100">
        <v>0</v>
      </c>
      <c r="I819" s="100">
        <v>0</v>
      </c>
      <c r="J819" s="100">
        <v>0</v>
      </c>
      <c r="K819" s="100">
        <v>0</v>
      </c>
      <c r="L819" s="100">
        <v>0</v>
      </c>
      <c r="M819" s="100">
        <v>0</v>
      </c>
      <c r="N819" s="100">
        <v>0</v>
      </c>
      <c r="O819" s="100">
        <v>0</v>
      </c>
      <c r="P819" s="100">
        <v>0</v>
      </c>
      <c r="Q819" s="100">
        <v>0</v>
      </c>
      <c r="R819" s="100">
        <v>0</v>
      </c>
      <c r="S819" s="100">
        <v>0</v>
      </c>
      <c r="T819" s="100">
        <v>0</v>
      </c>
      <c r="U819" s="100">
        <v>0</v>
      </c>
      <c r="V819" s="100">
        <v>0</v>
      </c>
      <c r="W819" s="100">
        <v>0</v>
      </c>
      <c r="X819" s="100">
        <v>0</v>
      </c>
      <c r="Y819" s="100">
        <v>0</v>
      </c>
      <c r="Z819" s="100">
        <v>0</v>
      </c>
      <c r="AB819" s="100">
        <v>0</v>
      </c>
      <c r="AC819" s="100">
        <v>0</v>
      </c>
      <c r="AD819" s="100">
        <v>0</v>
      </c>
      <c r="AE819" s="100">
        <v>0</v>
      </c>
      <c r="AF819" s="100">
        <v>0</v>
      </c>
      <c r="AG819" s="100">
        <v>0</v>
      </c>
      <c r="AH819" s="100">
        <v>0</v>
      </c>
      <c r="AI819" s="100">
        <v>0</v>
      </c>
      <c r="AJ819" s="100">
        <v>0</v>
      </c>
      <c r="AK819" s="100">
        <v>0</v>
      </c>
      <c r="AL819" s="100">
        <v>0</v>
      </c>
      <c r="AM819" s="100">
        <v>0</v>
      </c>
      <c r="AN819" s="100">
        <v>0</v>
      </c>
      <c r="AO819" s="100">
        <v>0</v>
      </c>
      <c r="AP819" s="100">
        <v>0</v>
      </c>
      <c r="AQ819" s="100">
        <v>0</v>
      </c>
      <c r="AR819" s="100">
        <v>0</v>
      </c>
      <c r="AS819" s="100">
        <v>0</v>
      </c>
      <c r="AT819" s="100">
        <v>0</v>
      </c>
      <c r="AU819" s="100">
        <v>0</v>
      </c>
      <c r="AV819" s="100">
        <v>0</v>
      </c>
      <c r="AW819" s="100">
        <v>0</v>
      </c>
      <c r="AX819" s="100">
        <v>0</v>
      </c>
      <c r="AY819" s="100">
        <v>0</v>
      </c>
      <c r="AZ819" s="100">
        <v>0</v>
      </c>
      <c r="BA819" s="100">
        <v>0</v>
      </c>
      <c r="BB819" s="100">
        <v>0</v>
      </c>
      <c r="BC819" s="100">
        <v>0</v>
      </c>
      <c r="BD819" s="100">
        <v>0</v>
      </c>
      <c r="BE819" s="100">
        <v>0</v>
      </c>
      <c r="BF819" s="100">
        <v>0</v>
      </c>
      <c r="BG819" s="100">
        <v>0</v>
      </c>
      <c r="BH819" s="100">
        <v>0</v>
      </c>
      <c r="BI819" s="100">
        <v>0</v>
      </c>
      <c r="BJ819" s="100">
        <v>0</v>
      </c>
      <c r="BK819" s="100">
        <v>0</v>
      </c>
      <c r="BL819" s="100">
        <v>0</v>
      </c>
      <c r="BM819" s="100">
        <v>0</v>
      </c>
      <c r="BN819" s="100">
        <v>0</v>
      </c>
      <c r="BO819" s="100">
        <v>0</v>
      </c>
      <c r="BP819" s="100">
        <v>0</v>
      </c>
      <c r="BQ819" s="100">
        <v>0</v>
      </c>
      <c r="BR819" s="100">
        <v>0</v>
      </c>
      <c r="BS819" s="100">
        <v>0</v>
      </c>
      <c r="BT819" s="100">
        <v>0</v>
      </c>
      <c r="BU819" s="100">
        <v>0</v>
      </c>
      <c r="BV819" s="100">
        <v>0</v>
      </c>
      <c r="BW819" s="100">
        <v>0</v>
      </c>
      <c r="BX819" s="100">
        <v>0</v>
      </c>
      <c r="BY819" s="100">
        <v>0</v>
      </c>
      <c r="BZ819" s="100">
        <v>0</v>
      </c>
      <c r="CA819" s="100">
        <v>0</v>
      </c>
      <c r="CB819" s="100">
        <v>0</v>
      </c>
      <c r="CC819" s="100">
        <v>0</v>
      </c>
      <c r="CD819" s="100">
        <v>0</v>
      </c>
      <c r="CE819" s="100">
        <v>0</v>
      </c>
      <c r="CF819" s="100">
        <v>0</v>
      </c>
      <c r="CG819" s="100">
        <v>0</v>
      </c>
      <c r="CH819" s="100">
        <v>0</v>
      </c>
      <c r="CI819" s="100">
        <v>0</v>
      </c>
      <c r="CJ819" s="100">
        <v>0</v>
      </c>
      <c r="CK819" s="100">
        <v>0</v>
      </c>
      <c r="CL819" s="100">
        <v>0</v>
      </c>
      <c r="CM819" s="100">
        <v>0</v>
      </c>
      <c r="CN819" s="100">
        <v>0</v>
      </c>
      <c r="CO819" s="100">
        <v>0</v>
      </c>
    </row>
    <row r="820" spans="1:93" x14ac:dyDescent="0.2">
      <c r="A820" s="101" t="s">
        <v>2413</v>
      </c>
      <c r="B820" s="100">
        <v>0</v>
      </c>
      <c r="C820" s="100">
        <v>0</v>
      </c>
      <c r="D820" s="100">
        <v>0</v>
      </c>
      <c r="E820" s="100">
        <v>0</v>
      </c>
      <c r="F820" s="100">
        <v>0</v>
      </c>
      <c r="G820" s="100">
        <v>0</v>
      </c>
      <c r="H820" s="100">
        <v>0</v>
      </c>
      <c r="I820" s="100">
        <v>0</v>
      </c>
      <c r="J820" s="100">
        <v>0</v>
      </c>
      <c r="K820" s="100">
        <v>0</v>
      </c>
      <c r="L820" s="100">
        <v>0</v>
      </c>
      <c r="M820" s="100">
        <v>0</v>
      </c>
      <c r="N820" s="100">
        <v>0</v>
      </c>
      <c r="O820" s="100">
        <v>0</v>
      </c>
      <c r="P820" s="100">
        <v>0</v>
      </c>
      <c r="Q820" s="100">
        <v>0</v>
      </c>
      <c r="R820" s="100">
        <v>0</v>
      </c>
      <c r="S820" s="100">
        <v>0</v>
      </c>
      <c r="T820" s="100">
        <v>0</v>
      </c>
      <c r="U820" s="100">
        <v>0</v>
      </c>
      <c r="V820" s="100">
        <v>0</v>
      </c>
      <c r="W820" s="100">
        <v>0</v>
      </c>
      <c r="X820" s="100">
        <v>0</v>
      </c>
      <c r="Y820" s="100">
        <v>0</v>
      </c>
      <c r="Z820" s="100">
        <v>0</v>
      </c>
      <c r="AB820" s="100">
        <v>0</v>
      </c>
      <c r="AC820" s="100">
        <v>0</v>
      </c>
      <c r="AD820" s="100">
        <v>0</v>
      </c>
      <c r="AE820" s="100">
        <v>0</v>
      </c>
      <c r="AF820" s="100">
        <v>0</v>
      </c>
      <c r="AG820" s="100">
        <v>0</v>
      </c>
      <c r="AH820" s="100">
        <v>0</v>
      </c>
      <c r="AI820" s="100">
        <v>0</v>
      </c>
      <c r="AJ820" s="100">
        <v>0</v>
      </c>
      <c r="AK820" s="100">
        <v>0</v>
      </c>
      <c r="AL820" s="100">
        <v>0</v>
      </c>
      <c r="AM820" s="100">
        <v>0</v>
      </c>
      <c r="AN820" s="100">
        <v>0</v>
      </c>
      <c r="AO820" s="100">
        <v>0</v>
      </c>
      <c r="AP820" s="100">
        <v>0</v>
      </c>
      <c r="AQ820" s="100">
        <v>0</v>
      </c>
      <c r="AR820" s="100">
        <v>0</v>
      </c>
      <c r="AS820" s="100">
        <v>0</v>
      </c>
      <c r="AT820" s="100">
        <v>0</v>
      </c>
      <c r="AU820" s="100">
        <v>0</v>
      </c>
      <c r="AV820" s="100">
        <v>0</v>
      </c>
      <c r="AW820" s="100">
        <v>0</v>
      </c>
      <c r="AX820" s="100">
        <v>0</v>
      </c>
      <c r="AY820" s="100">
        <v>0</v>
      </c>
      <c r="AZ820" s="100">
        <v>0</v>
      </c>
      <c r="BA820" s="100">
        <v>0</v>
      </c>
      <c r="BB820" s="100">
        <v>0</v>
      </c>
      <c r="BC820" s="100">
        <v>0</v>
      </c>
      <c r="BD820" s="100">
        <v>0</v>
      </c>
      <c r="BE820" s="100">
        <v>0</v>
      </c>
      <c r="BF820" s="100">
        <v>0</v>
      </c>
      <c r="BG820" s="100">
        <v>0</v>
      </c>
      <c r="BH820" s="100">
        <v>0</v>
      </c>
      <c r="BI820" s="100">
        <v>0</v>
      </c>
      <c r="BJ820" s="100">
        <v>0</v>
      </c>
      <c r="BK820" s="100">
        <v>0</v>
      </c>
      <c r="BL820" s="100">
        <v>0</v>
      </c>
      <c r="BM820" s="100">
        <v>0</v>
      </c>
      <c r="BN820" s="100">
        <v>0</v>
      </c>
      <c r="BO820" s="100">
        <v>0</v>
      </c>
      <c r="BP820" s="100">
        <v>0</v>
      </c>
      <c r="BQ820" s="100">
        <v>0</v>
      </c>
      <c r="BR820" s="100">
        <v>0</v>
      </c>
      <c r="BS820" s="100">
        <v>0</v>
      </c>
      <c r="BT820" s="100">
        <v>0</v>
      </c>
      <c r="BU820" s="100">
        <v>0</v>
      </c>
      <c r="BV820" s="100">
        <v>0</v>
      </c>
      <c r="BW820" s="100">
        <v>0</v>
      </c>
      <c r="BX820" s="100">
        <v>0</v>
      </c>
      <c r="BY820" s="100">
        <v>0</v>
      </c>
      <c r="BZ820" s="100">
        <v>0</v>
      </c>
      <c r="CA820" s="100">
        <v>0</v>
      </c>
      <c r="CB820" s="100">
        <v>0</v>
      </c>
      <c r="CC820" s="100">
        <v>0</v>
      </c>
      <c r="CD820" s="100">
        <v>0</v>
      </c>
      <c r="CE820" s="100">
        <v>0</v>
      </c>
      <c r="CF820" s="100">
        <v>0</v>
      </c>
      <c r="CG820" s="100">
        <v>0</v>
      </c>
      <c r="CH820" s="100">
        <v>0</v>
      </c>
      <c r="CI820" s="100">
        <v>0</v>
      </c>
      <c r="CJ820" s="100">
        <v>0</v>
      </c>
      <c r="CK820" s="100">
        <v>0</v>
      </c>
      <c r="CL820" s="100">
        <v>0</v>
      </c>
      <c r="CM820" s="100">
        <v>0</v>
      </c>
      <c r="CN820" s="100">
        <v>0</v>
      </c>
      <c r="CO820" s="100">
        <v>0</v>
      </c>
    </row>
    <row r="821" spans="1:93" x14ac:dyDescent="0.2">
      <c r="A821" s="101" t="s">
        <v>2414</v>
      </c>
      <c r="B821" s="100">
        <v>-213533.86999999901</v>
      </c>
      <c r="C821" s="100">
        <v>-205848.74</v>
      </c>
      <c r="D821" s="100">
        <v>-242220.19</v>
      </c>
      <c r="E821" s="100">
        <v>-268903.99</v>
      </c>
      <c r="F821" s="100">
        <v>-303294.96000000002</v>
      </c>
      <c r="G821" s="100">
        <v>-310042.05</v>
      </c>
      <c r="H821" s="100">
        <v>-344315.34</v>
      </c>
      <c r="I821" s="100">
        <v>8871.64</v>
      </c>
      <c r="J821" s="100">
        <v>18988.099999999999</v>
      </c>
      <c r="K821" s="100">
        <v>-98238.46</v>
      </c>
      <c r="L821" s="100">
        <v>-81689.629999999903</v>
      </c>
      <c r="M821" s="100">
        <v>-106699.94</v>
      </c>
      <c r="N821" s="100">
        <v>-106699.94</v>
      </c>
      <c r="O821" s="100">
        <v>-97558.219999999899</v>
      </c>
      <c r="P821" s="100">
        <v>-75885.87</v>
      </c>
      <c r="Q821" s="100">
        <v>-67268.42</v>
      </c>
      <c r="R821" s="100">
        <v>-90337.61</v>
      </c>
      <c r="S821" s="100">
        <v>-47113.9</v>
      </c>
      <c r="T821" s="100">
        <v>-53846.95</v>
      </c>
      <c r="U821" s="100">
        <v>-58067.95</v>
      </c>
      <c r="V821" s="100">
        <v>-62800.69</v>
      </c>
      <c r="W821" s="100">
        <v>-59007.89</v>
      </c>
      <c r="X821" s="100">
        <v>-61229.33</v>
      </c>
      <c r="Y821" s="100">
        <v>-63223.76</v>
      </c>
      <c r="Z821" s="100">
        <v>-65313.539999999899</v>
      </c>
      <c r="AB821" s="100">
        <v>-65313.539999999899</v>
      </c>
      <c r="AC821" s="100">
        <v>-65313.539999999899</v>
      </c>
      <c r="AD821" s="100">
        <v>-65313.539999999899</v>
      </c>
      <c r="AE821" s="100">
        <v>-65313.539999999899</v>
      </c>
      <c r="AF821" s="100">
        <v>-65313.539999999899</v>
      </c>
      <c r="AG821" s="100">
        <v>-65313.539999999899</v>
      </c>
      <c r="AH821" s="100">
        <v>-65313.539999999899</v>
      </c>
      <c r="AI821" s="100">
        <v>-65313.539999999899</v>
      </c>
      <c r="AJ821" s="100">
        <v>-65313.539999999899</v>
      </c>
      <c r="AK821" s="100">
        <v>-65313.539999999899</v>
      </c>
      <c r="AL821" s="100">
        <v>-65313.539999999899</v>
      </c>
      <c r="AM821" s="100">
        <v>-65313.539999999899</v>
      </c>
      <c r="AN821" s="100">
        <v>-65313.539999999899</v>
      </c>
      <c r="AO821" s="100">
        <v>-65313.539999999899</v>
      </c>
      <c r="AP821" s="100">
        <v>-65313.539999999899</v>
      </c>
      <c r="AQ821" s="100">
        <v>-65313.539999999899</v>
      </c>
      <c r="AR821" s="100">
        <v>-65313.539999999899</v>
      </c>
      <c r="AS821" s="100">
        <v>-65313.539999999899</v>
      </c>
      <c r="AT821" s="100">
        <v>-65313.539999999899</v>
      </c>
      <c r="AU821" s="100">
        <v>-65313.539999999899</v>
      </c>
      <c r="AV821" s="100">
        <v>-65313.539999999899</v>
      </c>
      <c r="AW821" s="100">
        <v>-65313.539999999899</v>
      </c>
      <c r="AX821" s="100">
        <v>-65313.539999999899</v>
      </c>
      <c r="AY821" s="100">
        <v>-65313.539999999899</v>
      </c>
      <c r="AZ821" s="100">
        <v>-65313.539999999899</v>
      </c>
      <c r="BA821" s="100">
        <v>-65313.539999999899</v>
      </c>
      <c r="BB821" s="100">
        <v>-65313.539999999899</v>
      </c>
      <c r="BC821" s="100">
        <v>-65313.539999999899</v>
      </c>
      <c r="BD821" s="100">
        <v>-65313.539999999899</v>
      </c>
      <c r="BE821" s="100">
        <v>-65313.539999999899</v>
      </c>
      <c r="BF821" s="100">
        <v>-65313.539999999899</v>
      </c>
      <c r="BG821" s="100">
        <v>-65313.539999999899</v>
      </c>
      <c r="BH821" s="100">
        <v>-65313.539999999899</v>
      </c>
      <c r="BI821" s="100">
        <v>-65313.539999999899</v>
      </c>
      <c r="BJ821" s="100">
        <v>-65313.539999999899</v>
      </c>
      <c r="BK821" s="100">
        <v>-65313.539999999899</v>
      </c>
      <c r="BL821" s="100">
        <v>-65313.539999999899</v>
      </c>
      <c r="BM821" s="100">
        <v>-65313.539999999899</v>
      </c>
      <c r="BN821" s="100">
        <v>-65313.539999999899</v>
      </c>
      <c r="BO821" s="100">
        <v>-65313.539999999899</v>
      </c>
      <c r="BP821" s="100">
        <v>-65313.539999999899</v>
      </c>
      <c r="BQ821" s="100">
        <v>-65313.539999999899</v>
      </c>
      <c r="BR821" s="100">
        <v>-65313.539999999899</v>
      </c>
      <c r="BS821" s="100">
        <v>-65313.539999999899</v>
      </c>
      <c r="BT821" s="100">
        <v>-65313.539999999899</v>
      </c>
      <c r="BU821" s="100">
        <v>-65313.539999999899</v>
      </c>
      <c r="BV821" s="100">
        <v>-65313.539999999899</v>
      </c>
      <c r="BW821" s="100">
        <v>-65313.539999999899</v>
      </c>
      <c r="BX821" s="100">
        <v>-65313.539999999899</v>
      </c>
      <c r="BY821" s="100">
        <v>-65313.539999999899</v>
      </c>
      <c r="BZ821" s="100">
        <v>-65313.539999999899</v>
      </c>
      <c r="CA821" s="100">
        <v>-65313.539999999899</v>
      </c>
      <c r="CB821" s="100">
        <v>-65313.539999999899</v>
      </c>
      <c r="CC821" s="100">
        <v>-65313.539999999899</v>
      </c>
      <c r="CD821" s="100">
        <v>-65313.539999999899</v>
      </c>
      <c r="CE821" s="100">
        <v>-65313.539999999899</v>
      </c>
      <c r="CF821" s="100">
        <v>-65313.539999999899</v>
      </c>
      <c r="CG821" s="100">
        <v>-65313.539999999899</v>
      </c>
      <c r="CH821" s="100">
        <v>-65313.539999999899</v>
      </c>
      <c r="CI821" s="100">
        <v>-65313.539999999899</v>
      </c>
      <c r="CJ821" s="100">
        <v>-65313.539999999899</v>
      </c>
      <c r="CK821" s="100">
        <v>-65313.539999999899</v>
      </c>
      <c r="CL821" s="100">
        <v>-65313.539999999899</v>
      </c>
      <c r="CM821" s="100">
        <v>-65313.539999999899</v>
      </c>
      <c r="CN821" s="100">
        <v>-65313.539999999899</v>
      </c>
      <c r="CO821" s="100">
        <v>-65313.539999999899</v>
      </c>
    </row>
    <row r="822" spans="1:93" x14ac:dyDescent="0.2">
      <c r="A822" s="101" t="s">
        <v>2415</v>
      </c>
      <c r="B822" s="100">
        <v>-47422.429999999898</v>
      </c>
      <c r="C822" s="100">
        <v>-47422.429999999898</v>
      </c>
      <c r="D822" s="100">
        <v>-47422.429999999898</v>
      </c>
      <c r="E822" s="100">
        <v>-47422.429999999898</v>
      </c>
      <c r="F822" s="100">
        <v>-47422.429999999898</v>
      </c>
      <c r="G822" s="100">
        <v>-47422.429999999898</v>
      </c>
      <c r="H822" s="100">
        <v>-47422.429999999898</v>
      </c>
      <c r="I822" s="100">
        <v>-47422.429999999898</v>
      </c>
      <c r="J822" s="100">
        <v>-47422.429999999898</v>
      </c>
      <c r="K822" s="100">
        <v>-47422.429999999898</v>
      </c>
      <c r="L822" s="100">
        <v>-47422.429999999898</v>
      </c>
      <c r="M822" s="100">
        <v>-47422.429999999898</v>
      </c>
      <c r="N822" s="100">
        <v>-47422.429999999898</v>
      </c>
      <c r="O822" s="100">
        <v>-47422.429999999898</v>
      </c>
      <c r="P822" s="100">
        <v>-47422.429999999898</v>
      </c>
      <c r="Q822" s="100">
        <v>-47422.429999999898</v>
      </c>
      <c r="R822" s="100">
        <v>-47422.429999999898</v>
      </c>
      <c r="S822" s="100">
        <v>-47422.429999999898</v>
      </c>
      <c r="T822" s="100">
        <v>-47422.429999999898</v>
      </c>
      <c r="U822" s="100">
        <v>-47422.429999999898</v>
      </c>
      <c r="V822" s="100">
        <v>-47422.429999999898</v>
      </c>
      <c r="W822" s="100">
        <v>-47422.429999999898</v>
      </c>
      <c r="X822" s="100">
        <v>-47422.429999999898</v>
      </c>
      <c r="Y822" s="100">
        <v>-47422.429999999898</v>
      </c>
      <c r="Z822" s="100">
        <v>-47422.429999999898</v>
      </c>
      <c r="AB822" s="100">
        <v>-47422.429999999898</v>
      </c>
      <c r="AC822" s="100">
        <v>-47422.429999999898</v>
      </c>
      <c r="AD822" s="100">
        <v>-47422.429999999898</v>
      </c>
      <c r="AE822" s="100">
        <v>-47422.429999999898</v>
      </c>
      <c r="AF822" s="100">
        <v>-47422.429999999898</v>
      </c>
      <c r="AG822" s="100">
        <v>-47422.429999999898</v>
      </c>
      <c r="AH822" s="100">
        <v>-47422.429999999898</v>
      </c>
      <c r="AI822" s="100">
        <v>-47422.429999999898</v>
      </c>
      <c r="AJ822" s="100">
        <v>-47422.429999999898</v>
      </c>
      <c r="AK822" s="100">
        <v>-47422.429999999898</v>
      </c>
      <c r="AL822" s="100">
        <v>-47422.429999999898</v>
      </c>
      <c r="AM822" s="100">
        <v>-47422.429999999898</v>
      </c>
      <c r="AN822" s="100">
        <v>-47422.429999999898</v>
      </c>
      <c r="AO822" s="100">
        <v>-47422.429999999898</v>
      </c>
      <c r="AP822" s="100">
        <v>-47422.429999999898</v>
      </c>
      <c r="AQ822" s="100">
        <v>-47422.429999999898</v>
      </c>
      <c r="AR822" s="100">
        <v>-47422.429999999898</v>
      </c>
      <c r="AS822" s="100">
        <v>-47422.429999999898</v>
      </c>
      <c r="AT822" s="100">
        <v>-47422.429999999898</v>
      </c>
      <c r="AU822" s="100">
        <v>-47422.429999999898</v>
      </c>
      <c r="AV822" s="100">
        <v>-47422.429999999898</v>
      </c>
      <c r="AW822" s="100">
        <v>-47422.429999999898</v>
      </c>
      <c r="AX822" s="100">
        <v>-47422.429999999898</v>
      </c>
      <c r="AY822" s="100">
        <v>-47422.429999999898</v>
      </c>
      <c r="AZ822" s="100">
        <v>-47422.429999999898</v>
      </c>
      <c r="BA822" s="100">
        <v>-47422.429999999898</v>
      </c>
      <c r="BB822" s="100">
        <v>-47422.429999999898</v>
      </c>
      <c r="BC822" s="100">
        <v>-47422.429999999898</v>
      </c>
      <c r="BD822" s="100">
        <v>-47422.429999999898</v>
      </c>
      <c r="BE822" s="100">
        <v>-47422.429999999898</v>
      </c>
      <c r="BF822" s="100">
        <v>-47422.429999999898</v>
      </c>
      <c r="BG822" s="100">
        <v>-47422.429999999898</v>
      </c>
      <c r="BH822" s="100">
        <v>-47422.429999999898</v>
      </c>
      <c r="BI822" s="100">
        <v>-47422.429999999898</v>
      </c>
      <c r="BJ822" s="100">
        <v>-47422.429999999898</v>
      </c>
      <c r="BK822" s="100">
        <v>-47422.429999999898</v>
      </c>
      <c r="BL822" s="100">
        <v>-47422.429999999898</v>
      </c>
      <c r="BM822" s="100">
        <v>-47422.429999999898</v>
      </c>
      <c r="BN822" s="100">
        <v>-47422.429999999898</v>
      </c>
      <c r="BO822" s="100">
        <v>-47422.429999999898</v>
      </c>
      <c r="BP822" s="100">
        <v>-47422.429999999898</v>
      </c>
      <c r="BQ822" s="100">
        <v>-47422.429999999898</v>
      </c>
      <c r="BR822" s="100">
        <v>-47422.429999999898</v>
      </c>
      <c r="BS822" s="100">
        <v>-47422.429999999898</v>
      </c>
      <c r="BT822" s="100">
        <v>-47422.429999999898</v>
      </c>
      <c r="BU822" s="100">
        <v>-47422.429999999898</v>
      </c>
      <c r="BV822" s="100">
        <v>-47422.429999999898</v>
      </c>
      <c r="BW822" s="100">
        <v>-47422.429999999898</v>
      </c>
      <c r="BX822" s="100">
        <v>-47422.429999999898</v>
      </c>
      <c r="BY822" s="100">
        <v>-47422.429999999898</v>
      </c>
      <c r="BZ822" s="100">
        <v>-47422.429999999898</v>
      </c>
      <c r="CA822" s="100">
        <v>-47422.429999999898</v>
      </c>
      <c r="CB822" s="100">
        <v>-47422.429999999898</v>
      </c>
      <c r="CC822" s="100">
        <v>-47422.429999999898</v>
      </c>
      <c r="CD822" s="100">
        <v>-47422.429999999898</v>
      </c>
      <c r="CE822" s="100">
        <v>-47422.429999999898</v>
      </c>
      <c r="CF822" s="100">
        <v>-47422.429999999898</v>
      </c>
      <c r="CG822" s="100">
        <v>-47422.429999999898</v>
      </c>
      <c r="CH822" s="100">
        <v>-47422.429999999898</v>
      </c>
      <c r="CI822" s="100">
        <v>-47422.429999999898</v>
      </c>
      <c r="CJ822" s="100">
        <v>-47422.429999999898</v>
      </c>
      <c r="CK822" s="100">
        <v>-47422.429999999898</v>
      </c>
      <c r="CL822" s="100">
        <v>-47422.429999999898</v>
      </c>
      <c r="CM822" s="100">
        <v>-47422.429999999898</v>
      </c>
      <c r="CN822" s="100">
        <v>-47422.429999999898</v>
      </c>
      <c r="CO822" s="100">
        <v>-47422.429999999898</v>
      </c>
    </row>
    <row r="823" spans="1:93" x14ac:dyDescent="0.2">
      <c r="A823" s="101" t="s">
        <v>2416</v>
      </c>
      <c r="B823" s="100">
        <v>0</v>
      </c>
      <c r="C823" s="100">
        <v>0</v>
      </c>
      <c r="D823" s="100">
        <v>0</v>
      </c>
      <c r="E823" s="100">
        <v>0</v>
      </c>
      <c r="F823" s="100">
        <v>0</v>
      </c>
      <c r="G823" s="100">
        <v>0</v>
      </c>
      <c r="H823" s="100">
        <v>0</v>
      </c>
      <c r="I823" s="100">
        <v>0</v>
      </c>
      <c r="J823" s="100">
        <v>0</v>
      </c>
      <c r="K823" s="100">
        <v>0</v>
      </c>
      <c r="L823" s="100">
        <v>0</v>
      </c>
      <c r="M823" s="100">
        <v>0</v>
      </c>
      <c r="N823" s="100">
        <v>0</v>
      </c>
      <c r="O823" s="100">
        <v>0</v>
      </c>
      <c r="P823" s="100">
        <v>0</v>
      </c>
      <c r="Q823" s="100">
        <v>0</v>
      </c>
      <c r="R823" s="100">
        <v>0</v>
      </c>
      <c r="S823" s="100">
        <v>0</v>
      </c>
      <c r="T823" s="100">
        <v>0</v>
      </c>
      <c r="U823" s="100">
        <v>0</v>
      </c>
      <c r="V823" s="100">
        <v>0</v>
      </c>
      <c r="W823" s="100">
        <v>0</v>
      </c>
      <c r="X823" s="100">
        <v>0</v>
      </c>
      <c r="Y823" s="100">
        <v>0</v>
      </c>
      <c r="Z823" s="100">
        <v>0</v>
      </c>
      <c r="AB823" s="100">
        <v>0</v>
      </c>
      <c r="AC823" s="100">
        <v>0</v>
      </c>
      <c r="AD823" s="100">
        <v>0</v>
      </c>
      <c r="AE823" s="100">
        <v>0</v>
      </c>
      <c r="AF823" s="100">
        <v>0</v>
      </c>
      <c r="AG823" s="100">
        <v>0</v>
      </c>
      <c r="AH823" s="100">
        <v>0</v>
      </c>
      <c r="AI823" s="100">
        <v>0</v>
      </c>
      <c r="AJ823" s="100">
        <v>0</v>
      </c>
      <c r="AK823" s="100">
        <v>0</v>
      </c>
      <c r="AL823" s="100">
        <v>0</v>
      </c>
      <c r="AM823" s="100">
        <v>0</v>
      </c>
      <c r="AN823" s="100">
        <v>0</v>
      </c>
      <c r="AO823" s="100">
        <v>0</v>
      </c>
      <c r="AP823" s="100">
        <v>0</v>
      </c>
      <c r="AQ823" s="100">
        <v>0</v>
      </c>
      <c r="AR823" s="100">
        <v>0</v>
      </c>
      <c r="AS823" s="100">
        <v>0</v>
      </c>
      <c r="AT823" s="100">
        <v>0</v>
      </c>
      <c r="AU823" s="100">
        <v>0</v>
      </c>
      <c r="AV823" s="100">
        <v>0</v>
      </c>
      <c r="AW823" s="100">
        <v>0</v>
      </c>
      <c r="AX823" s="100">
        <v>0</v>
      </c>
      <c r="AY823" s="100">
        <v>0</v>
      </c>
      <c r="AZ823" s="100">
        <v>0</v>
      </c>
      <c r="BA823" s="100">
        <v>0</v>
      </c>
      <c r="BB823" s="100">
        <v>0</v>
      </c>
      <c r="BC823" s="100">
        <v>0</v>
      </c>
      <c r="BD823" s="100">
        <v>0</v>
      </c>
      <c r="BE823" s="100">
        <v>0</v>
      </c>
      <c r="BF823" s="100">
        <v>0</v>
      </c>
      <c r="BG823" s="100">
        <v>0</v>
      </c>
      <c r="BH823" s="100">
        <v>0</v>
      </c>
      <c r="BI823" s="100">
        <v>0</v>
      </c>
      <c r="BJ823" s="100">
        <v>0</v>
      </c>
      <c r="BK823" s="100">
        <v>0</v>
      </c>
      <c r="BL823" s="100">
        <v>0</v>
      </c>
      <c r="BM823" s="100">
        <v>0</v>
      </c>
      <c r="BN823" s="100">
        <v>0</v>
      </c>
      <c r="BO823" s="100">
        <v>0</v>
      </c>
      <c r="BP823" s="100">
        <v>0</v>
      </c>
      <c r="BQ823" s="100">
        <v>0</v>
      </c>
      <c r="BR823" s="100">
        <v>0</v>
      </c>
      <c r="BS823" s="100">
        <v>0</v>
      </c>
      <c r="BT823" s="100">
        <v>0</v>
      </c>
      <c r="BU823" s="100">
        <v>0</v>
      </c>
      <c r="BV823" s="100">
        <v>0</v>
      </c>
      <c r="BW823" s="100">
        <v>0</v>
      </c>
      <c r="BX823" s="100">
        <v>0</v>
      </c>
      <c r="BY823" s="100">
        <v>0</v>
      </c>
      <c r="BZ823" s="100">
        <v>0</v>
      </c>
      <c r="CA823" s="100">
        <v>0</v>
      </c>
      <c r="CB823" s="100">
        <v>0</v>
      </c>
      <c r="CC823" s="100">
        <v>0</v>
      </c>
      <c r="CD823" s="100">
        <v>0</v>
      </c>
      <c r="CE823" s="100">
        <v>0</v>
      </c>
      <c r="CF823" s="100">
        <v>0</v>
      </c>
      <c r="CG823" s="100">
        <v>0</v>
      </c>
      <c r="CH823" s="100">
        <v>0</v>
      </c>
      <c r="CI823" s="100">
        <v>0</v>
      </c>
      <c r="CJ823" s="100">
        <v>0</v>
      </c>
      <c r="CK823" s="100">
        <v>0</v>
      </c>
      <c r="CL823" s="100">
        <v>0</v>
      </c>
      <c r="CM823" s="100">
        <v>0</v>
      </c>
      <c r="CN823" s="100">
        <v>0</v>
      </c>
      <c r="CO823" s="100">
        <v>0</v>
      </c>
    </row>
    <row r="824" spans="1:93" x14ac:dyDescent="0.2">
      <c r="A824" s="101" t="s">
        <v>2417</v>
      </c>
      <c r="B824" s="100">
        <v>0</v>
      </c>
      <c r="C824" s="100">
        <v>0</v>
      </c>
      <c r="D824" s="100">
        <v>0</v>
      </c>
      <c r="E824" s="100">
        <v>0</v>
      </c>
      <c r="F824" s="100">
        <v>0</v>
      </c>
      <c r="G824" s="100">
        <v>0</v>
      </c>
      <c r="H824" s="100">
        <v>0</v>
      </c>
      <c r="I824" s="100">
        <v>0</v>
      </c>
      <c r="J824" s="100">
        <v>0</v>
      </c>
      <c r="K824" s="100">
        <v>0</v>
      </c>
      <c r="L824" s="100">
        <v>0</v>
      </c>
      <c r="M824" s="100">
        <v>0</v>
      </c>
      <c r="N824" s="100">
        <v>0</v>
      </c>
      <c r="O824" s="100">
        <v>0</v>
      </c>
      <c r="P824" s="100">
        <v>0</v>
      </c>
      <c r="Q824" s="100">
        <v>0</v>
      </c>
      <c r="R824" s="100">
        <v>0</v>
      </c>
      <c r="S824" s="100">
        <v>0</v>
      </c>
      <c r="T824" s="100">
        <v>0</v>
      </c>
      <c r="U824" s="100">
        <v>0</v>
      </c>
      <c r="V824" s="100">
        <v>0</v>
      </c>
      <c r="W824" s="100">
        <v>0</v>
      </c>
      <c r="X824" s="100">
        <v>0</v>
      </c>
      <c r="Y824" s="100">
        <v>0</v>
      </c>
      <c r="Z824" s="100">
        <v>0</v>
      </c>
      <c r="AB824" s="100">
        <v>0</v>
      </c>
      <c r="AC824" s="100">
        <v>0</v>
      </c>
      <c r="AD824" s="100">
        <v>0</v>
      </c>
      <c r="AE824" s="100">
        <v>0</v>
      </c>
      <c r="AF824" s="100">
        <v>0</v>
      </c>
      <c r="AG824" s="100">
        <v>0</v>
      </c>
      <c r="AH824" s="100">
        <v>0</v>
      </c>
      <c r="AI824" s="100">
        <v>0</v>
      </c>
      <c r="AJ824" s="100">
        <v>0</v>
      </c>
      <c r="AK824" s="100">
        <v>0</v>
      </c>
      <c r="AL824" s="100">
        <v>0</v>
      </c>
      <c r="AM824" s="100">
        <v>0</v>
      </c>
      <c r="AN824" s="100">
        <v>0</v>
      </c>
      <c r="AO824" s="100">
        <v>0</v>
      </c>
      <c r="AP824" s="100">
        <v>0</v>
      </c>
      <c r="AQ824" s="100">
        <v>0</v>
      </c>
      <c r="AR824" s="100">
        <v>0</v>
      </c>
      <c r="AS824" s="100">
        <v>0</v>
      </c>
      <c r="AT824" s="100">
        <v>0</v>
      </c>
      <c r="AU824" s="100">
        <v>0</v>
      </c>
      <c r="AV824" s="100">
        <v>0</v>
      </c>
      <c r="AW824" s="100">
        <v>0</v>
      </c>
      <c r="AX824" s="100">
        <v>0</v>
      </c>
      <c r="AY824" s="100">
        <v>0</v>
      </c>
      <c r="AZ824" s="100">
        <v>0</v>
      </c>
      <c r="BA824" s="100">
        <v>0</v>
      </c>
      <c r="BB824" s="100">
        <v>0</v>
      </c>
      <c r="BC824" s="100">
        <v>0</v>
      </c>
      <c r="BD824" s="100">
        <v>0</v>
      </c>
      <c r="BE824" s="100">
        <v>0</v>
      </c>
      <c r="BF824" s="100">
        <v>0</v>
      </c>
      <c r="BG824" s="100">
        <v>0</v>
      </c>
      <c r="BH824" s="100">
        <v>0</v>
      </c>
      <c r="BI824" s="100">
        <v>0</v>
      </c>
      <c r="BJ824" s="100">
        <v>0</v>
      </c>
      <c r="BK824" s="100">
        <v>0</v>
      </c>
      <c r="BL824" s="100">
        <v>0</v>
      </c>
      <c r="BM824" s="100">
        <v>0</v>
      </c>
      <c r="BN824" s="100">
        <v>0</v>
      </c>
      <c r="BO824" s="100">
        <v>0</v>
      </c>
      <c r="BP824" s="100">
        <v>0</v>
      </c>
      <c r="BQ824" s="100">
        <v>0</v>
      </c>
      <c r="BR824" s="100">
        <v>0</v>
      </c>
      <c r="BS824" s="100">
        <v>0</v>
      </c>
      <c r="BT824" s="100">
        <v>0</v>
      </c>
      <c r="BU824" s="100">
        <v>0</v>
      </c>
      <c r="BV824" s="100">
        <v>0</v>
      </c>
      <c r="BW824" s="100">
        <v>0</v>
      </c>
      <c r="BX824" s="100">
        <v>0</v>
      </c>
      <c r="BY824" s="100">
        <v>0</v>
      </c>
      <c r="BZ824" s="100">
        <v>0</v>
      </c>
      <c r="CA824" s="100">
        <v>0</v>
      </c>
      <c r="CB824" s="100">
        <v>0</v>
      </c>
      <c r="CC824" s="100">
        <v>0</v>
      </c>
      <c r="CD824" s="100">
        <v>0</v>
      </c>
      <c r="CE824" s="100">
        <v>0</v>
      </c>
      <c r="CF824" s="100">
        <v>0</v>
      </c>
      <c r="CG824" s="100">
        <v>0</v>
      </c>
      <c r="CH824" s="100">
        <v>0</v>
      </c>
      <c r="CI824" s="100">
        <v>0</v>
      </c>
      <c r="CJ824" s="100">
        <v>0</v>
      </c>
      <c r="CK824" s="100">
        <v>0</v>
      </c>
      <c r="CL824" s="100">
        <v>0</v>
      </c>
      <c r="CM824" s="100">
        <v>0</v>
      </c>
      <c r="CN824" s="100">
        <v>0</v>
      </c>
      <c r="CO824" s="100">
        <v>0</v>
      </c>
    </row>
    <row r="825" spans="1:93" x14ac:dyDescent="0.2">
      <c r="A825" s="101" t="s">
        <v>2418</v>
      </c>
      <c r="B825" s="100">
        <v>0</v>
      </c>
      <c r="C825" s="100">
        <v>0</v>
      </c>
      <c r="D825" s="100">
        <v>0</v>
      </c>
      <c r="E825" s="100">
        <v>0</v>
      </c>
      <c r="F825" s="100">
        <v>0</v>
      </c>
      <c r="G825" s="100">
        <v>0</v>
      </c>
      <c r="H825" s="100">
        <v>0</v>
      </c>
      <c r="I825" s="100">
        <v>0</v>
      </c>
      <c r="J825" s="100">
        <v>0</v>
      </c>
      <c r="K825" s="100">
        <v>0</v>
      </c>
      <c r="L825" s="100">
        <v>0</v>
      </c>
      <c r="M825" s="100">
        <v>0</v>
      </c>
      <c r="N825" s="100">
        <v>0</v>
      </c>
      <c r="O825" s="100">
        <v>0</v>
      </c>
      <c r="P825" s="100">
        <v>0</v>
      </c>
      <c r="Q825" s="100">
        <v>0</v>
      </c>
      <c r="R825" s="100">
        <v>0</v>
      </c>
      <c r="S825" s="100">
        <v>0</v>
      </c>
      <c r="T825" s="100">
        <v>0</v>
      </c>
      <c r="U825" s="100">
        <v>0</v>
      </c>
      <c r="V825" s="100">
        <v>0</v>
      </c>
      <c r="W825" s="100">
        <v>0</v>
      </c>
      <c r="X825" s="100">
        <v>0</v>
      </c>
      <c r="Y825" s="100">
        <v>0</v>
      </c>
      <c r="Z825" s="100">
        <v>0</v>
      </c>
      <c r="AB825" s="100">
        <v>0</v>
      </c>
      <c r="AC825" s="100">
        <v>0</v>
      </c>
      <c r="AD825" s="100">
        <v>0</v>
      </c>
      <c r="AE825" s="100">
        <v>0</v>
      </c>
      <c r="AF825" s="100">
        <v>0</v>
      </c>
      <c r="AG825" s="100">
        <v>0</v>
      </c>
      <c r="AH825" s="100">
        <v>0</v>
      </c>
      <c r="AI825" s="100">
        <v>0</v>
      </c>
      <c r="AJ825" s="100">
        <v>0</v>
      </c>
      <c r="AK825" s="100">
        <v>0</v>
      </c>
      <c r="AL825" s="100">
        <v>0</v>
      </c>
      <c r="AM825" s="100">
        <v>0</v>
      </c>
      <c r="AN825" s="100">
        <v>0</v>
      </c>
      <c r="AO825" s="100">
        <v>0</v>
      </c>
      <c r="AP825" s="100">
        <v>0</v>
      </c>
      <c r="AQ825" s="100">
        <v>0</v>
      </c>
      <c r="AR825" s="100">
        <v>0</v>
      </c>
      <c r="AS825" s="100">
        <v>0</v>
      </c>
      <c r="AT825" s="100">
        <v>0</v>
      </c>
      <c r="AU825" s="100">
        <v>0</v>
      </c>
      <c r="AV825" s="100">
        <v>0</v>
      </c>
      <c r="AW825" s="100">
        <v>0</v>
      </c>
      <c r="AX825" s="100">
        <v>0</v>
      </c>
      <c r="AY825" s="100">
        <v>0</v>
      </c>
      <c r="AZ825" s="100">
        <v>0</v>
      </c>
      <c r="BA825" s="100">
        <v>0</v>
      </c>
      <c r="BB825" s="100">
        <v>0</v>
      </c>
      <c r="BC825" s="100">
        <v>0</v>
      </c>
      <c r="BD825" s="100">
        <v>0</v>
      </c>
      <c r="BE825" s="100">
        <v>0</v>
      </c>
      <c r="BF825" s="100">
        <v>0</v>
      </c>
      <c r="BG825" s="100">
        <v>0</v>
      </c>
      <c r="BH825" s="100">
        <v>0</v>
      </c>
      <c r="BI825" s="100">
        <v>0</v>
      </c>
      <c r="BJ825" s="100">
        <v>0</v>
      </c>
      <c r="BK825" s="100">
        <v>0</v>
      </c>
      <c r="BL825" s="100">
        <v>0</v>
      </c>
      <c r="BM825" s="100">
        <v>0</v>
      </c>
      <c r="BN825" s="100">
        <v>0</v>
      </c>
      <c r="BO825" s="100">
        <v>0</v>
      </c>
      <c r="BP825" s="100">
        <v>0</v>
      </c>
      <c r="BQ825" s="100">
        <v>0</v>
      </c>
      <c r="BR825" s="100">
        <v>0</v>
      </c>
      <c r="BS825" s="100">
        <v>0</v>
      </c>
      <c r="BT825" s="100">
        <v>0</v>
      </c>
      <c r="BU825" s="100">
        <v>0</v>
      </c>
      <c r="BV825" s="100">
        <v>0</v>
      </c>
      <c r="BW825" s="100">
        <v>0</v>
      </c>
      <c r="BX825" s="100">
        <v>0</v>
      </c>
      <c r="BY825" s="100">
        <v>0</v>
      </c>
      <c r="BZ825" s="100">
        <v>0</v>
      </c>
      <c r="CA825" s="100">
        <v>0</v>
      </c>
      <c r="CB825" s="100">
        <v>0</v>
      </c>
      <c r="CC825" s="100">
        <v>0</v>
      </c>
      <c r="CD825" s="100">
        <v>0</v>
      </c>
      <c r="CE825" s="100">
        <v>0</v>
      </c>
      <c r="CF825" s="100">
        <v>0</v>
      </c>
      <c r="CG825" s="100">
        <v>0</v>
      </c>
      <c r="CH825" s="100">
        <v>0</v>
      </c>
      <c r="CI825" s="100">
        <v>0</v>
      </c>
      <c r="CJ825" s="100">
        <v>0</v>
      </c>
      <c r="CK825" s="100">
        <v>0</v>
      </c>
      <c r="CL825" s="100">
        <v>0</v>
      </c>
      <c r="CM825" s="100">
        <v>0</v>
      </c>
      <c r="CN825" s="100">
        <v>0</v>
      </c>
      <c r="CO825" s="100">
        <v>0</v>
      </c>
    </row>
    <row r="826" spans="1:93" x14ac:dyDescent="0.2">
      <c r="A826" s="101" t="s">
        <v>2419</v>
      </c>
      <c r="B826" s="100">
        <v>0</v>
      </c>
      <c r="C826" s="100">
        <v>0</v>
      </c>
      <c r="D826" s="100">
        <v>0</v>
      </c>
      <c r="E826" s="100">
        <v>0</v>
      </c>
      <c r="F826" s="100">
        <v>0</v>
      </c>
      <c r="G826" s="100">
        <v>0</v>
      </c>
      <c r="H826" s="100">
        <v>0</v>
      </c>
      <c r="I826" s="100">
        <v>0</v>
      </c>
      <c r="J826" s="100">
        <v>0</v>
      </c>
      <c r="K826" s="100">
        <v>0</v>
      </c>
      <c r="L826" s="100">
        <v>0</v>
      </c>
      <c r="M826" s="100">
        <v>0</v>
      </c>
      <c r="N826" s="100">
        <v>0</v>
      </c>
      <c r="O826" s="100">
        <v>0</v>
      </c>
      <c r="P826" s="100">
        <v>0</v>
      </c>
      <c r="Q826" s="100">
        <v>0</v>
      </c>
      <c r="R826" s="100">
        <v>0</v>
      </c>
      <c r="S826" s="100">
        <v>0</v>
      </c>
      <c r="T826" s="100">
        <v>0</v>
      </c>
      <c r="U826" s="100">
        <v>0</v>
      </c>
      <c r="V826" s="100">
        <v>0</v>
      </c>
      <c r="W826" s="100">
        <v>0</v>
      </c>
      <c r="X826" s="100">
        <v>0</v>
      </c>
      <c r="Y826" s="100">
        <v>0</v>
      </c>
      <c r="Z826" s="100">
        <v>0</v>
      </c>
      <c r="AB826" s="100">
        <v>0</v>
      </c>
      <c r="AC826" s="100">
        <v>0</v>
      </c>
      <c r="AD826" s="100">
        <v>0</v>
      </c>
      <c r="AE826" s="100">
        <v>0</v>
      </c>
      <c r="AF826" s="100">
        <v>0</v>
      </c>
      <c r="AG826" s="100">
        <v>0</v>
      </c>
      <c r="AH826" s="100">
        <v>0</v>
      </c>
      <c r="AI826" s="100">
        <v>0</v>
      </c>
      <c r="AJ826" s="100">
        <v>0</v>
      </c>
      <c r="AK826" s="100">
        <v>0</v>
      </c>
      <c r="AL826" s="100">
        <v>0</v>
      </c>
      <c r="AM826" s="100">
        <v>0</v>
      </c>
      <c r="AN826" s="100">
        <v>0</v>
      </c>
      <c r="AO826" s="100">
        <v>0</v>
      </c>
      <c r="AP826" s="100">
        <v>0</v>
      </c>
      <c r="AQ826" s="100">
        <v>0</v>
      </c>
      <c r="AR826" s="100">
        <v>0</v>
      </c>
      <c r="AS826" s="100">
        <v>0</v>
      </c>
      <c r="AT826" s="100">
        <v>0</v>
      </c>
      <c r="AU826" s="100">
        <v>0</v>
      </c>
      <c r="AV826" s="100">
        <v>0</v>
      </c>
      <c r="AW826" s="100">
        <v>0</v>
      </c>
      <c r="AX826" s="100">
        <v>0</v>
      </c>
      <c r="AY826" s="100">
        <v>0</v>
      </c>
      <c r="AZ826" s="100">
        <v>0</v>
      </c>
      <c r="BA826" s="100">
        <v>0</v>
      </c>
      <c r="BB826" s="100">
        <v>0</v>
      </c>
      <c r="BC826" s="100">
        <v>0</v>
      </c>
      <c r="BD826" s="100">
        <v>0</v>
      </c>
      <c r="BE826" s="100">
        <v>0</v>
      </c>
      <c r="BF826" s="100">
        <v>0</v>
      </c>
      <c r="BG826" s="100">
        <v>0</v>
      </c>
      <c r="BH826" s="100">
        <v>0</v>
      </c>
      <c r="BI826" s="100">
        <v>0</v>
      </c>
      <c r="BJ826" s="100">
        <v>0</v>
      </c>
      <c r="BK826" s="100">
        <v>0</v>
      </c>
      <c r="BL826" s="100">
        <v>0</v>
      </c>
      <c r="BM826" s="100">
        <v>0</v>
      </c>
      <c r="BN826" s="100">
        <v>0</v>
      </c>
      <c r="BO826" s="100">
        <v>0</v>
      </c>
      <c r="BP826" s="100">
        <v>0</v>
      </c>
      <c r="BQ826" s="100">
        <v>0</v>
      </c>
      <c r="BR826" s="100">
        <v>0</v>
      </c>
      <c r="BS826" s="100">
        <v>0</v>
      </c>
      <c r="BT826" s="100">
        <v>0</v>
      </c>
      <c r="BU826" s="100">
        <v>0</v>
      </c>
      <c r="BV826" s="100">
        <v>0</v>
      </c>
      <c r="BW826" s="100">
        <v>0</v>
      </c>
      <c r="BX826" s="100">
        <v>0</v>
      </c>
      <c r="BY826" s="100">
        <v>0</v>
      </c>
      <c r="BZ826" s="100">
        <v>0</v>
      </c>
      <c r="CA826" s="100">
        <v>0</v>
      </c>
      <c r="CB826" s="100">
        <v>0</v>
      </c>
      <c r="CC826" s="100">
        <v>0</v>
      </c>
      <c r="CD826" s="100">
        <v>0</v>
      </c>
      <c r="CE826" s="100">
        <v>0</v>
      </c>
      <c r="CF826" s="100">
        <v>0</v>
      </c>
      <c r="CG826" s="100">
        <v>0</v>
      </c>
      <c r="CH826" s="100">
        <v>0</v>
      </c>
      <c r="CI826" s="100">
        <v>0</v>
      </c>
      <c r="CJ826" s="100">
        <v>0</v>
      </c>
      <c r="CK826" s="100">
        <v>0</v>
      </c>
      <c r="CL826" s="100">
        <v>0</v>
      </c>
      <c r="CM826" s="100">
        <v>0</v>
      </c>
      <c r="CN826" s="100">
        <v>0</v>
      </c>
      <c r="CO826" s="100">
        <v>0</v>
      </c>
    </row>
    <row r="827" spans="1:93" x14ac:dyDescent="0.2">
      <c r="A827" s="101" t="s">
        <v>2420</v>
      </c>
      <c r="B827" s="100">
        <v>0</v>
      </c>
      <c r="C827" s="100">
        <v>0</v>
      </c>
      <c r="D827" s="100">
        <v>0</v>
      </c>
      <c r="E827" s="100">
        <v>0</v>
      </c>
      <c r="F827" s="100">
        <v>0</v>
      </c>
      <c r="G827" s="100">
        <v>0</v>
      </c>
      <c r="H827" s="100">
        <v>0</v>
      </c>
      <c r="I827" s="100">
        <v>0</v>
      </c>
      <c r="J827" s="100">
        <v>0</v>
      </c>
      <c r="K827" s="100">
        <v>0</v>
      </c>
      <c r="L827" s="100">
        <v>0</v>
      </c>
      <c r="M827" s="100">
        <v>0</v>
      </c>
      <c r="N827" s="100">
        <v>0</v>
      </c>
      <c r="O827" s="100">
        <v>0</v>
      </c>
      <c r="P827" s="100">
        <v>0</v>
      </c>
      <c r="Q827" s="100">
        <v>0</v>
      </c>
      <c r="R827" s="100">
        <v>0</v>
      </c>
      <c r="S827" s="100">
        <v>0</v>
      </c>
      <c r="T827" s="100">
        <v>0</v>
      </c>
      <c r="U827" s="100">
        <v>0</v>
      </c>
      <c r="V827" s="100">
        <v>0</v>
      </c>
      <c r="W827" s="100">
        <v>0</v>
      </c>
      <c r="X827" s="100">
        <v>0</v>
      </c>
      <c r="Y827" s="100">
        <v>0</v>
      </c>
      <c r="Z827" s="100">
        <v>0</v>
      </c>
      <c r="AB827" s="100">
        <v>0</v>
      </c>
      <c r="AC827" s="100">
        <v>0</v>
      </c>
      <c r="AD827" s="100">
        <v>0</v>
      </c>
      <c r="AE827" s="100">
        <v>0</v>
      </c>
      <c r="AF827" s="100">
        <v>0</v>
      </c>
      <c r="AG827" s="100">
        <v>0</v>
      </c>
      <c r="AH827" s="100">
        <v>0</v>
      </c>
      <c r="AI827" s="100">
        <v>0</v>
      </c>
      <c r="AJ827" s="100">
        <v>0</v>
      </c>
      <c r="AK827" s="100">
        <v>0</v>
      </c>
      <c r="AL827" s="100">
        <v>0</v>
      </c>
      <c r="AM827" s="100">
        <v>0</v>
      </c>
      <c r="AN827" s="100">
        <v>0</v>
      </c>
      <c r="AO827" s="100">
        <v>0</v>
      </c>
      <c r="AP827" s="100">
        <v>0</v>
      </c>
      <c r="AQ827" s="100">
        <v>0</v>
      </c>
      <c r="AR827" s="100">
        <v>0</v>
      </c>
      <c r="AS827" s="100">
        <v>0</v>
      </c>
      <c r="AT827" s="100">
        <v>0</v>
      </c>
      <c r="AU827" s="100">
        <v>0</v>
      </c>
      <c r="AV827" s="100">
        <v>0</v>
      </c>
      <c r="AW827" s="100">
        <v>0</v>
      </c>
      <c r="AX827" s="100">
        <v>0</v>
      </c>
      <c r="AY827" s="100">
        <v>0</v>
      </c>
      <c r="AZ827" s="100">
        <v>0</v>
      </c>
      <c r="BA827" s="100">
        <v>0</v>
      </c>
      <c r="BB827" s="100">
        <v>0</v>
      </c>
      <c r="BC827" s="100">
        <v>0</v>
      </c>
      <c r="BD827" s="100">
        <v>0</v>
      </c>
      <c r="BE827" s="100">
        <v>0</v>
      </c>
      <c r="BF827" s="100">
        <v>0</v>
      </c>
      <c r="BG827" s="100">
        <v>0</v>
      </c>
      <c r="BH827" s="100">
        <v>0</v>
      </c>
      <c r="BI827" s="100">
        <v>0</v>
      </c>
      <c r="BJ827" s="100">
        <v>0</v>
      </c>
      <c r="BK827" s="100">
        <v>0</v>
      </c>
      <c r="BL827" s="100">
        <v>0</v>
      </c>
      <c r="BM827" s="100">
        <v>0</v>
      </c>
      <c r="BN827" s="100">
        <v>0</v>
      </c>
      <c r="BO827" s="100">
        <v>0</v>
      </c>
      <c r="BP827" s="100">
        <v>0</v>
      </c>
      <c r="BQ827" s="100">
        <v>0</v>
      </c>
      <c r="BR827" s="100">
        <v>0</v>
      </c>
      <c r="BS827" s="100">
        <v>0</v>
      </c>
      <c r="BT827" s="100">
        <v>0</v>
      </c>
      <c r="BU827" s="100">
        <v>0</v>
      </c>
      <c r="BV827" s="100">
        <v>0</v>
      </c>
      <c r="BW827" s="100">
        <v>0</v>
      </c>
      <c r="BX827" s="100">
        <v>0</v>
      </c>
      <c r="BY827" s="100">
        <v>0</v>
      </c>
      <c r="BZ827" s="100">
        <v>0</v>
      </c>
      <c r="CA827" s="100">
        <v>0</v>
      </c>
      <c r="CB827" s="100">
        <v>0</v>
      </c>
      <c r="CC827" s="100">
        <v>0</v>
      </c>
      <c r="CD827" s="100">
        <v>0</v>
      </c>
      <c r="CE827" s="100">
        <v>0</v>
      </c>
      <c r="CF827" s="100">
        <v>0</v>
      </c>
      <c r="CG827" s="100">
        <v>0</v>
      </c>
      <c r="CH827" s="100">
        <v>0</v>
      </c>
      <c r="CI827" s="100">
        <v>0</v>
      </c>
      <c r="CJ827" s="100">
        <v>0</v>
      </c>
      <c r="CK827" s="100">
        <v>0</v>
      </c>
      <c r="CL827" s="100">
        <v>0</v>
      </c>
      <c r="CM827" s="100">
        <v>0</v>
      </c>
      <c r="CN827" s="100">
        <v>0</v>
      </c>
      <c r="CO827" s="100">
        <v>0</v>
      </c>
    </row>
    <row r="828" spans="1:93" x14ac:dyDescent="0.2">
      <c r="A828" s="101" t="s">
        <v>2421</v>
      </c>
      <c r="B828" s="100">
        <v>0</v>
      </c>
      <c r="C828" s="100">
        <v>0</v>
      </c>
      <c r="D828" s="100">
        <v>0</v>
      </c>
      <c r="E828" s="100">
        <v>0</v>
      </c>
      <c r="F828" s="100">
        <v>0</v>
      </c>
      <c r="G828" s="100">
        <v>0</v>
      </c>
      <c r="H828" s="100">
        <v>0</v>
      </c>
      <c r="I828" s="100">
        <v>0</v>
      </c>
      <c r="J828" s="100">
        <v>0</v>
      </c>
      <c r="K828" s="100">
        <v>0</v>
      </c>
      <c r="L828" s="100">
        <v>0</v>
      </c>
      <c r="M828" s="100">
        <v>0</v>
      </c>
      <c r="N828" s="100">
        <v>0</v>
      </c>
      <c r="O828" s="100">
        <v>0</v>
      </c>
      <c r="P828" s="100">
        <v>0</v>
      </c>
      <c r="Q828" s="100">
        <v>0</v>
      </c>
      <c r="R828" s="100">
        <v>0</v>
      </c>
      <c r="S828" s="100">
        <v>0</v>
      </c>
      <c r="T828" s="100">
        <v>0</v>
      </c>
      <c r="U828" s="100">
        <v>0</v>
      </c>
      <c r="V828" s="100">
        <v>0</v>
      </c>
      <c r="W828" s="100">
        <v>0</v>
      </c>
      <c r="X828" s="100">
        <v>0</v>
      </c>
      <c r="Y828" s="100">
        <v>0</v>
      </c>
      <c r="Z828" s="100">
        <v>0</v>
      </c>
      <c r="AB828" s="100">
        <v>0</v>
      </c>
      <c r="AC828" s="100">
        <v>0</v>
      </c>
      <c r="AD828" s="100">
        <v>0</v>
      </c>
      <c r="AE828" s="100">
        <v>0</v>
      </c>
      <c r="AF828" s="100">
        <v>0</v>
      </c>
      <c r="AG828" s="100">
        <v>0</v>
      </c>
      <c r="AH828" s="100">
        <v>0</v>
      </c>
      <c r="AI828" s="100">
        <v>0</v>
      </c>
      <c r="AJ828" s="100">
        <v>0</v>
      </c>
      <c r="AK828" s="100">
        <v>0</v>
      </c>
      <c r="AL828" s="100">
        <v>0</v>
      </c>
      <c r="AM828" s="100">
        <v>0</v>
      </c>
      <c r="AN828" s="100">
        <v>0</v>
      </c>
      <c r="AO828" s="100">
        <v>0</v>
      </c>
      <c r="AP828" s="100">
        <v>0</v>
      </c>
      <c r="AQ828" s="100">
        <v>0</v>
      </c>
      <c r="AR828" s="100">
        <v>0</v>
      </c>
      <c r="AS828" s="100">
        <v>0</v>
      </c>
      <c r="AT828" s="100">
        <v>0</v>
      </c>
      <c r="AU828" s="100">
        <v>0</v>
      </c>
      <c r="AV828" s="100">
        <v>0</v>
      </c>
      <c r="AW828" s="100">
        <v>0</v>
      </c>
      <c r="AX828" s="100">
        <v>0</v>
      </c>
      <c r="AY828" s="100">
        <v>0</v>
      </c>
      <c r="AZ828" s="100">
        <v>0</v>
      </c>
      <c r="BA828" s="100">
        <v>0</v>
      </c>
      <c r="BB828" s="100">
        <v>0</v>
      </c>
      <c r="BC828" s="100">
        <v>0</v>
      </c>
      <c r="BD828" s="100">
        <v>0</v>
      </c>
      <c r="BE828" s="100">
        <v>0</v>
      </c>
      <c r="BF828" s="100">
        <v>0</v>
      </c>
      <c r="BG828" s="100">
        <v>0</v>
      </c>
      <c r="BH828" s="100">
        <v>0</v>
      </c>
      <c r="BI828" s="100">
        <v>0</v>
      </c>
      <c r="BJ828" s="100">
        <v>0</v>
      </c>
      <c r="BK828" s="100">
        <v>0</v>
      </c>
      <c r="BL828" s="100">
        <v>0</v>
      </c>
      <c r="BM828" s="100">
        <v>0</v>
      </c>
      <c r="BN828" s="100">
        <v>0</v>
      </c>
      <c r="BO828" s="100">
        <v>0</v>
      </c>
      <c r="BP828" s="100">
        <v>0</v>
      </c>
      <c r="BQ828" s="100">
        <v>0</v>
      </c>
      <c r="BR828" s="100">
        <v>0</v>
      </c>
      <c r="BS828" s="100">
        <v>0</v>
      </c>
      <c r="BT828" s="100">
        <v>0</v>
      </c>
      <c r="BU828" s="100">
        <v>0</v>
      </c>
      <c r="BV828" s="100">
        <v>0</v>
      </c>
      <c r="BW828" s="100">
        <v>0</v>
      </c>
      <c r="BX828" s="100">
        <v>0</v>
      </c>
      <c r="BY828" s="100">
        <v>0</v>
      </c>
      <c r="BZ828" s="100">
        <v>0</v>
      </c>
      <c r="CA828" s="100">
        <v>0</v>
      </c>
      <c r="CB828" s="100">
        <v>0</v>
      </c>
      <c r="CC828" s="100">
        <v>0</v>
      </c>
      <c r="CD828" s="100">
        <v>0</v>
      </c>
      <c r="CE828" s="100">
        <v>0</v>
      </c>
      <c r="CF828" s="100">
        <v>0</v>
      </c>
      <c r="CG828" s="100">
        <v>0</v>
      </c>
      <c r="CH828" s="100">
        <v>0</v>
      </c>
      <c r="CI828" s="100">
        <v>0</v>
      </c>
      <c r="CJ828" s="100">
        <v>0</v>
      </c>
      <c r="CK828" s="100">
        <v>0</v>
      </c>
      <c r="CL828" s="100">
        <v>0</v>
      </c>
      <c r="CM828" s="100">
        <v>0</v>
      </c>
      <c r="CN828" s="100">
        <v>0</v>
      </c>
      <c r="CO828" s="100">
        <v>0</v>
      </c>
    </row>
    <row r="829" spans="1:93" x14ac:dyDescent="0.2">
      <c r="A829" s="101" t="s">
        <v>2422</v>
      </c>
      <c r="B829" s="100">
        <v>117456.98</v>
      </c>
      <c r="C829" s="100">
        <v>117456.98</v>
      </c>
      <c r="D829" s="100">
        <v>116509.88</v>
      </c>
      <c r="E829" s="100">
        <v>116460.73</v>
      </c>
      <c r="F829" s="100">
        <v>117356.92</v>
      </c>
      <c r="G829" s="100">
        <v>94294.720000000001</v>
      </c>
      <c r="H829" s="100">
        <v>-275317.78000000003</v>
      </c>
      <c r="I829" s="100">
        <v>-229938.37</v>
      </c>
      <c r="J829" s="100">
        <v>102474.1</v>
      </c>
      <c r="K829" s="100">
        <v>67999.53</v>
      </c>
      <c r="L829" s="100">
        <v>29046.26</v>
      </c>
      <c r="M829" s="100">
        <v>10958.64</v>
      </c>
      <c r="N829" s="100">
        <v>10958.64</v>
      </c>
      <c r="O829" s="100">
        <v>-3273.7</v>
      </c>
      <c r="P829" s="100">
        <v>-3255.23</v>
      </c>
      <c r="Q829" s="100">
        <v>103157.59</v>
      </c>
      <c r="R829" s="100">
        <v>103157.39</v>
      </c>
      <c r="S829" s="100">
        <v>103224.53</v>
      </c>
      <c r="T829" s="100">
        <v>-53859.41</v>
      </c>
      <c r="U829" s="100">
        <v>-53896.47</v>
      </c>
      <c r="V829" s="100">
        <v>-53896.47</v>
      </c>
      <c r="W829" s="100">
        <v>-53920.42</v>
      </c>
      <c r="X829" s="100">
        <v>-78427.570000000007</v>
      </c>
      <c r="Y829" s="100">
        <v>-81124.789999999994</v>
      </c>
      <c r="Z829" s="100">
        <v>-79273.75</v>
      </c>
      <c r="AB829" s="100">
        <v>-79273.75</v>
      </c>
      <c r="AC829" s="100">
        <v>-79273.75</v>
      </c>
      <c r="AD829" s="100">
        <v>-79273.75</v>
      </c>
      <c r="AE829" s="100">
        <v>-79273.75</v>
      </c>
      <c r="AF829" s="100">
        <v>-79273.75</v>
      </c>
      <c r="AG829" s="100">
        <v>-79273.75</v>
      </c>
      <c r="AH829" s="100">
        <v>-79273.75</v>
      </c>
      <c r="AI829" s="100">
        <v>-79273.75</v>
      </c>
      <c r="AJ829" s="100">
        <v>-79273.75</v>
      </c>
      <c r="AK829" s="100">
        <v>-79273.75</v>
      </c>
      <c r="AL829" s="100">
        <v>-79273.75</v>
      </c>
      <c r="AM829" s="100">
        <v>-79273.75</v>
      </c>
      <c r="AN829" s="100">
        <v>-79273.75</v>
      </c>
      <c r="AO829" s="100">
        <v>-79273.75</v>
      </c>
      <c r="AP829" s="100">
        <v>-79273.75</v>
      </c>
      <c r="AQ829" s="100">
        <v>-79273.75</v>
      </c>
      <c r="AR829" s="100">
        <v>-79273.75</v>
      </c>
      <c r="AS829" s="100">
        <v>-79273.75</v>
      </c>
      <c r="AT829" s="100">
        <v>-79273.75</v>
      </c>
      <c r="AU829" s="100">
        <v>-79273.75</v>
      </c>
      <c r="AV829" s="100">
        <v>-79273.75</v>
      </c>
      <c r="AW829" s="100">
        <v>-79273.75</v>
      </c>
      <c r="AX829" s="100">
        <v>-79273.75</v>
      </c>
      <c r="AY829" s="100">
        <v>-79273.75</v>
      </c>
      <c r="AZ829" s="100">
        <v>-79273.75</v>
      </c>
      <c r="BA829" s="100">
        <v>-79273.75</v>
      </c>
      <c r="BB829" s="100">
        <v>-79273.75</v>
      </c>
      <c r="BC829" s="100">
        <v>-79273.75</v>
      </c>
      <c r="BD829" s="100">
        <v>-79273.75</v>
      </c>
      <c r="BE829" s="100">
        <v>-79273.75</v>
      </c>
      <c r="BF829" s="100">
        <v>-79273.75</v>
      </c>
      <c r="BG829" s="100">
        <v>-79273.75</v>
      </c>
      <c r="BH829" s="100">
        <v>-79273.75</v>
      </c>
      <c r="BI829" s="100">
        <v>-79273.75</v>
      </c>
      <c r="BJ829" s="100">
        <v>-79273.75</v>
      </c>
      <c r="BK829" s="100">
        <v>-79273.75</v>
      </c>
      <c r="BL829" s="100">
        <v>-79273.75</v>
      </c>
      <c r="BM829" s="100">
        <v>-79273.75</v>
      </c>
      <c r="BN829" s="100">
        <v>-79273.75</v>
      </c>
      <c r="BO829" s="100">
        <v>-79273.75</v>
      </c>
      <c r="BP829" s="100">
        <v>-79273.75</v>
      </c>
      <c r="BQ829" s="100">
        <v>-79273.75</v>
      </c>
      <c r="BR829" s="100">
        <v>-79273.75</v>
      </c>
      <c r="BS829" s="100">
        <v>-79273.75</v>
      </c>
      <c r="BT829" s="100">
        <v>-79273.75</v>
      </c>
      <c r="BU829" s="100">
        <v>-79273.75</v>
      </c>
      <c r="BV829" s="100">
        <v>-79273.75</v>
      </c>
      <c r="BW829" s="100">
        <v>-79273.75</v>
      </c>
      <c r="BX829" s="100">
        <v>-79273.75</v>
      </c>
      <c r="BY829" s="100">
        <v>-79273.75</v>
      </c>
      <c r="BZ829" s="100">
        <v>-79273.75</v>
      </c>
      <c r="CA829" s="100">
        <v>-79273.75</v>
      </c>
      <c r="CB829" s="100">
        <v>-79273.75</v>
      </c>
      <c r="CC829" s="100">
        <v>-79273.75</v>
      </c>
      <c r="CD829" s="100">
        <v>-79273.75</v>
      </c>
      <c r="CE829" s="100">
        <v>-79273.75</v>
      </c>
      <c r="CF829" s="100">
        <v>-79273.75</v>
      </c>
      <c r="CG829" s="100">
        <v>-79273.75</v>
      </c>
      <c r="CH829" s="100">
        <v>-79273.75</v>
      </c>
      <c r="CI829" s="100">
        <v>-79273.75</v>
      </c>
      <c r="CJ829" s="100">
        <v>-79273.75</v>
      </c>
      <c r="CK829" s="100">
        <v>-79273.75</v>
      </c>
      <c r="CL829" s="100">
        <v>-79273.75</v>
      </c>
      <c r="CM829" s="100">
        <v>-79273.75</v>
      </c>
      <c r="CN829" s="100">
        <v>-79273.75</v>
      </c>
      <c r="CO829" s="100">
        <v>-79273.75</v>
      </c>
    </row>
    <row r="830" spans="1:93" x14ac:dyDescent="0.2">
      <c r="A830" s="101" t="s">
        <v>2423</v>
      </c>
      <c r="B830" s="100">
        <v>0</v>
      </c>
      <c r="C830" s="100">
        <v>0</v>
      </c>
      <c r="D830" s="100">
        <v>0</v>
      </c>
      <c r="E830" s="100">
        <v>0</v>
      </c>
      <c r="F830" s="100">
        <v>0</v>
      </c>
      <c r="G830" s="100">
        <v>0</v>
      </c>
      <c r="H830" s="100">
        <v>0</v>
      </c>
      <c r="I830" s="100">
        <v>-55694.12</v>
      </c>
      <c r="J830" s="100">
        <v>-55694.12</v>
      </c>
      <c r="K830" s="100">
        <v>-403678.5</v>
      </c>
      <c r="L830" s="100">
        <v>-403678.5</v>
      </c>
      <c r="M830" s="100">
        <v>-403678.5</v>
      </c>
      <c r="N830" s="100">
        <v>-403678.5</v>
      </c>
      <c r="O830" s="100">
        <v>0</v>
      </c>
      <c r="P830" s="100">
        <v>0</v>
      </c>
      <c r="Q830" s="100">
        <v>0</v>
      </c>
      <c r="R830" s="100">
        <v>-864</v>
      </c>
      <c r="S830" s="100">
        <v>0</v>
      </c>
      <c r="T830" s="100">
        <v>0</v>
      </c>
      <c r="U830" s="100">
        <v>864</v>
      </c>
      <c r="V830" s="100">
        <v>0</v>
      </c>
      <c r="W830" s="100">
        <v>0</v>
      </c>
      <c r="X830" s="100">
        <v>-90141.31</v>
      </c>
      <c r="Y830" s="100">
        <v>-90141.31</v>
      </c>
      <c r="Z830" s="100">
        <v>-90141.31</v>
      </c>
      <c r="AB830" s="100">
        <v>-90141.31</v>
      </c>
      <c r="AC830" s="100">
        <v>-90141.31</v>
      </c>
      <c r="AD830" s="100">
        <v>-90141.31</v>
      </c>
      <c r="AE830" s="100">
        <v>-90141.31</v>
      </c>
      <c r="AF830" s="100">
        <v>-90141.31</v>
      </c>
      <c r="AG830" s="100">
        <v>-90141.31</v>
      </c>
      <c r="AH830" s="100">
        <v>-90141.31</v>
      </c>
      <c r="AI830" s="100">
        <v>-90141.31</v>
      </c>
      <c r="AJ830" s="100">
        <v>-90141.31</v>
      </c>
      <c r="AK830" s="100">
        <v>-90141.31</v>
      </c>
      <c r="AL830" s="100">
        <v>-90141.31</v>
      </c>
      <c r="AM830" s="100">
        <v>-90141.31</v>
      </c>
      <c r="AN830" s="100">
        <v>-90141.31</v>
      </c>
      <c r="AO830" s="100">
        <v>-90141.31</v>
      </c>
      <c r="AP830" s="100">
        <v>-90141.31</v>
      </c>
      <c r="AQ830" s="100">
        <v>-90141.31</v>
      </c>
      <c r="AR830" s="100">
        <v>-90141.31</v>
      </c>
      <c r="AS830" s="100">
        <v>-90141.31</v>
      </c>
      <c r="AT830" s="100">
        <v>-90141.31</v>
      </c>
      <c r="AU830" s="100">
        <v>-90141.31</v>
      </c>
      <c r="AV830" s="100">
        <v>-90141.31</v>
      </c>
      <c r="AW830" s="100">
        <v>-90141.31</v>
      </c>
      <c r="AX830" s="100">
        <v>-90141.31</v>
      </c>
      <c r="AY830" s="100">
        <v>-90141.31</v>
      </c>
      <c r="AZ830" s="100">
        <v>-90141.31</v>
      </c>
      <c r="BA830" s="100">
        <v>-90141.31</v>
      </c>
      <c r="BB830" s="100">
        <v>-90141.31</v>
      </c>
      <c r="BC830" s="100">
        <v>-90141.31</v>
      </c>
      <c r="BD830" s="100">
        <v>-90141.31</v>
      </c>
      <c r="BE830" s="100">
        <v>-90141.31</v>
      </c>
      <c r="BF830" s="100">
        <v>-90141.31</v>
      </c>
      <c r="BG830" s="100">
        <v>-90141.31</v>
      </c>
      <c r="BH830" s="100">
        <v>-90141.31</v>
      </c>
      <c r="BI830" s="100">
        <v>-90141.31</v>
      </c>
      <c r="BJ830" s="100">
        <v>-90141.31</v>
      </c>
      <c r="BK830" s="100">
        <v>-90141.31</v>
      </c>
      <c r="BL830" s="100">
        <v>-90141.31</v>
      </c>
      <c r="BM830" s="100">
        <v>-90141.31</v>
      </c>
      <c r="BN830" s="100">
        <v>-90141.31</v>
      </c>
      <c r="BO830" s="100">
        <v>-90141.31</v>
      </c>
      <c r="BP830" s="100">
        <v>-90141.31</v>
      </c>
      <c r="BQ830" s="100">
        <v>-90141.31</v>
      </c>
      <c r="BR830" s="100">
        <v>-90141.31</v>
      </c>
      <c r="BS830" s="100">
        <v>-90141.31</v>
      </c>
      <c r="BT830" s="100">
        <v>-90141.31</v>
      </c>
      <c r="BU830" s="100">
        <v>-90141.31</v>
      </c>
      <c r="BV830" s="100">
        <v>-90141.31</v>
      </c>
      <c r="BW830" s="100">
        <v>-90141.31</v>
      </c>
      <c r="BX830" s="100">
        <v>-90141.31</v>
      </c>
      <c r="BY830" s="100">
        <v>-90141.31</v>
      </c>
      <c r="BZ830" s="100">
        <v>-90141.31</v>
      </c>
      <c r="CA830" s="100">
        <v>-90141.31</v>
      </c>
      <c r="CB830" s="100">
        <v>-90141.31</v>
      </c>
      <c r="CC830" s="100">
        <v>-90141.31</v>
      </c>
      <c r="CD830" s="100">
        <v>-90141.31</v>
      </c>
      <c r="CE830" s="100">
        <v>-90141.31</v>
      </c>
      <c r="CF830" s="100">
        <v>-90141.31</v>
      </c>
      <c r="CG830" s="100">
        <v>-90141.31</v>
      </c>
      <c r="CH830" s="100">
        <v>-90141.31</v>
      </c>
      <c r="CI830" s="100">
        <v>-90141.31</v>
      </c>
      <c r="CJ830" s="100">
        <v>-90141.31</v>
      </c>
      <c r="CK830" s="100">
        <v>-90141.31</v>
      </c>
      <c r="CL830" s="100">
        <v>-90141.31</v>
      </c>
      <c r="CM830" s="100">
        <v>-90141.31</v>
      </c>
      <c r="CN830" s="100">
        <v>-90141.31</v>
      </c>
      <c r="CO830" s="100">
        <v>-90141.31</v>
      </c>
    </row>
    <row r="831" spans="1:93" x14ac:dyDescent="0.2">
      <c r="A831" s="101" t="s">
        <v>2424</v>
      </c>
      <c r="B831" s="100">
        <v>0</v>
      </c>
      <c r="C831" s="100">
        <v>0</v>
      </c>
      <c r="D831" s="100">
        <v>0</v>
      </c>
      <c r="E831" s="100">
        <v>0</v>
      </c>
      <c r="F831" s="100">
        <v>0</v>
      </c>
      <c r="G831" s="100">
        <v>0</v>
      </c>
      <c r="H831" s="100">
        <v>0</v>
      </c>
      <c r="I831" s="100">
        <v>0</v>
      </c>
      <c r="J831" s="100">
        <v>55694.12</v>
      </c>
      <c r="K831" s="100">
        <v>0</v>
      </c>
      <c r="L831" s="100">
        <v>0</v>
      </c>
      <c r="M831" s="100">
        <v>0</v>
      </c>
      <c r="N831" s="100">
        <v>0</v>
      </c>
      <c r="O831" s="100">
        <v>0</v>
      </c>
      <c r="P831" s="100">
        <v>0</v>
      </c>
      <c r="Q831" s="100">
        <v>0</v>
      </c>
      <c r="R831" s="100">
        <v>0</v>
      </c>
      <c r="S831" s="100">
        <v>0</v>
      </c>
      <c r="T831" s="100">
        <v>0</v>
      </c>
      <c r="U831" s="100">
        <v>0</v>
      </c>
      <c r="V831" s="100">
        <v>0</v>
      </c>
      <c r="W831" s="100">
        <v>0</v>
      </c>
      <c r="X831" s="100">
        <v>0</v>
      </c>
      <c r="Y831" s="100">
        <v>0</v>
      </c>
      <c r="Z831" s="100">
        <v>0</v>
      </c>
      <c r="AB831" s="100">
        <v>0</v>
      </c>
      <c r="AC831" s="100">
        <v>0</v>
      </c>
      <c r="AD831" s="100">
        <v>0</v>
      </c>
      <c r="AE831" s="100">
        <v>0</v>
      </c>
      <c r="AF831" s="100">
        <v>0</v>
      </c>
      <c r="AG831" s="100">
        <v>0</v>
      </c>
      <c r="AH831" s="100">
        <v>0</v>
      </c>
      <c r="AI831" s="100">
        <v>0</v>
      </c>
      <c r="AJ831" s="100">
        <v>0</v>
      </c>
      <c r="AK831" s="100">
        <v>0</v>
      </c>
      <c r="AL831" s="100">
        <v>0</v>
      </c>
      <c r="AM831" s="100">
        <v>0</v>
      </c>
      <c r="AN831" s="100">
        <v>0</v>
      </c>
      <c r="AO831" s="100">
        <v>0</v>
      </c>
      <c r="AP831" s="100">
        <v>0</v>
      </c>
      <c r="AQ831" s="100">
        <v>0</v>
      </c>
      <c r="AR831" s="100">
        <v>0</v>
      </c>
      <c r="AS831" s="100">
        <v>0</v>
      </c>
      <c r="AT831" s="100">
        <v>0</v>
      </c>
      <c r="AU831" s="100">
        <v>0</v>
      </c>
      <c r="AV831" s="100">
        <v>0</v>
      </c>
      <c r="AW831" s="100">
        <v>0</v>
      </c>
      <c r="AX831" s="100">
        <v>0</v>
      </c>
      <c r="AY831" s="100">
        <v>0</v>
      </c>
      <c r="AZ831" s="100">
        <v>0</v>
      </c>
      <c r="BA831" s="100">
        <v>0</v>
      </c>
      <c r="BB831" s="100">
        <v>0</v>
      </c>
      <c r="BC831" s="100">
        <v>0</v>
      </c>
      <c r="BD831" s="100">
        <v>0</v>
      </c>
      <c r="BE831" s="100">
        <v>0</v>
      </c>
      <c r="BF831" s="100">
        <v>0</v>
      </c>
      <c r="BG831" s="100">
        <v>0</v>
      </c>
      <c r="BH831" s="100">
        <v>0</v>
      </c>
      <c r="BI831" s="100">
        <v>0</v>
      </c>
      <c r="BJ831" s="100">
        <v>0</v>
      </c>
      <c r="BK831" s="100">
        <v>0</v>
      </c>
      <c r="BL831" s="100">
        <v>0</v>
      </c>
      <c r="BM831" s="100">
        <v>0</v>
      </c>
      <c r="BN831" s="100">
        <v>0</v>
      </c>
      <c r="BO831" s="100">
        <v>0</v>
      </c>
      <c r="BP831" s="100">
        <v>0</v>
      </c>
      <c r="BQ831" s="100">
        <v>0</v>
      </c>
      <c r="BR831" s="100">
        <v>0</v>
      </c>
      <c r="BS831" s="100">
        <v>0</v>
      </c>
      <c r="BT831" s="100">
        <v>0</v>
      </c>
      <c r="BU831" s="100">
        <v>0</v>
      </c>
      <c r="BV831" s="100">
        <v>0</v>
      </c>
      <c r="BW831" s="100">
        <v>0</v>
      </c>
      <c r="BX831" s="100">
        <v>0</v>
      </c>
      <c r="BY831" s="100">
        <v>0</v>
      </c>
      <c r="BZ831" s="100">
        <v>0</v>
      </c>
      <c r="CA831" s="100">
        <v>0</v>
      </c>
      <c r="CB831" s="100">
        <v>0</v>
      </c>
      <c r="CC831" s="100">
        <v>0</v>
      </c>
      <c r="CD831" s="100">
        <v>0</v>
      </c>
      <c r="CE831" s="100">
        <v>0</v>
      </c>
      <c r="CF831" s="100">
        <v>0</v>
      </c>
      <c r="CG831" s="100">
        <v>0</v>
      </c>
      <c r="CH831" s="100">
        <v>0</v>
      </c>
      <c r="CI831" s="100">
        <v>0</v>
      </c>
      <c r="CJ831" s="100">
        <v>0</v>
      </c>
      <c r="CK831" s="100">
        <v>0</v>
      </c>
      <c r="CL831" s="100">
        <v>0</v>
      </c>
      <c r="CM831" s="100">
        <v>0</v>
      </c>
      <c r="CN831" s="100">
        <v>0</v>
      </c>
      <c r="CO831" s="100">
        <v>0</v>
      </c>
    </row>
    <row r="832" spans="1:93" x14ac:dyDescent="0.2">
      <c r="A832" s="101" t="s">
        <v>2425</v>
      </c>
      <c r="B832" s="100">
        <v>0</v>
      </c>
      <c r="C832" s="100">
        <v>0</v>
      </c>
      <c r="D832" s="100">
        <v>0</v>
      </c>
      <c r="E832" s="100">
        <v>0</v>
      </c>
      <c r="F832" s="100">
        <v>0</v>
      </c>
      <c r="G832" s="100">
        <v>0</v>
      </c>
      <c r="H832" s="100">
        <v>0</v>
      </c>
      <c r="I832" s="100">
        <v>0</v>
      </c>
      <c r="J832" s="100">
        <v>0</v>
      </c>
      <c r="K832" s="100">
        <v>0</v>
      </c>
      <c r="L832" s="100">
        <v>0</v>
      </c>
      <c r="M832" s="100">
        <v>0</v>
      </c>
      <c r="N832" s="100">
        <v>0</v>
      </c>
      <c r="O832" s="100">
        <v>0</v>
      </c>
      <c r="P832" s="100">
        <v>0</v>
      </c>
      <c r="Q832" s="100">
        <v>0</v>
      </c>
      <c r="R832" s="100">
        <v>0</v>
      </c>
      <c r="S832" s="100">
        <v>0</v>
      </c>
      <c r="T832" s="100">
        <v>0</v>
      </c>
      <c r="U832" s="100">
        <v>0</v>
      </c>
      <c r="V832" s="100">
        <v>0</v>
      </c>
      <c r="W832" s="100">
        <v>0</v>
      </c>
      <c r="X832" s="100">
        <v>0</v>
      </c>
      <c r="Y832" s="100">
        <v>0</v>
      </c>
      <c r="Z832" s="100">
        <v>0</v>
      </c>
      <c r="AB832" s="100">
        <v>0</v>
      </c>
      <c r="AC832" s="100">
        <v>0</v>
      </c>
      <c r="AD832" s="100">
        <v>0</v>
      </c>
      <c r="AE832" s="100">
        <v>0</v>
      </c>
      <c r="AF832" s="100">
        <v>0</v>
      </c>
      <c r="AG832" s="100">
        <v>0</v>
      </c>
      <c r="AH832" s="100">
        <v>0</v>
      </c>
      <c r="AI832" s="100">
        <v>0</v>
      </c>
      <c r="AJ832" s="100">
        <v>0</v>
      </c>
      <c r="AK832" s="100">
        <v>0</v>
      </c>
      <c r="AL832" s="100">
        <v>0</v>
      </c>
      <c r="AM832" s="100">
        <v>0</v>
      </c>
      <c r="AN832" s="100">
        <v>0</v>
      </c>
      <c r="AO832" s="100">
        <v>0</v>
      </c>
      <c r="AP832" s="100">
        <v>0</v>
      </c>
      <c r="AQ832" s="100">
        <v>0</v>
      </c>
      <c r="AR832" s="100">
        <v>0</v>
      </c>
      <c r="AS832" s="100">
        <v>0</v>
      </c>
      <c r="AT832" s="100">
        <v>0</v>
      </c>
      <c r="AU832" s="100">
        <v>0</v>
      </c>
      <c r="AV832" s="100">
        <v>0</v>
      </c>
      <c r="AW832" s="100">
        <v>0</v>
      </c>
      <c r="AX832" s="100">
        <v>0</v>
      </c>
      <c r="AY832" s="100">
        <v>0</v>
      </c>
      <c r="AZ832" s="100">
        <v>0</v>
      </c>
      <c r="BA832" s="100">
        <v>0</v>
      </c>
      <c r="BB832" s="100">
        <v>0</v>
      </c>
      <c r="BC832" s="100">
        <v>0</v>
      </c>
      <c r="BD832" s="100">
        <v>0</v>
      </c>
      <c r="BE832" s="100">
        <v>0</v>
      </c>
      <c r="BF832" s="100">
        <v>0</v>
      </c>
      <c r="BG832" s="100">
        <v>0</v>
      </c>
      <c r="BH832" s="100">
        <v>0</v>
      </c>
      <c r="BI832" s="100">
        <v>0</v>
      </c>
      <c r="BJ832" s="100">
        <v>0</v>
      </c>
      <c r="BK832" s="100">
        <v>0</v>
      </c>
      <c r="BL832" s="100">
        <v>0</v>
      </c>
      <c r="BM832" s="100">
        <v>0</v>
      </c>
      <c r="BN832" s="100">
        <v>0</v>
      </c>
      <c r="BO832" s="100">
        <v>0</v>
      </c>
      <c r="BP832" s="100">
        <v>0</v>
      </c>
      <c r="BQ832" s="100">
        <v>0</v>
      </c>
      <c r="BR832" s="100">
        <v>0</v>
      </c>
      <c r="BS832" s="100">
        <v>0</v>
      </c>
      <c r="BT832" s="100">
        <v>0</v>
      </c>
      <c r="BU832" s="100">
        <v>0</v>
      </c>
      <c r="BV832" s="100">
        <v>0</v>
      </c>
      <c r="BW832" s="100">
        <v>0</v>
      </c>
      <c r="BX832" s="100">
        <v>0</v>
      </c>
      <c r="BY832" s="100">
        <v>0</v>
      </c>
      <c r="BZ832" s="100">
        <v>0</v>
      </c>
      <c r="CA832" s="100">
        <v>0</v>
      </c>
      <c r="CB832" s="100">
        <v>0</v>
      </c>
      <c r="CC832" s="100">
        <v>0</v>
      </c>
      <c r="CD832" s="100">
        <v>0</v>
      </c>
      <c r="CE832" s="100">
        <v>0</v>
      </c>
      <c r="CF832" s="100">
        <v>0</v>
      </c>
      <c r="CG832" s="100">
        <v>0</v>
      </c>
      <c r="CH832" s="100">
        <v>0</v>
      </c>
      <c r="CI832" s="100">
        <v>0</v>
      </c>
      <c r="CJ832" s="100">
        <v>0</v>
      </c>
      <c r="CK832" s="100">
        <v>0</v>
      </c>
      <c r="CL832" s="100">
        <v>0</v>
      </c>
      <c r="CM832" s="100">
        <v>0</v>
      </c>
      <c r="CN832" s="100">
        <v>0</v>
      </c>
      <c r="CO832" s="100">
        <v>0</v>
      </c>
    </row>
    <row r="833" spans="1:93" x14ac:dyDescent="0.2">
      <c r="A833" s="101" t="s">
        <v>2426</v>
      </c>
      <c r="B833" s="100">
        <v>-27898257.199999999</v>
      </c>
      <c r="C833" s="100">
        <v>-27972043.079999998</v>
      </c>
      <c r="D833" s="100">
        <v>-30573561.09</v>
      </c>
      <c r="E833" s="100">
        <v>-31757487.59</v>
      </c>
      <c r="F833" s="100">
        <v>-32998535.8199999</v>
      </c>
      <c r="G833" s="100">
        <v>-28863019.989999998</v>
      </c>
      <c r="H833" s="100">
        <v>-17801380.559999999</v>
      </c>
      <c r="I833" s="100">
        <v>-21185256.52</v>
      </c>
      <c r="J833" s="100">
        <v>-19341046.739999998</v>
      </c>
      <c r="K833" s="100">
        <v>-22928317.629999999</v>
      </c>
      <c r="L833" s="100">
        <v>-23383176.579999998</v>
      </c>
      <c r="M833" s="100">
        <v>-23083965.030000001</v>
      </c>
      <c r="N833" s="100">
        <v>-23083965.030000001</v>
      </c>
      <c r="O833" s="100">
        <v>-19579927.440000001</v>
      </c>
      <c r="P833" s="100">
        <v>-24078123.370000001</v>
      </c>
      <c r="Q833" s="100">
        <v>-26322297.620000001</v>
      </c>
      <c r="R833" s="100">
        <v>-23806019.120000001</v>
      </c>
      <c r="S833" s="100">
        <v>-26012273.52</v>
      </c>
      <c r="T833" s="100">
        <v>1810501.6699999899</v>
      </c>
      <c r="U833" s="100">
        <v>-2.0463630789890798E-9</v>
      </c>
      <c r="V833" s="100">
        <v>-2.0463630789890798E-9</v>
      </c>
      <c r="W833" s="100">
        <v>-2.0463630789890798E-9</v>
      </c>
      <c r="X833" s="100">
        <v>-2.0463630789890798E-9</v>
      </c>
      <c r="Y833" s="100">
        <v>-2.0463630789890798E-9</v>
      </c>
      <c r="Z833" s="100">
        <v>-2.0463630789890798E-9</v>
      </c>
      <c r="AB833" s="100">
        <v>-2.0463630789890798E-9</v>
      </c>
      <c r="AC833" s="100">
        <v>-2.0463630789890798E-9</v>
      </c>
      <c r="AD833" s="100">
        <v>-2.0463630789890798E-9</v>
      </c>
      <c r="AE833" s="100">
        <v>-2.0463630789890798E-9</v>
      </c>
      <c r="AF833" s="100">
        <v>-2.0463630789890798E-9</v>
      </c>
      <c r="AG833" s="100">
        <v>-2.0463630789890798E-9</v>
      </c>
      <c r="AH833" s="100">
        <v>-2.0463630789890798E-9</v>
      </c>
      <c r="AI833" s="100">
        <v>-2.0463630789890798E-9</v>
      </c>
      <c r="AJ833" s="100">
        <v>-2.0463630789890798E-9</v>
      </c>
      <c r="AK833" s="100">
        <v>-2.0463630789890798E-9</v>
      </c>
      <c r="AL833" s="100">
        <v>-2.0463630789890798E-9</v>
      </c>
      <c r="AM833" s="100">
        <v>-2.0463630789890798E-9</v>
      </c>
      <c r="AN833" s="100">
        <v>-2.0463630789890798E-9</v>
      </c>
      <c r="AO833" s="100">
        <v>-2.0463630789890798E-9</v>
      </c>
      <c r="AP833" s="100">
        <v>-2.0463630789890798E-9</v>
      </c>
      <c r="AQ833" s="100">
        <v>-2.0463630789890798E-9</v>
      </c>
      <c r="AR833" s="100">
        <v>-2.0463630789890798E-9</v>
      </c>
      <c r="AS833" s="100">
        <v>-2.0463630789890798E-9</v>
      </c>
      <c r="AT833" s="100">
        <v>-2.0463630789890798E-9</v>
      </c>
      <c r="AU833" s="100">
        <v>-2.0463630789890798E-9</v>
      </c>
      <c r="AV833" s="100">
        <v>-2.0463630789890798E-9</v>
      </c>
      <c r="AW833" s="100">
        <v>-2.0463630789890798E-9</v>
      </c>
      <c r="AX833" s="100">
        <v>-2.0463630789890798E-9</v>
      </c>
      <c r="AY833" s="100">
        <v>-2.0463630789890798E-9</v>
      </c>
      <c r="AZ833" s="100">
        <v>-2.0463630789890798E-9</v>
      </c>
      <c r="BA833" s="100">
        <v>-2.0463630789890798E-9</v>
      </c>
      <c r="BB833" s="100">
        <v>-2.0463630789890798E-9</v>
      </c>
      <c r="BC833" s="100">
        <v>-2.0463630789890798E-9</v>
      </c>
      <c r="BD833" s="100">
        <v>-2.0463630789890798E-9</v>
      </c>
      <c r="BE833" s="100">
        <v>-2.0463630789890798E-9</v>
      </c>
      <c r="BF833" s="100">
        <v>-2.0463630789890798E-9</v>
      </c>
      <c r="BG833" s="100">
        <v>-2.0463630789890798E-9</v>
      </c>
      <c r="BH833" s="100">
        <v>-2.0463630789890798E-9</v>
      </c>
      <c r="BI833" s="100">
        <v>-2.0463630789890798E-9</v>
      </c>
      <c r="BJ833" s="100">
        <v>-2.0463630789890798E-9</v>
      </c>
      <c r="BK833" s="100">
        <v>-2.0463630789890798E-9</v>
      </c>
      <c r="BL833" s="100">
        <v>-2.0463630789890798E-9</v>
      </c>
      <c r="BM833" s="100">
        <v>-2.0463630789890798E-9</v>
      </c>
      <c r="BN833" s="100">
        <v>-2.0463630789890798E-9</v>
      </c>
      <c r="BO833" s="100">
        <v>-2.0463630789890798E-9</v>
      </c>
      <c r="BP833" s="100">
        <v>-2.0463630789890798E-9</v>
      </c>
      <c r="BQ833" s="100">
        <v>-2.0463630789890798E-9</v>
      </c>
      <c r="BR833" s="100">
        <v>-2.0463630789890798E-9</v>
      </c>
      <c r="BS833" s="100">
        <v>-2.0463630789890798E-9</v>
      </c>
      <c r="BT833" s="100">
        <v>-2.0463630789890798E-9</v>
      </c>
      <c r="BU833" s="100">
        <v>-2.0463630789890798E-9</v>
      </c>
      <c r="BV833" s="100">
        <v>-2.0463630789890798E-9</v>
      </c>
      <c r="BW833" s="100">
        <v>-2.0463630789890798E-9</v>
      </c>
      <c r="BX833" s="100">
        <v>-2.0463630789890798E-9</v>
      </c>
      <c r="BY833" s="100">
        <v>-2.0463630789890798E-9</v>
      </c>
      <c r="BZ833" s="100">
        <v>-2.0463630789890798E-9</v>
      </c>
      <c r="CA833" s="100">
        <v>-2.0463630789890798E-9</v>
      </c>
      <c r="CB833" s="100">
        <v>-2.0463630789890798E-9</v>
      </c>
      <c r="CC833" s="100">
        <v>-2.0463630789890798E-9</v>
      </c>
      <c r="CD833" s="100">
        <v>-2.0463630789890798E-9</v>
      </c>
      <c r="CE833" s="100">
        <v>-2.0463630789890798E-9</v>
      </c>
      <c r="CF833" s="100">
        <v>-2.0463630789890798E-9</v>
      </c>
      <c r="CG833" s="100">
        <v>-2.0463630789890798E-9</v>
      </c>
      <c r="CH833" s="100">
        <v>-2.0463630789890798E-9</v>
      </c>
      <c r="CI833" s="100">
        <v>-2.0463630789890798E-9</v>
      </c>
      <c r="CJ833" s="100">
        <v>-2.0463630789890798E-9</v>
      </c>
      <c r="CK833" s="100">
        <v>-2.0463630789890798E-9</v>
      </c>
      <c r="CL833" s="100">
        <v>-2.0463630789890798E-9</v>
      </c>
      <c r="CM833" s="100">
        <v>-2.0463630789890798E-9</v>
      </c>
      <c r="CN833" s="100">
        <v>-2.0463630789890798E-9</v>
      </c>
      <c r="CO833" s="100">
        <v>-2.0463630789890798E-9</v>
      </c>
    </row>
    <row r="834" spans="1:93" x14ac:dyDescent="0.2">
      <c r="A834" s="101" t="s">
        <v>2427</v>
      </c>
      <c r="B834" s="100">
        <v>0</v>
      </c>
      <c r="C834" s="100">
        <v>0</v>
      </c>
      <c r="D834" s="100">
        <v>0</v>
      </c>
      <c r="E834" s="100">
        <v>0</v>
      </c>
      <c r="F834" s="100">
        <v>0</v>
      </c>
      <c r="G834" s="100">
        <v>0</v>
      </c>
      <c r="H834" s="100">
        <v>0</v>
      </c>
      <c r="I834" s="100">
        <v>0</v>
      </c>
      <c r="J834" s="100">
        <v>0</v>
      </c>
      <c r="K834" s="100">
        <v>0</v>
      </c>
      <c r="L834" s="100">
        <v>0</v>
      </c>
      <c r="M834" s="100">
        <v>0</v>
      </c>
      <c r="N834" s="100">
        <v>0</v>
      </c>
      <c r="O834" s="100">
        <v>0</v>
      </c>
      <c r="P834" s="100">
        <v>0</v>
      </c>
      <c r="Q834" s="100">
        <v>0</v>
      </c>
      <c r="R834" s="100">
        <v>0</v>
      </c>
      <c r="S834" s="100">
        <v>0</v>
      </c>
      <c r="T834" s="100">
        <v>0</v>
      </c>
      <c r="U834" s="100">
        <v>0</v>
      </c>
      <c r="V834" s="100">
        <v>0</v>
      </c>
      <c r="W834" s="100">
        <v>0</v>
      </c>
      <c r="X834" s="100">
        <v>0</v>
      </c>
      <c r="Y834" s="100">
        <v>0</v>
      </c>
      <c r="Z834" s="100">
        <v>0</v>
      </c>
      <c r="AB834" s="100">
        <v>0</v>
      </c>
      <c r="AC834" s="100">
        <v>0</v>
      </c>
      <c r="AD834" s="100">
        <v>0</v>
      </c>
      <c r="AE834" s="100">
        <v>0</v>
      </c>
      <c r="AF834" s="100">
        <v>0</v>
      </c>
      <c r="AG834" s="100">
        <v>0</v>
      </c>
      <c r="AH834" s="100">
        <v>0</v>
      </c>
      <c r="AI834" s="100">
        <v>0</v>
      </c>
      <c r="AJ834" s="100">
        <v>0</v>
      </c>
      <c r="AK834" s="100">
        <v>0</v>
      </c>
      <c r="AL834" s="100">
        <v>0</v>
      </c>
      <c r="AM834" s="100">
        <v>0</v>
      </c>
      <c r="AN834" s="100">
        <v>0</v>
      </c>
      <c r="AO834" s="100">
        <v>0</v>
      </c>
      <c r="AP834" s="100">
        <v>0</v>
      </c>
      <c r="AQ834" s="100">
        <v>0</v>
      </c>
      <c r="AR834" s="100">
        <v>0</v>
      </c>
      <c r="AS834" s="100">
        <v>0</v>
      </c>
      <c r="AT834" s="100">
        <v>0</v>
      </c>
      <c r="AU834" s="100">
        <v>0</v>
      </c>
      <c r="AV834" s="100">
        <v>0</v>
      </c>
      <c r="AW834" s="100">
        <v>0</v>
      </c>
      <c r="AX834" s="100">
        <v>0</v>
      </c>
      <c r="AY834" s="100">
        <v>0</v>
      </c>
      <c r="AZ834" s="100">
        <v>0</v>
      </c>
      <c r="BA834" s="100">
        <v>0</v>
      </c>
      <c r="BB834" s="100">
        <v>0</v>
      </c>
      <c r="BC834" s="100">
        <v>0</v>
      </c>
      <c r="BD834" s="100">
        <v>0</v>
      </c>
      <c r="BE834" s="100">
        <v>0</v>
      </c>
      <c r="BF834" s="100">
        <v>0</v>
      </c>
      <c r="BG834" s="100">
        <v>0</v>
      </c>
      <c r="BH834" s="100">
        <v>0</v>
      </c>
      <c r="BI834" s="100">
        <v>0</v>
      </c>
      <c r="BJ834" s="100">
        <v>0</v>
      </c>
      <c r="BK834" s="100">
        <v>0</v>
      </c>
      <c r="BL834" s="100">
        <v>0</v>
      </c>
      <c r="BM834" s="100">
        <v>0</v>
      </c>
      <c r="BN834" s="100">
        <v>0</v>
      </c>
      <c r="BO834" s="100">
        <v>0</v>
      </c>
      <c r="BP834" s="100">
        <v>0</v>
      </c>
      <c r="BQ834" s="100">
        <v>0</v>
      </c>
      <c r="BR834" s="100">
        <v>0</v>
      </c>
      <c r="BS834" s="100">
        <v>0</v>
      </c>
      <c r="BT834" s="100">
        <v>0</v>
      </c>
      <c r="BU834" s="100">
        <v>0</v>
      </c>
      <c r="BV834" s="100">
        <v>0</v>
      </c>
      <c r="BW834" s="100">
        <v>0</v>
      </c>
      <c r="BX834" s="100">
        <v>0</v>
      </c>
      <c r="BY834" s="100">
        <v>0</v>
      </c>
      <c r="BZ834" s="100">
        <v>0</v>
      </c>
      <c r="CA834" s="100">
        <v>0</v>
      </c>
      <c r="CB834" s="100">
        <v>0</v>
      </c>
      <c r="CC834" s="100">
        <v>0</v>
      </c>
      <c r="CD834" s="100">
        <v>0</v>
      </c>
      <c r="CE834" s="100">
        <v>0</v>
      </c>
      <c r="CF834" s="100">
        <v>0</v>
      </c>
      <c r="CG834" s="100">
        <v>0</v>
      </c>
      <c r="CH834" s="100">
        <v>0</v>
      </c>
      <c r="CI834" s="100">
        <v>0</v>
      </c>
      <c r="CJ834" s="100">
        <v>0</v>
      </c>
      <c r="CK834" s="100">
        <v>0</v>
      </c>
      <c r="CL834" s="100">
        <v>0</v>
      </c>
      <c r="CM834" s="100">
        <v>0</v>
      </c>
      <c r="CN834" s="100">
        <v>0</v>
      </c>
      <c r="CO834" s="100">
        <v>0</v>
      </c>
    </row>
    <row r="835" spans="1:93" x14ac:dyDescent="0.2">
      <c r="A835" s="101" t="s">
        <v>2428</v>
      </c>
      <c r="B835" s="100">
        <v>-108283683.22</v>
      </c>
      <c r="C835" s="100">
        <v>-104506310.86</v>
      </c>
      <c r="D835" s="100">
        <v>-126439325.77</v>
      </c>
      <c r="E835" s="100">
        <v>-127014409.359999</v>
      </c>
      <c r="F835" s="100">
        <v>-132833696.02</v>
      </c>
      <c r="G835" s="100">
        <v>-112188498.91</v>
      </c>
      <c r="H835" s="100">
        <v>-115971838.59</v>
      </c>
      <c r="I835" s="100">
        <v>-108398948.56999999</v>
      </c>
      <c r="J835" s="100">
        <v>-145066037.49999899</v>
      </c>
      <c r="K835" s="100">
        <v>-165453744.16999999</v>
      </c>
      <c r="L835" s="100">
        <v>-158541494.199999</v>
      </c>
      <c r="M835" s="100">
        <v>-175595375.77000001</v>
      </c>
      <c r="N835" s="100">
        <v>-175595375.77000001</v>
      </c>
      <c r="O835" s="100">
        <v>-149452703.28</v>
      </c>
      <c r="P835" s="100">
        <v>-159269678.959999</v>
      </c>
      <c r="Q835" s="100">
        <v>-200152903.97999999</v>
      </c>
      <c r="R835" s="100">
        <v>-217826861.71000001</v>
      </c>
      <c r="S835" s="100">
        <v>-208738888.44999999</v>
      </c>
      <c r="T835" s="100">
        <v>-197063817.989999</v>
      </c>
      <c r="U835" s="100">
        <v>-192221431.91</v>
      </c>
      <c r="V835" s="100">
        <v>-193778802.59</v>
      </c>
      <c r="W835" s="100">
        <v>-192874890.13</v>
      </c>
      <c r="X835" s="100">
        <v>-250870514.53999999</v>
      </c>
      <c r="Y835" s="100">
        <v>-250708834.08000001</v>
      </c>
      <c r="Z835" s="100">
        <v>-256855319.49999899</v>
      </c>
      <c r="AB835" s="100">
        <v>-256855319.49999899</v>
      </c>
      <c r="AC835" s="100">
        <v>-256855319.49999899</v>
      </c>
      <c r="AD835" s="100">
        <v>-256855319.49999899</v>
      </c>
      <c r="AE835" s="100">
        <v>-256855319.49999899</v>
      </c>
      <c r="AF835" s="100">
        <v>-256855319.49999899</v>
      </c>
      <c r="AG835" s="100">
        <v>-256855319.49999899</v>
      </c>
      <c r="AH835" s="100">
        <v>-256855319.49999899</v>
      </c>
      <c r="AI835" s="100">
        <v>-256855319.49999899</v>
      </c>
      <c r="AJ835" s="100">
        <v>-256855319.49999899</v>
      </c>
      <c r="AK835" s="100">
        <v>-256855319.49999899</v>
      </c>
      <c r="AL835" s="100">
        <v>-256855319.49999899</v>
      </c>
      <c r="AM835" s="100">
        <v>-256855319.49999899</v>
      </c>
      <c r="AN835" s="100">
        <v>-256855319.49999899</v>
      </c>
      <c r="AO835" s="100">
        <v>-256855319.49999899</v>
      </c>
      <c r="AP835" s="100">
        <v>-256855319.49999899</v>
      </c>
      <c r="AQ835" s="100">
        <v>-256855319.49999899</v>
      </c>
      <c r="AR835" s="100">
        <v>-256855319.49999899</v>
      </c>
      <c r="AS835" s="100">
        <v>-256855319.49999899</v>
      </c>
      <c r="AT835" s="100">
        <v>-256855319.49999899</v>
      </c>
      <c r="AU835" s="100">
        <v>-256855319.49999899</v>
      </c>
      <c r="AV835" s="100">
        <v>-256855319.49999899</v>
      </c>
      <c r="AW835" s="100">
        <v>-256855319.49999899</v>
      </c>
      <c r="AX835" s="100">
        <v>-256855319.49999899</v>
      </c>
      <c r="AY835" s="100">
        <v>-256855319.49999899</v>
      </c>
      <c r="AZ835" s="100">
        <v>-256855319.49999899</v>
      </c>
      <c r="BA835" s="100">
        <v>-256855319.49999899</v>
      </c>
      <c r="BB835" s="100">
        <v>-256855319.49999899</v>
      </c>
      <c r="BC835" s="100">
        <v>-256855319.49999899</v>
      </c>
      <c r="BD835" s="100">
        <v>-256855319.49999899</v>
      </c>
      <c r="BE835" s="100">
        <v>-256855319.49999899</v>
      </c>
      <c r="BF835" s="100">
        <v>-256855319.49999899</v>
      </c>
      <c r="BG835" s="100">
        <v>-256855319.49999899</v>
      </c>
      <c r="BH835" s="100">
        <v>-256855319.49999899</v>
      </c>
      <c r="BI835" s="100">
        <v>-256855319.49999899</v>
      </c>
      <c r="BJ835" s="100">
        <v>-256855319.49999899</v>
      </c>
      <c r="BK835" s="100">
        <v>-256855319.49999899</v>
      </c>
      <c r="BL835" s="100">
        <v>-256855319.49999899</v>
      </c>
      <c r="BM835" s="100">
        <v>-256855319.49999899</v>
      </c>
      <c r="BN835" s="100">
        <v>-256855319.49999899</v>
      </c>
      <c r="BO835" s="100">
        <v>-256855319.49999899</v>
      </c>
      <c r="BP835" s="100">
        <v>-256855319.49999899</v>
      </c>
      <c r="BQ835" s="100">
        <v>-256855319.49999899</v>
      </c>
      <c r="BR835" s="100">
        <v>-256855319.49999899</v>
      </c>
      <c r="BS835" s="100">
        <v>-256855319.49999899</v>
      </c>
      <c r="BT835" s="100">
        <v>-256855319.49999899</v>
      </c>
      <c r="BU835" s="100">
        <v>-256855319.49999899</v>
      </c>
      <c r="BV835" s="100">
        <v>-256855319.49999899</v>
      </c>
      <c r="BW835" s="100">
        <v>-256855319.49999899</v>
      </c>
      <c r="BX835" s="100">
        <v>-256855319.49999899</v>
      </c>
      <c r="BY835" s="100">
        <v>-256855319.49999899</v>
      </c>
      <c r="BZ835" s="100">
        <v>-256855319.49999899</v>
      </c>
      <c r="CA835" s="100">
        <v>-256855319.49999899</v>
      </c>
      <c r="CB835" s="100">
        <v>-256855319.49999899</v>
      </c>
      <c r="CC835" s="100">
        <v>-256855319.49999899</v>
      </c>
      <c r="CD835" s="100">
        <v>-256855319.49999899</v>
      </c>
      <c r="CE835" s="100">
        <v>-256855319.49999899</v>
      </c>
      <c r="CF835" s="100">
        <v>-256855319.49999899</v>
      </c>
      <c r="CG835" s="100">
        <v>-256855319.49999899</v>
      </c>
      <c r="CH835" s="100">
        <v>-256855319.49999899</v>
      </c>
      <c r="CI835" s="100">
        <v>-256855319.49999899</v>
      </c>
      <c r="CJ835" s="100">
        <v>-256855319.49999899</v>
      </c>
      <c r="CK835" s="100">
        <v>-256855319.49999899</v>
      </c>
      <c r="CL835" s="100">
        <v>-256855319.49999899</v>
      </c>
      <c r="CM835" s="100">
        <v>-256855319.49999899</v>
      </c>
      <c r="CN835" s="100">
        <v>-256855319.49999899</v>
      </c>
      <c r="CO835" s="100">
        <v>-256855319.49999899</v>
      </c>
    </row>
    <row r="836" spans="1:93" x14ac:dyDescent="0.2">
      <c r="A836" s="102" t="s">
        <v>2429</v>
      </c>
      <c r="B836" s="103">
        <v>-554810913.56999898</v>
      </c>
      <c r="C836" s="103">
        <v>-549316007.669999</v>
      </c>
      <c r="D836" s="103">
        <v>-530930235.61999899</v>
      </c>
      <c r="E836" s="103">
        <v>-563897217.25999999</v>
      </c>
      <c r="F836" s="103">
        <v>-698905382.55999994</v>
      </c>
      <c r="G836" s="103">
        <v>-748942587.09000003</v>
      </c>
      <c r="H836" s="103">
        <v>-775238098.34000003</v>
      </c>
      <c r="I836" s="103">
        <v>-800022962.35000002</v>
      </c>
      <c r="J836" s="103">
        <v>-926059691.79999995</v>
      </c>
      <c r="K836" s="103">
        <v>-931799359.96000004</v>
      </c>
      <c r="L836" s="103">
        <v>-906585104.46000004</v>
      </c>
      <c r="M836" s="103">
        <v>-881430569.74999905</v>
      </c>
      <c r="N836" s="103">
        <v>-881430569.74999905</v>
      </c>
      <c r="O836" s="103">
        <v>-828395566.26999998</v>
      </c>
      <c r="P836" s="103">
        <v>-667967585.17999995</v>
      </c>
      <c r="Q836" s="103">
        <v>-615523342.669999</v>
      </c>
      <c r="R836" s="103">
        <v>-641330159.20000005</v>
      </c>
      <c r="S836" s="103">
        <v>-623774609.27999997</v>
      </c>
      <c r="T836" s="103">
        <v>-571404607.94999897</v>
      </c>
      <c r="U836" s="103">
        <v>-586732155</v>
      </c>
      <c r="V836" s="103">
        <v>-678933181.11000001</v>
      </c>
      <c r="W836" s="103">
        <v>-697337746.07999897</v>
      </c>
      <c r="X836" s="103">
        <v>-680571759.04999995</v>
      </c>
      <c r="Y836" s="103">
        <v>-819224893.57999897</v>
      </c>
      <c r="Z836" s="103">
        <v>-736953643.62999904</v>
      </c>
      <c r="AA836" s="103"/>
      <c r="AB836" s="103">
        <v>-736953643.62999904</v>
      </c>
      <c r="AC836" s="103">
        <v>-736953643.62999904</v>
      </c>
      <c r="AD836" s="103">
        <v>-736953643.62999904</v>
      </c>
      <c r="AE836" s="103">
        <v>-736953643.62999904</v>
      </c>
      <c r="AF836" s="103">
        <v>-736953643.62999904</v>
      </c>
      <c r="AG836" s="103">
        <v>-736953643.62999904</v>
      </c>
      <c r="AH836" s="103">
        <v>-736953643.62999904</v>
      </c>
      <c r="AI836" s="103">
        <v>-736953643.62999904</v>
      </c>
      <c r="AJ836" s="103">
        <v>-736953643.62999904</v>
      </c>
      <c r="AK836" s="103">
        <v>-736953643.62999904</v>
      </c>
      <c r="AL836" s="103">
        <v>-736953643.62999904</v>
      </c>
      <c r="AM836" s="103">
        <v>-736953643.62999904</v>
      </c>
      <c r="AN836" s="103">
        <v>-736953643.62999904</v>
      </c>
      <c r="AO836" s="103">
        <v>-736953643.62999904</v>
      </c>
      <c r="AP836" s="103">
        <v>-736953643.62999904</v>
      </c>
      <c r="AQ836" s="103">
        <v>-736953643.62999904</v>
      </c>
      <c r="AR836" s="103">
        <v>-736953643.62999904</v>
      </c>
      <c r="AS836" s="103">
        <v>-736953643.62999904</v>
      </c>
      <c r="AT836" s="103">
        <v>-736953643.62999904</v>
      </c>
      <c r="AU836" s="103">
        <v>-736953643.62999904</v>
      </c>
      <c r="AV836" s="103">
        <v>-736953643.62999904</v>
      </c>
      <c r="AW836" s="103">
        <v>-736953643.62999904</v>
      </c>
      <c r="AX836" s="103">
        <v>-736953643.62999904</v>
      </c>
      <c r="AY836" s="103">
        <v>-736953643.62999904</v>
      </c>
      <c r="AZ836" s="103">
        <v>-736953643.62999904</v>
      </c>
      <c r="BA836" s="103">
        <v>-736953643.62999904</v>
      </c>
      <c r="BB836" s="103">
        <v>-736953643.62999904</v>
      </c>
      <c r="BC836" s="103">
        <v>-736953643.62999904</v>
      </c>
      <c r="BD836" s="103">
        <v>-736953643.62999904</v>
      </c>
      <c r="BE836" s="103">
        <v>-736953643.62999904</v>
      </c>
      <c r="BF836" s="103">
        <v>-736953643.62999904</v>
      </c>
      <c r="BG836" s="103">
        <v>-736953643.62999904</v>
      </c>
      <c r="BH836" s="103">
        <v>-736953643.62999904</v>
      </c>
      <c r="BI836" s="103">
        <v>-736953643.62999904</v>
      </c>
      <c r="BJ836" s="103">
        <v>-736953643.62999904</v>
      </c>
      <c r="BK836" s="103">
        <v>-736953643.62999904</v>
      </c>
      <c r="BL836" s="103">
        <v>-736953643.62999904</v>
      </c>
      <c r="BM836" s="103">
        <v>-736953643.62999904</v>
      </c>
      <c r="BN836" s="103">
        <v>-736953643.62999904</v>
      </c>
      <c r="BO836" s="103">
        <v>-736953643.62999904</v>
      </c>
      <c r="BP836" s="103">
        <v>-736953643.62999904</v>
      </c>
      <c r="BQ836" s="103">
        <v>-736953643.62999904</v>
      </c>
      <c r="BR836" s="103">
        <v>-736953643.62999904</v>
      </c>
      <c r="BS836" s="103">
        <v>-736953643.62999904</v>
      </c>
      <c r="BT836" s="103">
        <v>-736953643.62999904</v>
      </c>
      <c r="BU836" s="103">
        <v>-736953643.62999904</v>
      </c>
      <c r="BV836" s="103">
        <v>-736953643.62999904</v>
      </c>
      <c r="BW836" s="103">
        <v>-736953643.62999904</v>
      </c>
      <c r="BX836" s="103">
        <v>-736953643.62999904</v>
      </c>
      <c r="BY836" s="103">
        <v>-736953643.62999904</v>
      </c>
      <c r="BZ836" s="103">
        <v>-736953643.62999904</v>
      </c>
      <c r="CA836" s="103">
        <v>-736953643.62999904</v>
      </c>
      <c r="CB836" s="103">
        <v>-736953643.62999904</v>
      </c>
      <c r="CC836" s="103">
        <v>-736953643.62999904</v>
      </c>
      <c r="CD836" s="103">
        <v>-736953643.62999904</v>
      </c>
      <c r="CE836" s="103">
        <v>-736953643.62999904</v>
      </c>
      <c r="CF836" s="103">
        <v>-736953643.62999904</v>
      </c>
      <c r="CG836" s="103">
        <v>-736953643.62999904</v>
      </c>
      <c r="CH836" s="103">
        <v>-736953643.62999904</v>
      </c>
      <c r="CI836" s="103">
        <v>-736953643.62999904</v>
      </c>
      <c r="CJ836" s="103">
        <v>-736953643.62999904</v>
      </c>
      <c r="CK836" s="103">
        <v>-736953643.62999904</v>
      </c>
      <c r="CL836" s="103">
        <v>-736953643.62999904</v>
      </c>
      <c r="CM836" s="103">
        <v>-736953643.62999904</v>
      </c>
      <c r="CN836" s="103">
        <v>-736953643.62999904</v>
      </c>
      <c r="CO836" s="103">
        <v>-736953643.62999904</v>
      </c>
    </row>
    <row r="837" spans="1:93" x14ac:dyDescent="0.2">
      <c r="A837" s="101" t="s">
        <v>2430</v>
      </c>
    </row>
    <row r="838" spans="1:93" x14ac:dyDescent="0.2">
      <c r="A838" s="99" t="s">
        <v>2431</v>
      </c>
    </row>
    <row r="839" spans="1:93" x14ac:dyDescent="0.2">
      <c r="A839" s="101" t="s">
        <v>2432</v>
      </c>
      <c r="B839" s="100">
        <v>0</v>
      </c>
      <c r="C839" s="100">
        <v>3.9999984437599702E-2</v>
      </c>
      <c r="D839" s="100">
        <v>0</v>
      </c>
      <c r="E839" s="100">
        <v>0</v>
      </c>
      <c r="F839" s="100">
        <v>0</v>
      </c>
      <c r="G839" s="100">
        <v>0</v>
      </c>
      <c r="H839" s="100">
        <v>0</v>
      </c>
      <c r="I839" s="100">
        <v>0</v>
      </c>
      <c r="J839" s="100">
        <v>-4.00000135414302E-2</v>
      </c>
      <c r="K839" s="100">
        <v>-2.9999995604157399E-2</v>
      </c>
      <c r="L839" s="100">
        <v>0</v>
      </c>
      <c r="M839" s="100">
        <v>0</v>
      </c>
      <c r="N839" s="100">
        <v>0</v>
      </c>
      <c r="O839" s="100">
        <v>0</v>
      </c>
      <c r="P839" s="100">
        <v>3.0000024707987901E-2</v>
      </c>
      <c r="Q839" s="100">
        <v>0</v>
      </c>
      <c r="R839" s="100">
        <v>0</v>
      </c>
      <c r="S839" s="100">
        <v>0</v>
      </c>
      <c r="T839" s="100">
        <v>0</v>
      </c>
      <c r="U839" s="100">
        <v>-1.9999977666884598E-2</v>
      </c>
      <c r="V839" s="100">
        <v>-1.00000179372727E-2</v>
      </c>
      <c r="W839" s="100">
        <v>0</v>
      </c>
      <c r="X839" s="100">
        <v>0</v>
      </c>
      <c r="Y839" s="100">
        <v>0</v>
      </c>
      <c r="Z839" s="100">
        <v>2.00000067707151E-2</v>
      </c>
      <c r="AB839" s="100">
        <v>2.00000067707151E-2</v>
      </c>
      <c r="AC839" s="100">
        <v>2.00000067707151E-2</v>
      </c>
      <c r="AD839" s="100">
        <v>2.00000067707151E-2</v>
      </c>
      <c r="AE839" s="100">
        <v>2.00000067707151E-2</v>
      </c>
      <c r="AF839" s="100">
        <v>2.00000067707151E-2</v>
      </c>
      <c r="AG839" s="100">
        <v>2.00000067707151E-2</v>
      </c>
      <c r="AH839" s="100">
        <v>2.00000067707151E-2</v>
      </c>
      <c r="AI839" s="100">
        <v>2.00000067707151E-2</v>
      </c>
      <c r="AJ839" s="100">
        <v>2.00000067707151E-2</v>
      </c>
      <c r="AK839" s="100">
        <v>2.00000067707151E-2</v>
      </c>
      <c r="AL839" s="100">
        <v>2.00000067707151E-2</v>
      </c>
      <c r="AM839" s="100">
        <v>2.00000067707151E-2</v>
      </c>
      <c r="AN839" s="100">
        <v>2.00000067707151E-2</v>
      </c>
      <c r="AO839" s="100">
        <v>2.00000067707151E-2</v>
      </c>
      <c r="AP839" s="100">
        <v>2.00000067707151E-2</v>
      </c>
      <c r="AQ839" s="100">
        <v>2.00000067707151E-2</v>
      </c>
      <c r="AR839" s="100">
        <v>2.00000067707151E-2</v>
      </c>
      <c r="AS839" s="100">
        <v>2.00000067707151E-2</v>
      </c>
      <c r="AT839" s="100">
        <v>2.00000067707151E-2</v>
      </c>
      <c r="AU839" s="100">
        <v>2.00000067707151E-2</v>
      </c>
      <c r="AV839" s="100">
        <v>2.00000067707151E-2</v>
      </c>
      <c r="AW839" s="100">
        <v>2.00000067707151E-2</v>
      </c>
      <c r="AX839" s="100">
        <v>2.00000067707151E-2</v>
      </c>
      <c r="AY839" s="100">
        <v>2.00000067707151E-2</v>
      </c>
      <c r="AZ839" s="100">
        <v>2.00000067707151E-2</v>
      </c>
      <c r="BA839" s="100">
        <v>2.00000067707151E-2</v>
      </c>
      <c r="BB839" s="100">
        <v>2.00000067707151E-2</v>
      </c>
      <c r="BC839" s="100">
        <v>2.00000067707151E-2</v>
      </c>
      <c r="BD839" s="100">
        <v>2.00000067707151E-2</v>
      </c>
      <c r="BE839" s="100">
        <v>2.00000067707151E-2</v>
      </c>
      <c r="BF839" s="100">
        <v>2.00000067707151E-2</v>
      </c>
      <c r="BG839" s="100">
        <v>2.00000067707151E-2</v>
      </c>
      <c r="BH839" s="100">
        <v>2.00000067707151E-2</v>
      </c>
      <c r="BI839" s="100">
        <v>2.00000067707151E-2</v>
      </c>
      <c r="BJ839" s="100">
        <v>2.00000067707151E-2</v>
      </c>
      <c r="BK839" s="100">
        <v>2.00000067707151E-2</v>
      </c>
      <c r="BL839" s="100">
        <v>2.00000067707151E-2</v>
      </c>
      <c r="BM839" s="100">
        <v>2.00000067707151E-2</v>
      </c>
      <c r="BN839" s="100">
        <v>2.00000067707151E-2</v>
      </c>
      <c r="BO839" s="100">
        <v>2.00000067707151E-2</v>
      </c>
      <c r="BP839" s="100">
        <v>2.00000067707151E-2</v>
      </c>
      <c r="BQ839" s="100">
        <v>2.00000067707151E-2</v>
      </c>
      <c r="BR839" s="100">
        <v>2.00000067707151E-2</v>
      </c>
      <c r="BS839" s="100">
        <v>2.00000067707151E-2</v>
      </c>
      <c r="BT839" s="100">
        <v>2.00000067707151E-2</v>
      </c>
      <c r="BU839" s="100">
        <v>2.00000067707151E-2</v>
      </c>
      <c r="BV839" s="100">
        <v>2.00000067707151E-2</v>
      </c>
      <c r="BW839" s="100">
        <v>2.00000067707151E-2</v>
      </c>
      <c r="BX839" s="100">
        <v>2.00000067707151E-2</v>
      </c>
      <c r="BY839" s="100">
        <v>2.00000067707151E-2</v>
      </c>
      <c r="BZ839" s="100">
        <v>2.00000067707151E-2</v>
      </c>
      <c r="CA839" s="100">
        <v>2.00000067707151E-2</v>
      </c>
      <c r="CB839" s="100">
        <v>2.00000067707151E-2</v>
      </c>
      <c r="CC839" s="100">
        <v>2.00000067707151E-2</v>
      </c>
      <c r="CD839" s="100">
        <v>2.00000067707151E-2</v>
      </c>
      <c r="CE839" s="100">
        <v>2.00000067707151E-2</v>
      </c>
      <c r="CF839" s="100">
        <v>2.00000067707151E-2</v>
      </c>
      <c r="CG839" s="100">
        <v>2.00000067707151E-2</v>
      </c>
      <c r="CH839" s="100">
        <v>2.00000067707151E-2</v>
      </c>
      <c r="CI839" s="100">
        <v>2.00000067707151E-2</v>
      </c>
      <c r="CJ839" s="100">
        <v>2.00000067707151E-2</v>
      </c>
      <c r="CK839" s="100">
        <v>2.00000067707151E-2</v>
      </c>
      <c r="CL839" s="100">
        <v>2.00000067707151E-2</v>
      </c>
      <c r="CM839" s="100">
        <v>2.00000067707151E-2</v>
      </c>
      <c r="CN839" s="100">
        <v>2.00000067707151E-2</v>
      </c>
      <c r="CO839" s="100">
        <v>2.00000067707151E-2</v>
      </c>
    </row>
    <row r="840" spans="1:93" x14ac:dyDescent="0.2">
      <c r="A840" s="101" t="s">
        <v>2433</v>
      </c>
      <c r="B840" s="100">
        <v>-469895999.91000003</v>
      </c>
      <c r="C840" s="100">
        <v>-453197999.91000003</v>
      </c>
      <c r="D840" s="100">
        <v>-467650999.91000003</v>
      </c>
      <c r="E840" s="100">
        <v>-538569999.90999997</v>
      </c>
      <c r="F840" s="100">
        <v>-567609999.90999997</v>
      </c>
      <c r="G840" s="100">
        <v>-504409999.91000003</v>
      </c>
      <c r="H840" s="100">
        <v>-660678999.90999997</v>
      </c>
      <c r="I840" s="100">
        <v>-679318999.90999997</v>
      </c>
      <c r="J840" s="100">
        <v>-982916999.90999997</v>
      </c>
      <c r="K840" s="100">
        <v>-320077999.91000003</v>
      </c>
      <c r="L840" s="100">
        <v>-336523999.91000003</v>
      </c>
      <c r="M840" s="100">
        <v>-604923999.90999997</v>
      </c>
      <c r="N840" s="100">
        <v>-604923999.90999997</v>
      </c>
      <c r="O840" s="100">
        <v>-834395999.90999997</v>
      </c>
      <c r="P840" s="100">
        <v>-869956999.90999997</v>
      </c>
      <c r="Q840" s="100">
        <v>-886305999.90999997</v>
      </c>
      <c r="R840" s="100">
        <v>-819335999.90999997</v>
      </c>
      <c r="S840" s="100">
        <v>-788152999.90999997</v>
      </c>
      <c r="T840" s="100">
        <v>-829130999.90999997</v>
      </c>
      <c r="U840" s="100">
        <v>-730143999.90999997</v>
      </c>
      <c r="V840" s="100">
        <v>-489754999.91000003</v>
      </c>
      <c r="W840" s="100">
        <v>-291661999.91000003</v>
      </c>
      <c r="X840" s="100">
        <v>-184694999.91</v>
      </c>
      <c r="Y840" s="100">
        <v>0.09</v>
      </c>
      <c r="Z840" s="100">
        <v>-152187999.91</v>
      </c>
      <c r="AB840" s="100">
        <v>-152187999.91</v>
      </c>
      <c r="AC840" s="100">
        <v>-121771520.085004</v>
      </c>
      <c r="AD840" s="100">
        <v>-108715447.806813</v>
      </c>
      <c r="AE840" s="100">
        <v>-33970356.320034496</v>
      </c>
      <c r="AF840" s="100">
        <v>-16009574.827648999</v>
      </c>
      <c r="AG840" s="100">
        <v>-10461388.910263401</v>
      </c>
      <c r="AH840" s="100">
        <v>-26235686.925320201</v>
      </c>
      <c r="AI840" s="100">
        <v>0</v>
      </c>
      <c r="AJ840" s="100">
        <v>0</v>
      </c>
      <c r="AK840" s="100">
        <v>0</v>
      </c>
      <c r="AL840" s="100">
        <v>0</v>
      </c>
      <c r="AM840" s="100">
        <v>-103219479.841269</v>
      </c>
      <c r="AN840" s="100">
        <v>-182850381.60516801</v>
      </c>
      <c r="AO840" s="100">
        <v>-182850381.60516801</v>
      </c>
      <c r="AP840" s="100">
        <v>-140015561.33225599</v>
      </c>
      <c r="AQ840" s="100">
        <v>-187847806.413017</v>
      </c>
      <c r="AR840" s="100">
        <v>-303922651.044972</v>
      </c>
      <c r="AS840" s="100">
        <v>-344240927.23295897</v>
      </c>
      <c r="AT840" s="100">
        <v>-370371510.70152497</v>
      </c>
      <c r="AU840" s="100">
        <v>-285892000.83042997</v>
      </c>
      <c r="AV840" s="100">
        <v>-207042730.38857001</v>
      </c>
      <c r="AW840" s="100">
        <v>-483183234.804331</v>
      </c>
      <c r="AX840" s="100">
        <v>-504597262.41954702</v>
      </c>
      <c r="AY840" s="100">
        <v>-447239536.36619598</v>
      </c>
      <c r="AZ840" s="100">
        <v>0</v>
      </c>
      <c r="BA840" s="100">
        <v>0</v>
      </c>
      <c r="BB840" s="100">
        <v>0</v>
      </c>
      <c r="BC840" s="100">
        <v>0</v>
      </c>
      <c r="BD840" s="100">
        <v>0</v>
      </c>
      <c r="BE840" s="100">
        <v>0</v>
      </c>
      <c r="BF840" s="100">
        <v>0</v>
      </c>
      <c r="BG840" s="100">
        <v>0</v>
      </c>
      <c r="BH840" s="100">
        <v>0</v>
      </c>
      <c r="BI840" s="100">
        <v>0</v>
      </c>
      <c r="BJ840" s="100">
        <v>0</v>
      </c>
      <c r="BK840" s="100">
        <v>0</v>
      </c>
      <c r="BL840" s="100">
        <v>0</v>
      </c>
      <c r="BM840" s="100">
        <v>0</v>
      </c>
      <c r="BN840" s="100">
        <v>0</v>
      </c>
      <c r="BO840" s="100">
        <v>0</v>
      </c>
      <c r="BP840" s="100">
        <v>-609445233.84170604</v>
      </c>
      <c r="BQ840" s="100">
        <v>-578453617.76025605</v>
      </c>
      <c r="BR840" s="100">
        <v>-606008881.56948996</v>
      </c>
      <c r="BS840" s="100">
        <v>-562506986.05191195</v>
      </c>
      <c r="BT840" s="100">
        <v>-531125109.173401</v>
      </c>
      <c r="BU840" s="100">
        <v>-28123403.9132725</v>
      </c>
      <c r="BV840" s="100">
        <v>0</v>
      </c>
      <c r="BW840" s="100">
        <v>0</v>
      </c>
      <c r="BX840" s="100">
        <v>0</v>
      </c>
      <c r="BY840" s="100">
        <v>0</v>
      </c>
      <c r="BZ840" s="100">
        <v>0</v>
      </c>
      <c r="CA840" s="100">
        <v>-13287928.4691179</v>
      </c>
      <c r="CB840" s="100">
        <v>-13287928.4691179</v>
      </c>
      <c r="CC840" s="100">
        <v>0</v>
      </c>
      <c r="CD840" s="100">
        <v>-85979027.412869006</v>
      </c>
      <c r="CE840" s="100">
        <v>-107324956.35648701</v>
      </c>
      <c r="CF840" s="100">
        <v>-66404217.224422</v>
      </c>
      <c r="CG840" s="100">
        <v>-45290207.507753097</v>
      </c>
      <c r="CH840" s="100">
        <v>0</v>
      </c>
      <c r="CI840" s="100">
        <v>-174077805.80254501</v>
      </c>
      <c r="CJ840" s="100">
        <v>-17200384.408462498</v>
      </c>
      <c r="CK840" s="100">
        <v>3.6379788070917101E-9</v>
      </c>
      <c r="CL840" s="100">
        <v>3.6379788070917101E-9</v>
      </c>
      <c r="CM840" s="100">
        <v>-111840773.702177</v>
      </c>
      <c r="CN840" s="100">
        <v>-209460712.61150301</v>
      </c>
      <c r="CO840" s="100">
        <v>-209460712.61150301</v>
      </c>
    </row>
    <row r="841" spans="1:93" x14ac:dyDescent="0.2">
      <c r="A841" s="102" t="s">
        <v>2434</v>
      </c>
      <c r="B841" s="103">
        <v>-469895999.91000003</v>
      </c>
      <c r="C841" s="103">
        <v>-453197999.87</v>
      </c>
      <c r="D841" s="103">
        <v>-467650999.91000003</v>
      </c>
      <c r="E841" s="103">
        <v>-538569999.90999997</v>
      </c>
      <c r="F841" s="103">
        <v>-567609999.90999997</v>
      </c>
      <c r="G841" s="103">
        <v>-504409999.91000003</v>
      </c>
      <c r="H841" s="103">
        <v>-660678999.90999997</v>
      </c>
      <c r="I841" s="103">
        <v>-679318999.90999997</v>
      </c>
      <c r="J841" s="103">
        <v>-982916999.95000005</v>
      </c>
      <c r="K841" s="103">
        <v>-320077999.94</v>
      </c>
      <c r="L841" s="103">
        <v>-336523999.91000003</v>
      </c>
      <c r="M841" s="103">
        <v>-604923999.90999997</v>
      </c>
      <c r="N841" s="103">
        <v>-604923999.90999997</v>
      </c>
      <c r="O841" s="103">
        <v>-834395999.90999997</v>
      </c>
      <c r="P841" s="103">
        <v>-869956999.88</v>
      </c>
      <c r="Q841" s="103">
        <v>-886305999.90999997</v>
      </c>
      <c r="R841" s="103">
        <v>-819335999.90999997</v>
      </c>
      <c r="S841" s="103">
        <v>-788152999.90999997</v>
      </c>
      <c r="T841" s="103">
        <v>-829130999.90999997</v>
      </c>
      <c r="U841" s="103">
        <v>-730143999.92999995</v>
      </c>
      <c r="V841" s="103">
        <v>-489754999.92000002</v>
      </c>
      <c r="W841" s="103">
        <v>-291661999.91000003</v>
      </c>
      <c r="X841" s="103">
        <v>-184694999.91</v>
      </c>
      <c r="Y841" s="103">
        <v>0.09</v>
      </c>
      <c r="Z841" s="103">
        <v>-152187999.88999999</v>
      </c>
      <c r="AA841" s="103"/>
      <c r="AB841" s="103">
        <v>-152187999.88999999</v>
      </c>
      <c r="AC841" s="103">
        <v>-121771520.06500401</v>
      </c>
      <c r="AD841" s="103">
        <v>-108715447.78681301</v>
      </c>
      <c r="AE841" s="103">
        <v>-33970356.300034501</v>
      </c>
      <c r="AF841" s="103">
        <v>-16009574.807649</v>
      </c>
      <c r="AG841" s="103">
        <v>-10461388.890263399</v>
      </c>
      <c r="AH841" s="103">
        <v>-26235686.905320201</v>
      </c>
      <c r="AI841" s="103">
        <v>2.00000067707151E-2</v>
      </c>
      <c r="AJ841" s="103">
        <v>2.00000067707151E-2</v>
      </c>
      <c r="AK841" s="103">
        <v>2.00000067707151E-2</v>
      </c>
      <c r="AL841" s="103">
        <v>2.00000067707151E-2</v>
      </c>
      <c r="AM841" s="103">
        <v>-103219479.82126901</v>
      </c>
      <c r="AN841" s="103">
        <v>-182850381.585168</v>
      </c>
      <c r="AO841" s="103">
        <v>-182850381.585168</v>
      </c>
      <c r="AP841" s="103">
        <v>-140015561.31225601</v>
      </c>
      <c r="AQ841" s="103">
        <v>-187847806.39301699</v>
      </c>
      <c r="AR841" s="103">
        <v>-303922651.02497202</v>
      </c>
      <c r="AS841" s="103">
        <v>-344240927.21295899</v>
      </c>
      <c r="AT841" s="103">
        <v>-370371510.68152499</v>
      </c>
      <c r="AU841" s="103">
        <v>-285892000.81042999</v>
      </c>
      <c r="AV841" s="103">
        <v>-207042730.36857</v>
      </c>
      <c r="AW841" s="103">
        <v>-483183234.78433102</v>
      </c>
      <c r="AX841" s="103">
        <v>-504597262.39954698</v>
      </c>
      <c r="AY841" s="103">
        <v>-447239536.346196</v>
      </c>
      <c r="AZ841" s="103">
        <v>2.00000067707151E-2</v>
      </c>
      <c r="BA841" s="103">
        <v>2.00000067707151E-2</v>
      </c>
      <c r="BB841" s="103">
        <v>2.00000067707151E-2</v>
      </c>
      <c r="BC841" s="103">
        <v>2.00000067707151E-2</v>
      </c>
      <c r="BD841" s="103">
        <v>2.00000067707151E-2</v>
      </c>
      <c r="BE841" s="103">
        <v>2.00000067707151E-2</v>
      </c>
      <c r="BF841" s="103">
        <v>2.00000067707151E-2</v>
      </c>
      <c r="BG841" s="103">
        <v>2.00000067707151E-2</v>
      </c>
      <c r="BH841" s="103">
        <v>2.00000067707151E-2</v>
      </c>
      <c r="BI841" s="103">
        <v>2.00000067707151E-2</v>
      </c>
      <c r="BJ841" s="103">
        <v>2.00000067707151E-2</v>
      </c>
      <c r="BK841" s="103">
        <v>2.00000067707151E-2</v>
      </c>
      <c r="BL841" s="103">
        <v>2.00000067707151E-2</v>
      </c>
      <c r="BM841" s="103">
        <v>2.00000067707151E-2</v>
      </c>
      <c r="BN841" s="103">
        <v>2.00000067707151E-2</v>
      </c>
      <c r="BO841" s="103">
        <v>2.00000067707151E-2</v>
      </c>
      <c r="BP841" s="103">
        <v>-609445233.82170606</v>
      </c>
      <c r="BQ841" s="103">
        <v>-578453617.74025595</v>
      </c>
      <c r="BR841" s="103">
        <v>-606008881.54948997</v>
      </c>
      <c r="BS841" s="103">
        <v>-562506986.03191197</v>
      </c>
      <c r="BT841" s="103">
        <v>-531125109.15340102</v>
      </c>
      <c r="BU841" s="103">
        <v>-28123403.8932725</v>
      </c>
      <c r="BV841" s="103">
        <v>2.00000067707151E-2</v>
      </c>
      <c r="BW841" s="103">
        <v>2.00000067707151E-2</v>
      </c>
      <c r="BX841" s="103">
        <v>2.00000067707151E-2</v>
      </c>
      <c r="BY841" s="103">
        <v>2.00000067707151E-2</v>
      </c>
      <c r="BZ841" s="103">
        <v>2.00000067707151E-2</v>
      </c>
      <c r="CA841" s="103">
        <v>-13287928.449117901</v>
      </c>
      <c r="CB841" s="103">
        <v>-13287928.449117901</v>
      </c>
      <c r="CC841" s="103">
        <v>2.00000067707151E-2</v>
      </c>
      <c r="CD841" s="103">
        <v>-85979027.392868996</v>
      </c>
      <c r="CE841" s="103">
        <v>-107324956.336487</v>
      </c>
      <c r="CF841" s="103">
        <v>-66404217.204421997</v>
      </c>
      <c r="CG841" s="103">
        <v>-45290207.487753101</v>
      </c>
      <c r="CH841" s="103">
        <v>2.00000067707151E-2</v>
      </c>
      <c r="CI841" s="103">
        <v>-174077805.782545</v>
      </c>
      <c r="CJ841" s="103">
        <v>-17200384.388462499</v>
      </c>
      <c r="CK841" s="103">
        <v>2.00000104086939E-2</v>
      </c>
      <c r="CL841" s="103">
        <v>2.00000104086939E-2</v>
      </c>
      <c r="CM841" s="103">
        <v>-111840773.68217701</v>
      </c>
      <c r="CN841" s="103">
        <v>-209460712.59150299</v>
      </c>
      <c r="CO841" s="103">
        <v>-209460712.59150299</v>
      </c>
    </row>
    <row r="842" spans="1:93" x14ac:dyDescent="0.2">
      <c r="A842" s="101" t="s">
        <v>2435</v>
      </c>
    </row>
    <row r="843" spans="1:93" x14ac:dyDescent="0.2">
      <c r="A843" s="99" t="s">
        <v>2436</v>
      </c>
    </row>
    <row r="844" spans="1:93" x14ac:dyDescent="0.2">
      <c r="A844" s="101" t="s">
        <v>2437</v>
      </c>
      <c r="B844" s="100">
        <v>63272.65</v>
      </c>
      <c r="C844" s="100">
        <v>48318.06</v>
      </c>
      <c r="D844" s="100">
        <v>83379.64</v>
      </c>
      <c r="E844" s="100">
        <v>125465.3</v>
      </c>
      <c r="F844" s="100">
        <v>147564.48000000001</v>
      </c>
      <c r="G844" s="100">
        <v>-74060.87</v>
      </c>
      <c r="H844" s="100">
        <v>-67117.87</v>
      </c>
      <c r="I844" s="100">
        <v>-39218.36</v>
      </c>
      <c r="J844" s="100">
        <v>1697.86</v>
      </c>
      <c r="K844" s="100">
        <v>33460.07</v>
      </c>
      <c r="L844" s="100">
        <v>45355.98</v>
      </c>
      <c r="M844" s="100">
        <v>53265.78</v>
      </c>
      <c r="N844" s="100">
        <v>53265.78</v>
      </c>
      <c r="O844" s="100">
        <v>50876.79</v>
      </c>
      <c r="P844" s="100">
        <v>59372.22</v>
      </c>
      <c r="Q844" s="100">
        <v>84316.53</v>
      </c>
      <c r="R844" s="100">
        <v>117450.93</v>
      </c>
      <c r="S844" s="100">
        <v>141683</v>
      </c>
      <c r="T844" s="100">
        <v>136277.93</v>
      </c>
      <c r="U844" s="100">
        <v>-46964.57</v>
      </c>
      <c r="V844" s="100">
        <v>-43263.3</v>
      </c>
      <c r="W844" s="100">
        <v>4777.09</v>
      </c>
      <c r="X844" s="100">
        <v>44181.05</v>
      </c>
      <c r="Y844" s="100">
        <v>94838.14</v>
      </c>
      <c r="Z844" s="100">
        <v>58546.239999999998</v>
      </c>
      <c r="AB844" s="100">
        <v>58546.239999999998</v>
      </c>
      <c r="AC844" s="100">
        <v>58546.239999999998</v>
      </c>
      <c r="AD844" s="100">
        <v>58546.239999999998</v>
      </c>
      <c r="AE844" s="100">
        <v>58546.239999999998</v>
      </c>
      <c r="AF844" s="100">
        <v>58546.239999999998</v>
      </c>
      <c r="AG844" s="100">
        <v>58546.239999999998</v>
      </c>
      <c r="AH844" s="100">
        <v>58546.239999999998</v>
      </c>
      <c r="AI844" s="100">
        <v>58546.239999999998</v>
      </c>
      <c r="AJ844" s="100">
        <v>58546.239999999998</v>
      </c>
      <c r="AK844" s="100">
        <v>58546.239999999998</v>
      </c>
      <c r="AL844" s="100">
        <v>58546.239999999998</v>
      </c>
      <c r="AM844" s="100">
        <v>58546.239999999998</v>
      </c>
      <c r="AN844" s="100">
        <v>58546.239999999998</v>
      </c>
      <c r="AO844" s="100">
        <v>58546.239999999998</v>
      </c>
      <c r="AP844" s="100">
        <v>58546.239999999998</v>
      </c>
      <c r="AQ844" s="100">
        <v>58546.239999999998</v>
      </c>
      <c r="AR844" s="100">
        <v>58546.239999999998</v>
      </c>
      <c r="AS844" s="100">
        <v>58546.239999999998</v>
      </c>
      <c r="AT844" s="100">
        <v>58546.239999999998</v>
      </c>
      <c r="AU844" s="100">
        <v>58546.239999999998</v>
      </c>
      <c r="AV844" s="100">
        <v>58546.239999999998</v>
      </c>
      <c r="AW844" s="100">
        <v>58546.239999999998</v>
      </c>
      <c r="AX844" s="100">
        <v>58546.239999999998</v>
      </c>
      <c r="AY844" s="100">
        <v>58546.239999999998</v>
      </c>
      <c r="AZ844" s="100">
        <v>58546.239999999998</v>
      </c>
      <c r="BA844" s="100">
        <v>58546.239999999998</v>
      </c>
      <c r="BB844" s="100">
        <v>58546.239999999998</v>
      </c>
      <c r="BC844" s="100">
        <v>58546.239999999998</v>
      </c>
      <c r="BD844" s="100">
        <v>58546.239999999998</v>
      </c>
      <c r="BE844" s="100">
        <v>58546.239999999998</v>
      </c>
      <c r="BF844" s="100">
        <v>58546.239999999998</v>
      </c>
      <c r="BG844" s="100">
        <v>58546.239999999998</v>
      </c>
      <c r="BH844" s="100">
        <v>58546.239999999998</v>
      </c>
      <c r="BI844" s="100">
        <v>58546.239999999998</v>
      </c>
      <c r="BJ844" s="100">
        <v>58546.239999999998</v>
      </c>
      <c r="BK844" s="100">
        <v>58546.239999999998</v>
      </c>
      <c r="BL844" s="100">
        <v>58546.239999999998</v>
      </c>
      <c r="BM844" s="100">
        <v>58546.239999999998</v>
      </c>
      <c r="BN844" s="100">
        <v>58546.239999999998</v>
      </c>
      <c r="BO844" s="100">
        <v>58546.239999999998</v>
      </c>
      <c r="BP844" s="100">
        <v>58546.239999999998</v>
      </c>
      <c r="BQ844" s="100">
        <v>58546.239999999998</v>
      </c>
      <c r="BR844" s="100">
        <v>58546.239999999998</v>
      </c>
      <c r="BS844" s="100">
        <v>58546.239999999998</v>
      </c>
      <c r="BT844" s="100">
        <v>58546.239999999998</v>
      </c>
      <c r="BU844" s="100">
        <v>58546.239999999998</v>
      </c>
      <c r="BV844" s="100">
        <v>58546.239999999998</v>
      </c>
      <c r="BW844" s="100">
        <v>58546.239999999998</v>
      </c>
      <c r="BX844" s="100">
        <v>58546.239999999998</v>
      </c>
      <c r="BY844" s="100">
        <v>58546.239999999998</v>
      </c>
      <c r="BZ844" s="100">
        <v>58546.239999999998</v>
      </c>
      <c r="CA844" s="100">
        <v>58546.239999999998</v>
      </c>
      <c r="CB844" s="100">
        <v>58546.239999999998</v>
      </c>
      <c r="CC844" s="100">
        <v>58546.239999999998</v>
      </c>
      <c r="CD844" s="100">
        <v>58546.239999999998</v>
      </c>
      <c r="CE844" s="100">
        <v>58546.239999999998</v>
      </c>
      <c r="CF844" s="100">
        <v>58546.239999999998</v>
      </c>
      <c r="CG844" s="100">
        <v>58546.239999999998</v>
      </c>
      <c r="CH844" s="100">
        <v>58546.239999999998</v>
      </c>
      <c r="CI844" s="100">
        <v>58546.239999999998</v>
      </c>
      <c r="CJ844" s="100">
        <v>58546.239999999998</v>
      </c>
      <c r="CK844" s="100">
        <v>58546.239999999998</v>
      </c>
      <c r="CL844" s="100">
        <v>58546.239999999998</v>
      </c>
      <c r="CM844" s="100">
        <v>58546.239999999998</v>
      </c>
      <c r="CN844" s="100">
        <v>58546.239999999998</v>
      </c>
      <c r="CO844" s="100">
        <v>58546.239999999998</v>
      </c>
    </row>
    <row r="845" spans="1:93" x14ac:dyDescent="0.2">
      <c r="A845" s="101" t="s">
        <v>2438</v>
      </c>
      <c r="B845" s="100">
        <v>-3130.0300000002599</v>
      </c>
      <c r="C845" s="100">
        <v>-4499.2500000007503</v>
      </c>
      <c r="D845" s="100">
        <v>-6918.0500000002203</v>
      </c>
      <c r="E845" s="100">
        <v>-19113.250000002099</v>
      </c>
      <c r="F845" s="100">
        <v>-15895.479999999199</v>
      </c>
      <c r="G845" s="100">
        <v>-24885.880000001602</v>
      </c>
      <c r="H845" s="100">
        <v>-126448.74</v>
      </c>
      <c r="I845" s="100">
        <v>-49224.13</v>
      </c>
      <c r="J845" s="100">
        <v>-90941.23</v>
      </c>
      <c r="K845" s="100">
        <v>-32807.360000000001</v>
      </c>
      <c r="L845" s="100">
        <v>-40631.519999999997</v>
      </c>
      <c r="M845" s="100">
        <v>-154786.6</v>
      </c>
      <c r="N845" s="100">
        <v>-154786.6</v>
      </c>
      <c r="O845" s="100">
        <v>-107683.94</v>
      </c>
      <c r="P845" s="100">
        <v>-115699.44</v>
      </c>
      <c r="Q845" s="100">
        <v>-127943.43</v>
      </c>
      <c r="R845" s="100">
        <v>-348621.92</v>
      </c>
      <c r="S845" s="100">
        <v>-116478.46</v>
      </c>
      <c r="T845" s="100">
        <v>-123660.67</v>
      </c>
      <c r="U845" s="100">
        <v>-109389.47</v>
      </c>
      <c r="V845" s="100">
        <v>-75113.45</v>
      </c>
      <c r="W845" s="100">
        <v>-89841.61</v>
      </c>
      <c r="X845" s="100">
        <v>-28553.38</v>
      </c>
      <c r="Y845" s="100">
        <v>0</v>
      </c>
      <c r="Z845" s="100">
        <v>-71362.210000000006</v>
      </c>
      <c r="AB845" s="100">
        <v>-71362.210000000006</v>
      </c>
      <c r="AC845" s="100">
        <v>-71362.210000000006</v>
      </c>
      <c r="AD845" s="100">
        <v>-71362.210000000006</v>
      </c>
      <c r="AE845" s="100">
        <v>-71362.210000000006</v>
      </c>
      <c r="AF845" s="100">
        <v>-71362.210000000006</v>
      </c>
      <c r="AG845" s="100">
        <v>-71362.210000000006</v>
      </c>
      <c r="AH845" s="100">
        <v>-71362.210000000006</v>
      </c>
      <c r="AI845" s="100">
        <v>-71362.210000000006</v>
      </c>
      <c r="AJ845" s="100">
        <v>-71362.210000000006</v>
      </c>
      <c r="AK845" s="100">
        <v>-71362.210000000006</v>
      </c>
      <c r="AL845" s="100">
        <v>-71362.210000000006</v>
      </c>
      <c r="AM845" s="100">
        <v>-71362.210000000006</v>
      </c>
      <c r="AN845" s="100">
        <v>-71362.210000000006</v>
      </c>
      <c r="AO845" s="100">
        <v>-71362.210000000006</v>
      </c>
      <c r="AP845" s="100">
        <v>-71362.210000000006</v>
      </c>
      <c r="AQ845" s="100">
        <v>-71362.210000000006</v>
      </c>
      <c r="AR845" s="100">
        <v>-71362.210000000006</v>
      </c>
      <c r="AS845" s="100">
        <v>-71362.210000000006</v>
      </c>
      <c r="AT845" s="100">
        <v>-71362.210000000006</v>
      </c>
      <c r="AU845" s="100">
        <v>-71362.210000000006</v>
      </c>
      <c r="AV845" s="100">
        <v>-71362.210000000006</v>
      </c>
      <c r="AW845" s="100">
        <v>-71362.210000000006</v>
      </c>
      <c r="AX845" s="100">
        <v>-71362.210000000006</v>
      </c>
      <c r="AY845" s="100">
        <v>-71362.210000000006</v>
      </c>
      <c r="AZ845" s="100">
        <v>-71362.210000000006</v>
      </c>
      <c r="BA845" s="100">
        <v>-71362.210000000006</v>
      </c>
      <c r="BB845" s="100">
        <v>-71362.210000000006</v>
      </c>
      <c r="BC845" s="100">
        <v>-71362.210000000006</v>
      </c>
      <c r="BD845" s="100">
        <v>-71362.210000000006</v>
      </c>
      <c r="BE845" s="100">
        <v>-71362.210000000006</v>
      </c>
      <c r="BF845" s="100">
        <v>-71362.210000000006</v>
      </c>
      <c r="BG845" s="100">
        <v>-71362.210000000006</v>
      </c>
      <c r="BH845" s="100">
        <v>-71362.210000000006</v>
      </c>
      <c r="BI845" s="100">
        <v>-71362.210000000006</v>
      </c>
      <c r="BJ845" s="100">
        <v>-71362.210000000006</v>
      </c>
      <c r="BK845" s="100">
        <v>-71362.210000000006</v>
      </c>
      <c r="BL845" s="100">
        <v>-71362.210000000006</v>
      </c>
      <c r="BM845" s="100">
        <v>-71362.210000000006</v>
      </c>
      <c r="BN845" s="100">
        <v>-71362.210000000006</v>
      </c>
      <c r="BO845" s="100">
        <v>-71362.210000000006</v>
      </c>
      <c r="BP845" s="100">
        <v>-71362.210000000006</v>
      </c>
      <c r="BQ845" s="100">
        <v>-71362.210000000006</v>
      </c>
      <c r="BR845" s="100">
        <v>-71362.210000000006</v>
      </c>
      <c r="BS845" s="100">
        <v>-71362.210000000006</v>
      </c>
      <c r="BT845" s="100">
        <v>-71362.210000000006</v>
      </c>
      <c r="BU845" s="100">
        <v>-71362.210000000006</v>
      </c>
      <c r="BV845" s="100">
        <v>-71362.210000000006</v>
      </c>
      <c r="BW845" s="100">
        <v>-71362.210000000006</v>
      </c>
      <c r="BX845" s="100">
        <v>-71362.210000000006</v>
      </c>
      <c r="BY845" s="100">
        <v>-71362.210000000006</v>
      </c>
      <c r="BZ845" s="100">
        <v>-71362.210000000006</v>
      </c>
      <c r="CA845" s="100">
        <v>-71362.210000000006</v>
      </c>
      <c r="CB845" s="100">
        <v>-71362.210000000006</v>
      </c>
      <c r="CC845" s="100">
        <v>-71362.210000000006</v>
      </c>
      <c r="CD845" s="100">
        <v>-71362.210000000006</v>
      </c>
      <c r="CE845" s="100">
        <v>-71362.210000000006</v>
      </c>
      <c r="CF845" s="100">
        <v>-71362.210000000006</v>
      </c>
      <c r="CG845" s="100">
        <v>-71362.210000000006</v>
      </c>
      <c r="CH845" s="100">
        <v>-71362.210000000006</v>
      </c>
      <c r="CI845" s="100">
        <v>-71362.210000000006</v>
      </c>
      <c r="CJ845" s="100">
        <v>-71362.210000000006</v>
      </c>
      <c r="CK845" s="100">
        <v>-71362.210000000006</v>
      </c>
      <c r="CL845" s="100">
        <v>-71362.210000000006</v>
      </c>
      <c r="CM845" s="100">
        <v>-71362.210000000006</v>
      </c>
      <c r="CN845" s="100">
        <v>-71362.210000000006</v>
      </c>
      <c r="CO845" s="100">
        <v>-71362.210000000006</v>
      </c>
    </row>
    <row r="846" spans="1:93" x14ac:dyDescent="0.2">
      <c r="A846" s="101" t="s">
        <v>2439</v>
      </c>
      <c r="B846" s="100">
        <v>-24434.46</v>
      </c>
      <c r="C846" s="100">
        <v>-59374.06</v>
      </c>
      <c r="D846" s="100">
        <v>-13458.12</v>
      </c>
      <c r="E846" s="100">
        <v>-27676.959999999999</v>
      </c>
      <c r="F846" s="100">
        <v>-477.21</v>
      </c>
      <c r="G846" s="100">
        <v>61.63</v>
      </c>
      <c r="H846" s="100">
        <v>61.63</v>
      </c>
      <c r="I846" s="100">
        <v>61.63</v>
      </c>
      <c r="J846" s="100">
        <v>61.63</v>
      </c>
      <c r="K846" s="100">
        <v>61.63</v>
      </c>
      <c r="L846" s="100">
        <v>-11013.59</v>
      </c>
      <c r="M846" s="100">
        <v>-10998.68</v>
      </c>
      <c r="N846" s="100">
        <v>-10998.68</v>
      </c>
      <c r="O846" s="100">
        <v>-336.83</v>
      </c>
      <c r="P846" s="100">
        <v>-12395.75</v>
      </c>
      <c r="Q846" s="100">
        <v>-158.53</v>
      </c>
      <c r="R846" s="100">
        <v>-5481.15</v>
      </c>
      <c r="S846" s="100">
        <v>-719.83</v>
      </c>
      <c r="T846" s="100">
        <v>4877.33</v>
      </c>
      <c r="U846" s="100">
        <v>78.739999999999995</v>
      </c>
      <c r="V846" s="100">
        <v>285.81</v>
      </c>
      <c r="W846" s="100">
        <v>39.28</v>
      </c>
      <c r="X846" s="100">
        <v>-9112.3799999999992</v>
      </c>
      <c r="Y846" s="100">
        <v>-20702.45</v>
      </c>
      <c r="Z846" s="100">
        <v>-22458.14</v>
      </c>
      <c r="AB846" s="100">
        <v>-22458.14</v>
      </c>
      <c r="AC846" s="100">
        <v>-22458.14</v>
      </c>
      <c r="AD846" s="100">
        <v>-22458.14</v>
      </c>
      <c r="AE846" s="100">
        <v>-22458.14</v>
      </c>
      <c r="AF846" s="100">
        <v>-22458.14</v>
      </c>
      <c r="AG846" s="100">
        <v>-22458.14</v>
      </c>
      <c r="AH846" s="100">
        <v>-22458.14</v>
      </c>
      <c r="AI846" s="100">
        <v>-22458.14</v>
      </c>
      <c r="AJ846" s="100">
        <v>-22458.14</v>
      </c>
      <c r="AK846" s="100">
        <v>-22458.14</v>
      </c>
      <c r="AL846" s="100">
        <v>-22458.14</v>
      </c>
      <c r="AM846" s="100">
        <v>-22458.14</v>
      </c>
      <c r="AN846" s="100">
        <v>-22458.14</v>
      </c>
      <c r="AO846" s="100">
        <v>-22458.14</v>
      </c>
      <c r="AP846" s="100">
        <v>-22458.14</v>
      </c>
      <c r="AQ846" s="100">
        <v>-22458.14</v>
      </c>
      <c r="AR846" s="100">
        <v>-22458.14</v>
      </c>
      <c r="AS846" s="100">
        <v>-22458.14</v>
      </c>
      <c r="AT846" s="100">
        <v>-22458.14</v>
      </c>
      <c r="AU846" s="100">
        <v>-22458.14</v>
      </c>
      <c r="AV846" s="100">
        <v>-22458.14</v>
      </c>
      <c r="AW846" s="100">
        <v>-22458.14</v>
      </c>
      <c r="AX846" s="100">
        <v>-22458.14</v>
      </c>
      <c r="AY846" s="100">
        <v>-22458.14</v>
      </c>
      <c r="AZ846" s="100">
        <v>-22458.14</v>
      </c>
      <c r="BA846" s="100">
        <v>-22458.14</v>
      </c>
      <c r="BB846" s="100">
        <v>-22458.14</v>
      </c>
      <c r="BC846" s="100">
        <v>-22458.14</v>
      </c>
      <c r="BD846" s="100">
        <v>-22458.14</v>
      </c>
      <c r="BE846" s="100">
        <v>-22458.14</v>
      </c>
      <c r="BF846" s="100">
        <v>-22458.14</v>
      </c>
      <c r="BG846" s="100">
        <v>-22458.14</v>
      </c>
      <c r="BH846" s="100">
        <v>-22458.14</v>
      </c>
      <c r="BI846" s="100">
        <v>-22458.14</v>
      </c>
      <c r="BJ846" s="100">
        <v>-22458.14</v>
      </c>
      <c r="BK846" s="100">
        <v>-22458.14</v>
      </c>
      <c r="BL846" s="100">
        <v>-22458.14</v>
      </c>
      <c r="BM846" s="100">
        <v>-22458.14</v>
      </c>
      <c r="BN846" s="100">
        <v>-22458.14</v>
      </c>
      <c r="BO846" s="100">
        <v>-22458.14</v>
      </c>
      <c r="BP846" s="100">
        <v>-22458.14</v>
      </c>
      <c r="BQ846" s="100">
        <v>-22458.14</v>
      </c>
      <c r="BR846" s="100">
        <v>-22458.14</v>
      </c>
      <c r="BS846" s="100">
        <v>-22458.14</v>
      </c>
      <c r="BT846" s="100">
        <v>-22458.14</v>
      </c>
      <c r="BU846" s="100">
        <v>-22458.14</v>
      </c>
      <c r="BV846" s="100">
        <v>-22458.14</v>
      </c>
      <c r="BW846" s="100">
        <v>-22458.14</v>
      </c>
      <c r="BX846" s="100">
        <v>-22458.14</v>
      </c>
      <c r="BY846" s="100">
        <v>-22458.14</v>
      </c>
      <c r="BZ846" s="100">
        <v>-22458.14</v>
      </c>
      <c r="CA846" s="100">
        <v>-22458.14</v>
      </c>
      <c r="CB846" s="100">
        <v>-22458.14</v>
      </c>
      <c r="CC846" s="100">
        <v>-22458.14</v>
      </c>
      <c r="CD846" s="100">
        <v>-22458.14</v>
      </c>
      <c r="CE846" s="100">
        <v>-22458.14</v>
      </c>
      <c r="CF846" s="100">
        <v>-22458.14</v>
      </c>
      <c r="CG846" s="100">
        <v>-22458.14</v>
      </c>
      <c r="CH846" s="100">
        <v>-22458.14</v>
      </c>
      <c r="CI846" s="100">
        <v>-22458.14</v>
      </c>
      <c r="CJ846" s="100">
        <v>-22458.14</v>
      </c>
      <c r="CK846" s="100">
        <v>-22458.14</v>
      </c>
      <c r="CL846" s="100">
        <v>-22458.14</v>
      </c>
      <c r="CM846" s="100">
        <v>-22458.14</v>
      </c>
      <c r="CN846" s="100">
        <v>-22458.14</v>
      </c>
      <c r="CO846" s="100">
        <v>-22458.14</v>
      </c>
    </row>
    <row r="847" spans="1:93" x14ac:dyDescent="0.2">
      <c r="A847" s="101" t="s">
        <v>2440</v>
      </c>
      <c r="B847" s="100">
        <v>0</v>
      </c>
      <c r="C847" s="100">
        <v>0</v>
      </c>
      <c r="D847" s="100">
        <v>0</v>
      </c>
      <c r="E847" s="100">
        <v>0</v>
      </c>
      <c r="F847" s="100">
        <v>0</v>
      </c>
      <c r="G847" s="100">
        <v>0</v>
      </c>
      <c r="H847" s="100">
        <v>0</v>
      </c>
      <c r="I847" s="100">
        <v>0</v>
      </c>
      <c r="J847" s="100">
        <v>0</v>
      </c>
      <c r="K847" s="100">
        <v>0</v>
      </c>
      <c r="L847" s="100">
        <v>0</v>
      </c>
      <c r="M847" s="100">
        <v>0</v>
      </c>
      <c r="N847" s="100">
        <v>0</v>
      </c>
      <c r="O847" s="100">
        <v>0</v>
      </c>
      <c r="P847" s="100">
        <v>0</v>
      </c>
      <c r="Q847" s="100">
        <v>0</v>
      </c>
      <c r="R847" s="100">
        <v>0</v>
      </c>
      <c r="S847" s="100">
        <v>0</v>
      </c>
      <c r="T847" s="100">
        <v>0</v>
      </c>
      <c r="U847" s="100">
        <v>0</v>
      </c>
      <c r="V847" s="100">
        <v>0</v>
      </c>
      <c r="W847" s="100">
        <v>0</v>
      </c>
      <c r="X847" s="100">
        <v>0</v>
      </c>
      <c r="Y847" s="100">
        <v>0</v>
      </c>
      <c r="Z847" s="100">
        <v>0</v>
      </c>
      <c r="AB847" s="100">
        <v>0</v>
      </c>
      <c r="AC847" s="100">
        <v>0</v>
      </c>
      <c r="AD847" s="100">
        <v>0</v>
      </c>
      <c r="AE847" s="100">
        <v>0</v>
      </c>
      <c r="AF847" s="100">
        <v>0</v>
      </c>
      <c r="AG847" s="100">
        <v>0</v>
      </c>
      <c r="AH847" s="100">
        <v>0</v>
      </c>
      <c r="AI847" s="100">
        <v>0</v>
      </c>
      <c r="AJ847" s="100">
        <v>0</v>
      </c>
      <c r="AK847" s="100">
        <v>0</v>
      </c>
      <c r="AL847" s="100">
        <v>0</v>
      </c>
      <c r="AM847" s="100">
        <v>0</v>
      </c>
      <c r="AN847" s="100">
        <v>0</v>
      </c>
      <c r="AO847" s="100">
        <v>0</v>
      </c>
      <c r="AP847" s="100">
        <v>0</v>
      </c>
      <c r="AQ847" s="100">
        <v>0</v>
      </c>
      <c r="AR847" s="100">
        <v>0</v>
      </c>
      <c r="AS847" s="100">
        <v>0</v>
      </c>
      <c r="AT847" s="100">
        <v>0</v>
      </c>
      <c r="AU847" s="100">
        <v>0</v>
      </c>
      <c r="AV847" s="100">
        <v>0</v>
      </c>
      <c r="AW847" s="100">
        <v>0</v>
      </c>
      <c r="AX847" s="100">
        <v>0</v>
      </c>
      <c r="AY847" s="100">
        <v>0</v>
      </c>
      <c r="AZ847" s="100">
        <v>0</v>
      </c>
      <c r="BA847" s="100">
        <v>0</v>
      </c>
      <c r="BB847" s="100">
        <v>0</v>
      </c>
      <c r="BC847" s="100">
        <v>0</v>
      </c>
      <c r="BD847" s="100">
        <v>0</v>
      </c>
      <c r="BE847" s="100">
        <v>0</v>
      </c>
      <c r="BF847" s="100">
        <v>0</v>
      </c>
      <c r="BG847" s="100">
        <v>0</v>
      </c>
      <c r="BH847" s="100">
        <v>0</v>
      </c>
      <c r="BI847" s="100">
        <v>0</v>
      </c>
      <c r="BJ847" s="100">
        <v>0</v>
      </c>
      <c r="BK847" s="100">
        <v>0</v>
      </c>
      <c r="BL847" s="100">
        <v>0</v>
      </c>
      <c r="BM847" s="100">
        <v>0</v>
      </c>
      <c r="BN847" s="100">
        <v>0</v>
      </c>
      <c r="BO847" s="100">
        <v>0</v>
      </c>
      <c r="BP847" s="100">
        <v>0</v>
      </c>
      <c r="BQ847" s="100">
        <v>0</v>
      </c>
      <c r="BR847" s="100">
        <v>0</v>
      </c>
      <c r="BS847" s="100">
        <v>0</v>
      </c>
      <c r="BT847" s="100">
        <v>0</v>
      </c>
      <c r="BU847" s="100">
        <v>0</v>
      </c>
      <c r="BV847" s="100">
        <v>0</v>
      </c>
      <c r="BW847" s="100">
        <v>0</v>
      </c>
      <c r="BX847" s="100">
        <v>0</v>
      </c>
      <c r="BY847" s="100">
        <v>0</v>
      </c>
      <c r="BZ847" s="100">
        <v>0</v>
      </c>
      <c r="CA847" s="100">
        <v>0</v>
      </c>
      <c r="CB847" s="100">
        <v>0</v>
      </c>
      <c r="CC847" s="100">
        <v>0</v>
      </c>
      <c r="CD847" s="100">
        <v>0</v>
      </c>
      <c r="CE847" s="100">
        <v>0</v>
      </c>
      <c r="CF847" s="100">
        <v>0</v>
      </c>
      <c r="CG847" s="100">
        <v>0</v>
      </c>
      <c r="CH847" s="100">
        <v>0</v>
      </c>
      <c r="CI847" s="100">
        <v>0</v>
      </c>
      <c r="CJ847" s="100">
        <v>0</v>
      </c>
      <c r="CK847" s="100">
        <v>0</v>
      </c>
      <c r="CL847" s="100">
        <v>0</v>
      </c>
      <c r="CM847" s="100">
        <v>0</v>
      </c>
      <c r="CN847" s="100">
        <v>0</v>
      </c>
      <c r="CO847" s="100">
        <v>0</v>
      </c>
    </row>
    <row r="848" spans="1:93" x14ac:dyDescent="0.2">
      <c r="A848" s="101" t="s">
        <v>2441</v>
      </c>
      <c r="B848" s="100">
        <v>-121348795.95999999</v>
      </c>
      <c r="C848" s="100">
        <v>-86391173.799999997</v>
      </c>
      <c r="D848" s="100">
        <v>-109982107.42</v>
      </c>
      <c r="E848" s="100">
        <v>-108168997.84999999</v>
      </c>
      <c r="F848" s="100">
        <v>-91312596.909999996</v>
      </c>
      <c r="G848" s="100">
        <v>-136286865.62</v>
      </c>
      <c r="H848" s="100">
        <v>-86421925.239999995</v>
      </c>
      <c r="I848" s="100">
        <v>-208135751.09</v>
      </c>
      <c r="J848" s="100">
        <v>-109590226.68000001</v>
      </c>
      <c r="K848" s="100">
        <v>-192372051.80000001</v>
      </c>
      <c r="L848" s="100">
        <v>-152463682.30000001</v>
      </c>
      <c r="M848" s="100">
        <v>-168140589.03999999</v>
      </c>
      <c r="N848" s="100">
        <v>-168140589.03999999</v>
      </c>
      <c r="O848" s="100">
        <v>-105944049.59999999</v>
      </c>
      <c r="P848" s="100">
        <v>-93093050.310000002</v>
      </c>
      <c r="Q848" s="100">
        <v>-101078049.39</v>
      </c>
      <c r="R848" s="100">
        <v>-104144637.25</v>
      </c>
      <c r="S848" s="100">
        <v>-144404751.80000001</v>
      </c>
      <c r="T848" s="100">
        <v>-101466482.15000001</v>
      </c>
      <c r="U848" s="100">
        <v>-92767211.939999998</v>
      </c>
      <c r="V848" s="100">
        <v>-199587052.91</v>
      </c>
      <c r="W848" s="100">
        <v>-143939863.44999999</v>
      </c>
      <c r="X848" s="100">
        <v>-132070355.359999</v>
      </c>
      <c r="Y848" s="100">
        <v>-514727659.93000001</v>
      </c>
      <c r="Z848" s="100">
        <v>-133045408.06999999</v>
      </c>
      <c r="AB848" s="100">
        <v>-133045408.06999999</v>
      </c>
      <c r="AC848" s="100">
        <v>-133045408.06999999</v>
      </c>
      <c r="AD848" s="100">
        <v>-133045408.06999999</v>
      </c>
      <c r="AE848" s="100">
        <v>-133045408.06999999</v>
      </c>
      <c r="AF848" s="100">
        <v>-133045408.06999999</v>
      </c>
      <c r="AG848" s="100">
        <v>-133045408.06999999</v>
      </c>
      <c r="AH848" s="100">
        <v>-133045408.06999999</v>
      </c>
      <c r="AI848" s="100">
        <v>-133045408.06999999</v>
      </c>
      <c r="AJ848" s="100">
        <v>-133045408.06999999</v>
      </c>
      <c r="AK848" s="100">
        <v>-133045408.06999999</v>
      </c>
      <c r="AL848" s="100">
        <v>-133045408.06999999</v>
      </c>
      <c r="AM848" s="100">
        <v>-133045408.06999999</v>
      </c>
      <c r="AN848" s="100">
        <v>-133045408.06999999</v>
      </c>
      <c r="AO848" s="100">
        <v>-133045408.06999999</v>
      </c>
      <c r="AP848" s="100">
        <v>-133045408.06999999</v>
      </c>
      <c r="AQ848" s="100">
        <v>-133045408.06999999</v>
      </c>
      <c r="AR848" s="100">
        <v>-133045408.06999999</v>
      </c>
      <c r="AS848" s="100">
        <v>-133045408.06999999</v>
      </c>
      <c r="AT848" s="100">
        <v>-133045408.06999999</v>
      </c>
      <c r="AU848" s="100">
        <v>-133045408.06999999</v>
      </c>
      <c r="AV848" s="100">
        <v>-133045408.06999999</v>
      </c>
      <c r="AW848" s="100">
        <v>-133045408.06999999</v>
      </c>
      <c r="AX848" s="100">
        <v>-133045408.06999999</v>
      </c>
      <c r="AY848" s="100">
        <v>-133045408.06999999</v>
      </c>
      <c r="AZ848" s="100">
        <v>-133045408.06999999</v>
      </c>
      <c r="BA848" s="100">
        <v>-133045408.06999999</v>
      </c>
      <c r="BB848" s="100">
        <v>-133045408.06999999</v>
      </c>
      <c r="BC848" s="100">
        <v>-133045408.06999999</v>
      </c>
      <c r="BD848" s="100">
        <v>-133045408.06999999</v>
      </c>
      <c r="BE848" s="100">
        <v>-133045408.06999999</v>
      </c>
      <c r="BF848" s="100">
        <v>-133045408.06999999</v>
      </c>
      <c r="BG848" s="100">
        <v>-133045408.06999999</v>
      </c>
      <c r="BH848" s="100">
        <v>-133045408.06999999</v>
      </c>
      <c r="BI848" s="100">
        <v>-133045408.06999999</v>
      </c>
      <c r="BJ848" s="100">
        <v>-133045408.06999999</v>
      </c>
      <c r="BK848" s="100">
        <v>-133045408.06999999</v>
      </c>
      <c r="BL848" s="100">
        <v>-133045408.06999999</v>
      </c>
      <c r="BM848" s="100">
        <v>-133045408.06999999</v>
      </c>
      <c r="BN848" s="100">
        <v>-133045408.06999999</v>
      </c>
      <c r="BO848" s="100">
        <v>-133045408.06999999</v>
      </c>
      <c r="BP848" s="100">
        <v>-133045408.06999999</v>
      </c>
      <c r="BQ848" s="100">
        <v>-133045408.06999999</v>
      </c>
      <c r="BR848" s="100">
        <v>-133045408.06999999</v>
      </c>
      <c r="BS848" s="100">
        <v>-133045408.06999999</v>
      </c>
      <c r="BT848" s="100">
        <v>-133045408.06999999</v>
      </c>
      <c r="BU848" s="100">
        <v>-133045408.06999999</v>
      </c>
      <c r="BV848" s="100">
        <v>-133045408.06999999</v>
      </c>
      <c r="BW848" s="100">
        <v>-133045408.06999999</v>
      </c>
      <c r="BX848" s="100">
        <v>-133045408.06999999</v>
      </c>
      <c r="BY848" s="100">
        <v>-133045408.06999999</v>
      </c>
      <c r="BZ848" s="100">
        <v>-133045408.06999999</v>
      </c>
      <c r="CA848" s="100">
        <v>-133045408.06999999</v>
      </c>
      <c r="CB848" s="100">
        <v>-133045408.06999999</v>
      </c>
      <c r="CC848" s="100">
        <v>-133045408.06999999</v>
      </c>
      <c r="CD848" s="100">
        <v>-133045408.06999999</v>
      </c>
      <c r="CE848" s="100">
        <v>-133045408.06999999</v>
      </c>
      <c r="CF848" s="100">
        <v>-133045408.06999999</v>
      </c>
      <c r="CG848" s="100">
        <v>-133045408.06999999</v>
      </c>
      <c r="CH848" s="100">
        <v>-133045408.06999999</v>
      </c>
      <c r="CI848" s="100">
        <v>-133045408.06999999</v>
      </c>
      <c r="CJ848" s="100">
        <v>-133045408.06999999</v>
      </c>
      <c r="CK848" s="100">
        <v>-133045408.06999999</v>
      </c>
      <c r="CL848" s="100">
        <v>-133045408.06999999</v>
      </c>
      <c r="CM848" s="100">
        <v>-133045408.06999999</v>
      </c>
      <c r="CN848" s="100">
        <v>-133045408.06999999</v>
      </c>
      <c r="CO848" s="100">
        <v>-133045408.06999999</v>
      </c>
    </row>
    <row r="849" spans="1:93" x14ac:dyDescent="0.2">
      <c r="A849" s="101" t="s">
        <v>2442</v>
      </c>
      <c r="B849" s="100">
        <v>0</v>
      </c>
      <c r="C849" s="100">
        <v>0</v>
      </c>
      <c r="D849" s="100">
        <v>0</v>
      </c>
      <c r="E849" s="100">
        <v>0</v>
      </c>
      <c r="F849" s="100">
        <v>0</v>
      </c>
      <c r="G849" s="100">
        <v>0</v>
      </c>
      <c r="H849" s="100">
        <v>0</v>
      </c>
      <c r="I849" s="100">
        <v>0</v>
      </c>
      <c r="J849" s="100">
        <v>0</v>
      </c>
      <c r="K849" s="100">
        <v>0</v>
      </c>
      <c r="L849" s="100">
        <v>0</v>
      </c>
      <c r="M849" s="100">
        <v>0</v>
      </c>
      <c r="N849" s="100">
        <v>0</v>
      </c>
      <c r="O849" s="100">
        <v>0</v>
      </c>
      <c r="P849" s="100">
        <v>0</v>
      </c>
      <c r="Q849" s="100">
        <v>0</v>
      </c>
      <c r="R849" s="100">
        <v>0</v>
      </c>
      <c r="S849" s="100">
        <v>0</v>
      </c>
      <c r="T849" s="100">
        <v>0</v>
      </c>
      <c r="U849" s="100">
        <v>0</v>
      </c>
      <c r="V849" s="100">
        <v>0</v>
      </c>
      <c r="W849" s="100">
        <v>0</v>
      </c>
      <c r="X849" s="100">
        <v>0</v>
      </c>
      <c r="Y849" s="100">
        <v>0</v>
      </c>
      <c r="Z849" s="100">
        <v>0</v>
      </c>
      <c r="AB849" s="100">
        <v>0</v>
      </c>
      <c r="AC849" s="100">
        <v>0</v>
      </c>
      <c r="AD849" s="100">
        <v>0</v>
      </c>
      <c r="AE849" s="100">
        <v>0</v>
      </c>
      <c r="AF849" s="100">
        <v>0</v>
      </c>
      <c r="AG849" s="100">
        <v>0</v>
      </c>
      <c r="AH849" s="100">
        <v>0</v>
      </c>
      <c r="AI849" s="100">
        <v>0</v>
      </c>
      <c r="AJ849" s="100">
        <v>0</v>
      </c>
      <c r="AK849" s="100">
        <v>0</v>
      </c>
      <c r="AL849" s="100">
        <v>0</v>
      </c>
      <c r="AM849" s="100">
        <v>0</v>
      </c>
      <c r="AN849" s="100">
        <v>0</v>
      </c>
      <c r="AO849" s="100">
        <v>0</v>
      </c>
      <c r="AP849" s="100">
        <v>0</v>
      </c>
      <c r="AQ849" s="100">
        <v>0</v>
      </c>
      <c r="AR849" s="100">
        <v>0</v>
      </c>
      <c r="AS849" s="100">
        <v>0</v>
      </c>
      <c r="AT849" s="100">
        <v>0</v>
      </c>
      <c r="AU849" s="100">
        <v>0</v>
      </c>
      <c r="AV849" s="100">
        <v>0</v>
      </c>
      <c r="AW849" s="100">
        <v>0</v>
      </c>
      <c r="AX849" s="100">
        <v>0</v>
      </c>
      <c r="AY849" s="100">
        <v>0</v>
      </c>
      <c r="AZ849" s="100">
        <v>0</v>
      </c>
      <c r="BA849" s="100">
        <v>0</v>
      </c>
      <c r="BB849" s="100">
        <v>0</v>
      </c>
      <c r="BC849" s="100">
        <v>0</v>
      </c>
      <c r="BD849" s="100">
        <v>0</v>
      </c>
      <c r="BE849" s="100">
        <v>0</v>
      </c>
      <c r="BF849" s="100">
        <v>0</v>
      </c>
      <c r="BG849" s="100">
        <v>0</v>
      </c>
      <c r="BH849" s="100">
        <v>0</v>
      </c>
      <c r="BI849" s="100">
        <v>0</v>
      </c>
      <c r="BJ849" s="100">
        <v>0</v>
      </c>
      <c r="BK849" s="100">
        <v>0</v>
      </c>
      <c r="BL849" s="100">
        <v>0</v>
      </c>
      <c r="BM849" s="100">
        <v>0</v>
      </c>
      <c r="BN849" s="100">
        <v>0</v>
      </c>
      <c r="BO849" s="100">
        <v>0</v>
      </c>
      <c r="BP849" s="100">
        <v>0</v>
      </c>
      <c r="BQ849" s="100">
        <v>0</v>
      </c>
      <c r="BR849" s="100">
        <v>0</v>
      </c>
      <c r="BS849" s="100">
        <v>0</v>
      </c>
      <c r="BT849" s="100">
        <v>0</v>
      </c>
      <c r="BU849" s="100">
        <v>0</v>
      </c>
      <c r="BV849" s="100">
        <v>0</v>
      </c>
      <c r="BW849" s="100">
        <v>0</v>
      </c>
      <c r="BX849" s="100">
        <v>0</v>
      </c>
      <c r="BY849" s="100">
        <v>0</v>
      </c>
      <c r="BZ849" s="100">
        <v>0</v>
      </c>
      <c r="CA849" s="100">
        <v>0</v>
      </c>
      <c r="CB849" s="100">
        <v>0</v>
      </c>
      <c r="CC849" s="100">
        <v>0</v>
      </c>
      <c r="CD849" s="100">
        <v>0</v>
      </c>
      <c r="CE849" s="100">
        <v>0</v>
      </c>
      <c r="CF849" s="100">
        <v>0</v>
      </c>
      <c r="CG849" s="100">
        <v>0</v>
      </c>
      <c r="CH849" s="100">
        <v>0</v>
      </c>
      <c r="CI849" s="100">
        <v>0</v>
      </c>
      <c r="CJ849" s="100">
        <v>0</v>
      </c>
      <c r="CK849" s="100">
        <v>0</v>
      </c>
      <c r="CL849" s="100">
        <v>0</v>
      </c>
      <c r="CM849" s="100">
        <v>0</v>
      </c>
      <c r="CN849" s="100">
        <v>0</v>
      </c>
      <c r="CO849" s="100">
        <v>0</v>
      </c>
    </row>
    <row r="850" spans="1:93" x14ac:dyDescent="0.2">
      <c r="A850" s="102" t="s">
        <v>2443</v>
      </c>
      <c r="B850" s="103">
        <v>-121313087.8</v>
      </c>
      <c r="C850" s="103">
        <v>-86406729.049999997</v>
      </c>
      <c r="D850" s="103">
        <v>-109919103.95</v>
      </c>
      <c r="E850" s="103">
        <v>-108090322.75999901</v>
      </c>
      <c r="F850" s="103">
        <v>-91181405.1199999</v>
      </c>
      <c r="G850" s="103">
        <v>-136385750.739999</v>
      </c>
      <c r="H850" s="103">
        <v>-86615430.219999999</v>
      </c>
      <c r="I850" s="103">
        <v>-208224131.94999999</v>
      </c>
      <c r="J850" s="103">
        <v>-109679408.42</v>
      </c>
      <c r="K850" s="103">
        <v>-192371337.46000001</v>
      </c>
      <c r="L850" s="103">
        <v>-152469971.43000001</v>
      </c>
      <c r="M850" s="103">
        <v>-168253108.53999999</v>
      </c>
      <c r="N850" s="103">
        <v>-168253108.53999999</v>
      </c>
      <c r="O850" s="103">
        <v>-106001193.58</v>
      </c>
      <c r="P850" s="103">
        <v>-93161773.280000001</v>
      </c>
      <c r="Q850" s="103">
        <v>-101121834.81999999</v>
      </c>
      <c r="R850" s="103">
        <v>-104381289.39</v>
      </c>
      <c r="S850" s="103">
        <v>-144380267.09</v>
      </c>
      <c r="T850" s="103">
        <v>-101448987.56</v>
      </c>
      <c r="U850" s="103">
        <v>-92923487.239999995</v>
      </c>
      <c r="V850" s="103">
        <v>-199705143.84999999</v>
      </c>
      <c r="W850" s="103">
        <v>-144024888.68999901</v>
      </c>
      <c r="X850" s="103">
        <v>-132063840.06999899</v>
      </c>
      <c r="Y850" s="103">
        <v>-514653524.24000001</v>
      </c>
      <c r="Z850" s="103">
        <v>-133080682.18000001</v>
      </c>
      <c r="AA850" s="103"/>
      <c r="AB850" s="103">
        <v>-133080682.18000001</v>
      </c>
      <c r="AC850" s="103">
        <v>-133080682.18000001</v>
      </c>
      <c r="AD850" s="103">
        <v>-133080682.18000001</v>
      </c>
      <c r="AE850" s="103">
        <v>-133080682.18000001</v>
      </c>
      <c r="AF850" s="103">
        <v>-133080682.18000001</v>
      </c>
      <c r="AG850" s="103">
        <v>-133080682.18000001</v>
      </c>
      <c r="AH850" s="103">
        <v>-133080682.18000001</v>
      </c>
      <c r="AI850" s="103">
        <v>-133080682.18000001</v>
      </c>
      <c r="AJ850" s="103">
        <v>-133080682.18000001</v>
      </c>
      <c r="AK850" s="103">
        <v>-133080682.18000001</v>
      </c>
      <c r="AL850" s="103">
        <v>-133080682.18000001</v>
      </c>
      <c r="AM850" s="103">
        <v>-133080682.18000001</v>
      </c>
      <c r="AN850" s="103">
        <v>-133080682.18000001</v>
      </c>
      <c r="AO850" s="103">
        <v>-133080682.18000001</v>
      </c>
      <c r="AP850" s="103">
        <v>-133080682.18000001</v>
      </c>
      <c r="AQ850" s="103">
        <v>-133080682.18000001</v>
      </c>
      <c r="AR850" s="103">
        <v>-133080682.18000001</v>
      </c>
      <c r="AS850" s="103">
        <v>-133080682.18000001</v>
      </c>
      <c r="AT850" s="103">
        <v>-133080682.18000001</v>
      </c>
      <c r="AU850" s="103">
        <v>-133080682.18000001</v>
      </c>
      <c r="AV850" s="103">
        <v>-133080682.18000001</v>
      </c>
      <c r="AW850" s="103">
        <v>-133080682.18000001</v>
      </c>
      <c r="AX850" s="103">
        <v>-133080682.18000001</v>
      </c>
      <c r="AY850" s="103">
        <v>-133080682.18000001</v>
      </c>
      <c r="AZ850" s="103">
        <v>-133080682.18000001</v>
      </c>
      <c r="BA850" s="103">
        <v>-133080682.18000001</v>
      </c>
      <c r="BB850" s="103">
        <v>-133080682.18000001</v>
      </c>
      <c r="BC850" s="103">
        <v>-133080682.18000001</v>
      </c>
      <c r="BD850" s="103">
        <v>-133080682.18000001</v>
      </c>
      <c r="BE850" s="103">
        <v>-133080682.18000001</v>
      </c>
      <c r="BF850" s="103">
        <v>-133080682.18000001</v>
      </c>
      <c r="BG850" s="103">
        <v>-133080682.18000001</v>
      </c>
      <c r="BH850" s="103">
        <v>-133080682.18000001</v>
      </c>
      <c r="BI850" s="103">
        <v>-133080682.18000001</v>
      </c>
      <c r="BJ850" s="103">
        <v>-133080682.18000001</v>
      </c>
      <c r="BK850" s="103">
        <v>-133080682.18000001</v>
      </c>
      <c r="BL850" s="103">
        <v>-133080682.18000001</v>
      </c>
      <c r="BM850" s="103">
        <v>-133080682.18000001</v>
      </c>
      <c r="BN850" s="103">
        <v>-133080682.18000001</v>
      </c>
      <c r="BO850" s="103">
        <v>-133080682.18000001</v>
      </c>
      <c r="BP850" s="103">
        <v>-133080682.18000001</v>
      </c>
      <c r="BQ850" s="103">
        <v>-133080682.18000001</v>
      </c>
      <c r="BR850" s="103">
        <v>-133080682.18000001</v>
      </c>
      <c r="BS850" s="103">
        <v>-133080682.18000001</v>
      </c>
      <c r="BT850" s="103">
        <v>-133080682.18000001</v>
      </c>
      <c r="BU850" s="103">
        <v>-133080682.18000001</v>
      </c>
      <c r="BV850" s="103">
        <v>-133080682.18000001</v>
      </c>
      <c r="BW850" s="103">
        <v>-133080682.18000001</v>
      </c>
      <c r="BX850" s="103">
        <v>-133080682.18000001</v>
      </c>
      <c r="BY850" s="103">
        <v>-133080682.18000001</v>
      </c>
      <c r="BZ850" s="103">
        <v>-133080682.18000001</v>
      </c>
      <c r="CA850" s="103">
        <v>-133080682.18000001</v>
      </c>
      <c r="CB850" s="103">
        <v>-133080682.18000001</v>
      </c>
      <c r="CC850" s="103">
        <v>-133080682.18000001</v>
      </c>
      <c r="CD850" s="103">
        <v>-133080682.18000001</v>
      </c>
      <c r="CE850" s="103">
        <v>-133080682.18000001</v>
      </c>
      <c r="CF850" s="103">
        <v>-133080682.18000001</v>
      </c>
      <c r="CG850" s="103">
        <v>-133080682.18000001</v>
      </c>
      <c r="CH850" s="103">
        <v>-133080682.18000001</v>
      </c>
      <c r="CI850" s="103">
        <v>-133080682.18000001</v>
      </c>
      <c r="CJ850" s="103">
        <v>-133080682.18000001</v>
      </c>
      <c r="CK850" s="103">
        <v>-133080682.18000001</v>
      </c>
      <c r="CL850" s="103">
        <v>-133080682.18000001</v>
      </c>
      <c r="CM850" s="103">
        <v>-133080682.18000001</v>
      </c>
      <c r="CN850" s="103">
        <v>-133080682.18000001</v>
      </c>
      <c r="CO850" s="103">
        <v>-133080682.18000001</v>
      </c>
    </row>
    <row r="851" spans="1:93" x14ac:dyDescent="0.2">
      <c r="A851" s="101" t="s">
        <v>280</v>
      </c>
    </row>
    <row r="852" spans="1:93" x14ac:dyDescent="0.2">
      <c r="A852" s="99" t="s">
        <v>2444</v>
      </c>
    </row>
    <row r="853" spans="1:93" x14ac:dyDescent="0.2">
      <c r="A853" s="101" t="s">
        <v>2445</v>
      </c>
      <c r="B853" s="100">
        <v>-198690903.13999999</v>
      </c>
      <c r="C853" s="100">
        <v>-198690903.13999999</v>
      </c>
      <c r="D853" s="100">
        <v>-198690903.13999999</v>
      </c>
      <c r="E853" s="100">
        <v>-198690903.13999999</v>
      </c>
      <c r="F853" s="100">
        <v>-198690903.13999999</v>
      </c>
      <c r="G853" s="100">
        <v>-198690903.13999999</v>
      </c>
      <c r="H853" s="100">
        <v>-198690903.13999999</v>
      </c>
      <c r="I853" s="100">
        <v>-198690903.13999999</v>
      </c>
      <c r="J853" s="100">
        <v>-198690903.13999999</v>
      </c>
      <c r="K853" s="100">
        <v>-198690903.13999999</v>
      </c>
      <c r="L853" s="100">
        <v>-198690903.13999999</v>
      </c>
      <c r="M853" s="100">
        <v>-198690903.13999999</v>
      </c>
      <c r="N853" s="100">
        <v>-198690903.13999999</v>
      </c>
      <c r="O853" s="100">
        <v>-198690903.13999999</v>
      </c>
      <c r="P853" s="100">
        <v>-198690903.13999999</v>
      </c>
      <c r="Q853" s="100">
        <v>-198690903.13999999</v>
      </c>
      <c r="R853" s="100">
        <v>0</v>
      </c>
      <c r="S853" s="100">
        <v>0</v>
      </c>
      <c r="T853" s="100">
        <v>0</v>
      </c>
      <c r="U853" s="100">
        <v>0</v>
      </c>
      <c r="V853" s="100">
        <v>0</v>
      </c>
      <c r="W853" s="100">
        <v>0</v>
      </c>
      <c r="X853" s="100">
        <v>0</v>
      </c>
      <c r="Y853" s="100">
        <v>0</v>
      </c>
      <c r="Z853" s="100">
        <v>0</v>
      </c>
      <c r="AB853" s="100">
        <v>0</v>
      </c>
      <c r="AC853" s="100">
        <v>0</v>
      </c>
      <c r="AD853" s="100">
        <v>0</v>
      </c>
      <c r="AE853" s="100">
        <v>0</v>
      </c>
      <c r="AF853" s="100">
        <v>0</v>
      </c>
      <c r="AG853" s="100">
        <v>0</v>
      </c>
      <c r="AH853" s="100">
        <v>0</v>
      </c>
      <c r="AI853" s="100">
        <v>0</v>
      </c>
      <c r="AJ853" s="100">
        <v>0</v>
      </c>
      <c r="AK853" s="100">
        <v>0</v>
      </c>
      <c r="AL853" s="100">
        <v>0</v>
      </c>
      <c r="AM853" s="100">
        <v>0</v>
      </c>
      <c r="AN853" s="100">
        <v>0</v>
      </c>
      <c r="AO853" s="100">
        <v>0</v>
      </c>
      <c r="AP853" s="100">
        <v>0</v>
      </c>
      <c r="AQ853" s="100">
        <v>0</v>
      </c>
      <c r="AR853" s="100">
        <v>0</v>
      </c>
      <c r="AS853" s="100">
        <v>0</v>
      </c>
      <c r="AT853" s="100">
        <v>0</v>
      </c>
      <c r="AU853" s="100">
        <v>0</v>
      </c>
      <c r="AV853" s="100">
        <v>0</v>
      </c>
      <c r="AW853" s="100">
        <v>0</v>
      </c>
      <c r="AX853" s="100">
        <v>0</v>
      </c>
      <c r="AY853" s="100">
        <v>0</v>
      </c>
      <c r="AZ853" s="100">
        <v>0</v>
      </c>
      <c r="BA853" s="100">
        <v>0</v>
      </c>
      <c r="BB853" s="100">
        <v>0</v>
      </c>
      <c r="BC853" s="100">
        <v>0</v>
      </c>
      <c r="BD853" s="100">
        <v>0</v>
      </c>
      <c r="BE853" s="100">
        <v>0</v>
      </c>
      <c r="BF853" s="100">
        <v>0</v>
      </c>
      <c r="BG853" s="100">
        <v>0</v>
      </c>
      <c r="BH853" s="100">
        <v>0</v>
      </c>
      <c r="BI853" s="100">
        <v>0</v>
      </c>
      <c r="BJ853" s="100">
        <v>0</v>
      </c>
      <c r="BK853" s="100">
        <v>0</v>
      </c>
      <c r="BL853" s="100">
        <v>0</v>
      </c>
      <c r="BM853" s="100">
        <v>0</v>
      </c>
      <c r="BN853" s="100">
        <v>0</v>
      </c>
      <c r="BO853" s="100">
        <v>0</v>
      </c>
      <c r="BP853" s="100">
        <v>0</v>
      </c>
      <c r="BQ853" s="100">
        <v>0</v>
      </c>
      <c r="BR853" s="100">
        <v>0</v>
      </c>
      <c r="BS853" s="100">
        <v>0</v>
      </c>
      <c r="BT853" s="100">
        <v>0</v>
      </c>
      <c r="BU853" s="100">
        <v>0</v>
      </c>
      <c r="BV853" s="100">
        <v>0</v>
      </c>
      <c r="BW853" s="100">
        <v>0</v>
      </c>
      <c r="BX853" s="100">
        <v>0</v>
      </c>
      <c r="BY853" s="100">
        <v>0</v>
      </c>
      <c r="BZ853" s="100">
        <v>0</v>
      </c>
      <c r="CA853" s="100">
        <v>0</v>
      </c>
      <c r="CB853" s="100">
        <v>0</v>
      </c>
      <c r="CC853" s="100">
        <v>0</v>
      </c>
      <c r="CD853" s="100">
        <v>0</v>
      </c>
      <c r="CE853" s="100">
        <v>0</v>
      </c>
      <c r="CF853" s="100">
        <v>0</v>
      </c>
      <c r="CG853" s="100">
        <v>0</v>
      </c>
      <c r="CH853" s="100">
        <v>0</v>
      </c>
      <c r="CI853" s="100">
        <v>0</v>
      </c>
      <c r="CJ853" s="100">
        <v>0</v>
      </c>
      <c r="CK853" s="100">
        <v>0</v>
      </c>
      <c r="CL853" s="100">
        <v>0</v>
      </c>
      <c r="CM853" s="100">
        <v>0</v>
      </c>
      <c r="CN853" s="100">
        <v>0</v>
      </c>
      <c r="CO853" s="100">
        <v>0</v>
      </c>
    </row>
    <row r="854" spans="1:93" x14ac:dyDescent="0.2">
      <c r="A854" s="101" t="s">
        <v>2446</v>
      </c>
      <c r="B854" s="100">
        <v>-1666455.49</v>
      </c>
      <c r="C854" s="100">
        <v>-1666455.49</v>
      </c>
      <c r="D854" s="100">
        <v>-1666455.49</v>
      </c>
      <c r="E854" s="100">
        <v>-1666455.49</v>
      </c>
      <c r="F854" s="100">
        <v>-1666455.49</v>
      </c>
      <c r="G854" s="100">
        <v>-1666455.49</v>
      </c>
      <c r="H854" s="100">
        <v>-1666455.49</v>
      </c>
      <c r="I854" s="100">
        <v>-1666455.49</v>
      </c>
      <c r="J854" s="100">
        <v>-1666455.49</v>
      </c>
      <c r="K854" s="100">
        <v>-1666455.49</v>
      </c>
      <c r="L854" s="100">
        <v>-1666455.49</v>
      </c>
      <c r="M854" s="100">
        <v>-1666455.49</v>
      </c>
      <c r="N854" s="100">
        <v>-1666455.49</v>
      </c>
      <c r="O854" s="100">
        <v>-1666455.49</v>
      </c>
      <c r="P854" s="100">
        <v>-1666455.49</v>
      </c>
      <c r="Q854" s="100">
        <v>-1666455.49</v>
      </c>
      <c r="R854" s="100">
        <v>-1666455.49</v>
      </c>
      <c r="S854" s="100">
        <v>-1666455.49</v>
      </c>
      <c r="T854" s="100">
        <v>-1666455.49</v>
      </c>
      <c r="U854" s="100">
        <v>-1666455.49</v>
      </c>
      <c r="V854" s="100">
        <v>-1666455.49</v>
      </c>
      <c r="W854" s="100">
        <v>-1666455.49</v>
      </c>
      <c r="X854" s="100">
        <v>-1666455.49</v>
      </c>
      <c r="Y854" s="100">
        <v>-1666455.49</v>
      </c>
      <c r="Z854" s="100">
        <v>-1666455.49</v>
      </c>
      <c r="AB854" s="100">
        <v>-1666455.49</v>
      </c>
      <c r="AC854" s="100">
        <v>-1666455.49</v>
      </c>
      <c r="AD854" s="100">
        <v>-1666455.49</v>
      </c>
      <c r="AE854" s="100">
        <v>-1666455.49</v>
      </c>
      <c r="AF854" s="100">
        <v>-1666455.49</v>
      </c>
      <c r="AG854" s="100">
        <v>-1666455.49</v>
      </c>
      <c r="AH854" s="100">
        <v>-1666455.49</v>
      </c>
      <c r="AI854" s="100">
        <v>-1666455.49</v>
      </c>
      <c r="AJ854" s="100">
        <v>-1666455.49</v>
      </c>
      <c r="AK854" s="100">
        <v>-1666455.49</v>
      </c>
      <c r="AL854" s="100">
        <v>-1666455.49</v>
      </c>
      <c r="AM854" s="100">
        <v>-1666455.49</v>
      </c>
      <c r="AN854" s="100">
        <v>-1666455.49</v>
      </c>
      <c r="AO854" s="100">
        <v>-1666455.49</v>
      </c>
      <c r="AP854" s="100">
        <v>-1666455.49</v>
      </c>
      <c r="AQ854" s="100">
        <v>-1666455.49</v>
      </c>
      <c r="AR854" s="100">
        <v>-1666455.49</v>
      </c>
      <c r="AS854" s="100">
        <v>-1666455.49</v>
      </c>
      <c r="AT854" s="100">
        <v>-1666455.49</v>
      </c>
      <c r="AU854" s="100">
        <v>-1666455.49</v>
      </c>
      <c r="AV854" s="100">
        <v>-1666455.49</v>
      </c>
      <c r="AW854" s="100">
        <v>-1666455.49</v>
      </c>
      <c r="AX854" s="100">
        <v>-1666455.49</v>
      </c>
      <c r="AY854" s="100">
        <v>-1666455.49</v>
      </c>
      <c r="AZ854" s="100">
        <v>-1666455.49</v>
      </c>
      <c r="BA854" s="100">
        <v>-1666455.49</v>
      </c>
      <c r="BB854" s="100">
        <v>-1666455.49</v>
      </c>
      <c r="BC854" s="100">
        <v>-1666455.49</v>
      </c>
      <c r="BD854" s="100">
        <v>-1666455.49</v>
      </c>
      <c r="BE854" s="100">
        <v>-1666455.49</v>
      </c>
      <c r="BF854" s="100">
        <v>-1666455.49</v>
      </c>
      <c r="BG854" s="100">
        <v>-1666455.49</v>
      </c>
      <c r="BH854" s="100">
        <v>-1666455.49</v>
      </c>
      <c r="BI854" s="100">
        <v>-1666455.49</v>
      </c>
      <c r="BJ854" s="100">
        <v>-1666455.49</v>
      </c>
      <c r="BK854" s="100">
        <v>-1666455.49</v>
      </c>
      <c r="BL854" s="100">
        <v>-1666455.49</v>
      </c>
      <c r="BM854" s="100">
        <v>-1666455.49</v>
      </c>
      <c r="BN854" s="100">
        <v>-1666455.49</v>
      </c>
      <c r="BO854" s="100">
        <v>-1666455.49</v>
      </c>
      <c r="BP854" s="100">
        <v>-1666455.49</v>
      </c>
      <c r="BQ854" s="100">
        <v>-1666455.49</v>
      </c>
      <c r="BR854" s="100">
        <v>-1666455.49</v>
      </c>
      <c r="BS854" s="100">
        <v>-1666455.49</v>
      </c>
      <c r="BT854" s="100">
        <v>-1666455.49</v>
      </c>
      <c r="BU854" s="100">
        <v>-1666455.49</v>
      </c>
      <c r="BV854" s="100">
        <v>-1666455.49</v>
      </c>
      <c r="BW854" s="100">
        <v>-1666455.49</v>
      </c>
      <c r="BX854" s="100">
        <v>-1666455.49</v>
      </c>
      <c r="BY854" s="100">
        <v>-1666455.49</v>
      </c>
      <c r="BZ854" s="100">
        <v>-1666455.49</v>
      </c>
      <c r="CA854" s="100">
        <v>-1666455.49</v>
      </c>
      <c r="CB854" s="100">
        <v>-1666455.49</v>
      </c>
      <c r="CC854" s="100">
        <v>-1666455.49</v>
      </c>
      <c r="CD854" s="100">
        <v>-1666455.49</v>
      </c>
      <c r="CE854" s="100">
        <v>-1666455.49</v>
      </c>
      <c r="CF854" s="100">
        <v>-1666455.49</v>
      </c>
      <c r="CG854" s="100">
        <v>-1666455.49</v>
      </c>
      <c r="CH854" s="100">
        <v>-1666455.49</v>
      </c>
      <c r="CI854" s="100">
        <v>-1666455.49</v>
      </c>
      <c r="CJ854" s="100">
        <v>-1666455.49</v>
      </c>
      <c r="CK854" s="100">
        <v>-1666455.49</v>
      </c>
      <c r="CL854" s="100">
        <v>-1666455.49</v>
      </c>
      <c r="CM854" s="100">
        <v>-1666455.49</v>
      </c>
      <c r="CN854" s="100">
        <v>-1666455.49</v>
      </c>
      <c r="CO854" s="100">
        <v>-1666455.49</v>
      </c>
    </row>
    <row r="855" spans="1:93" x14ac:dyDescent="0.2">
      <c r="A855" s="101" t="s">
        <v>2447</v>
      </c>
      <c r="B855" s="100">
        <v>11306614.640000001</v>
      </c>
      <c r="C855" s="100">
        <v>12675379.710000001</v>
      </c>
      <c r="D855" s="100">
        <v>13782722.26</v>
      </c>
      <c r="E855" s="100">
        <v>14582974.380000001</v>
      </c>
      <c r="F855" s="100">
        <v>15613289.5</v>
      </c>
      <c r="G855" s="100">
        <v>16478404.9599999</v>
      </c>
      <c r="H855" s="100">
        <v>16781560.579999998</v>
      </c>
      <c r="I855" s="100">
        <v>16192573.310000001</v>
      </c>
      <c r="J855" s="100">
        <v>17565334.149999999</v>
      </c>
      <c r="K855" s="100">
        <v>18044067.75</v>
      </c>
      <c r="L855" s="100">
        <v>17832228.640000001</v>
      </c>
      <c r="M855" s="100">
        <v>17569871.800000001</v>
      </c>
      <c r="N855" s="100">
        <v>17569871.800000001</v>
      </c>
      <c r="O855" s="100">
        <v>17011637.629999999</v>
      </c>
      <c r="P855" s="100">
        <v>16485737.32</v>
      </c>
      <c r="Q855" s="100">
        <v>16069101.619999999</v>
      </c>
      <c r="R855" s="100">
        <v>-182626703.31999999</v>
      </c>
      <c r="S855" s="100">
        <v>-182696940.09</v>
      </c>
      <c r="T855" s="100">
        <v>-182232850.49000001</v>
      </c>
      <c r="U855" s="100">
        <v>-183290507.94</v>
      </c>
      <c r="V855" s="100">
        <v>-184011736.84999999</v>
      </c>
      <c r="W855" s="100">
        <v>-177314192.44</v>
      </c>
      <c r="X855" s="100">
        <v>-178794281.33000001</v>
      </c>
      <c r="Y855" s="100">
        <v>-163121673.41</v>
      </c>
      <c r="Z855" s="100">
        <v>-160201857.5</v>
      </c>
      <c r="AB855" s="100">
        <v>-160201857.5</v>
      </c>
      <c r="AC855" s="100">
        <v>-160201857.5</v>
      </c>
      <c r="AD855" s="100">
        <v>-160201857.5</v>
      </c>
      <c r="AE855" s="100">
        <v>-160201857.5</v>
      </c>
      <c r="AF855" s="100">
        <v>-160201857.5</v>
      </c>
      <c r="AG855" s="100">
        <v>-160201857.5</v>
      </c>
      <c r="AH855" s="100">
        <v>-160201857.5</v>
      </c>
      <c r="AI855" s="100">
        <v>-160201857.5</v>
      </c>
      <c r="AJ855" s="100">
        <v>-160201857.5</v>
      </c>
      <c r="AK855" s="100">
        <v>-160201857.5</v>
      </c>
      <c r="AL855" s="100">
        <v>-160201857.5</v>
      </c>
      <c r="AM855" s="100">
        <v>-160201857.5</v>
      </c>
      <c r="AN855" s="100">
        <v>-160201857.5</v>
      </c>
      <c r="AO855" s="100">
        <v>-160201857.5</v>
      </c>
      <c r="AP855" s="100">
        <v>-160201857.5</v>
      </c>
      <c r="AQ855" s="100">
        <v>-160201857.5</v>
      </c>
      <c r="AR855" s="100">
        <v>-160201857.5</v>
      </c>
      <c r="AS855" s="100">
        <v>-160201857.5</v>
      </c>
      <c r="AT855" s="100">
        <v>-160201857.5</v>
      </c>
      <c r="AU855" s="100">
        <v>-160201857.5</v>
      </c>
      <c r="AV855" s="100">
        <v>-160201857.5</v>
      </c>
      <c r="AW855" s="100">
        <v>-160201857.5</v>
      </c>
      <c r="AX855" s="100">
        <v>-160201857.5</v>
      </c>
      <c r="AY855" s="100">
        <v>-160201857.5</v>
      </c>
      <c r="AZ855" s="100">
        <v>-160201857.5</v>
      </c>
      <c r="BA855" s="100">
        <v>-160201857.5</v>
      </c>
      <c r="BB855" s="100">
        <v>-160201857.5</v>
      </c>
      <c r="BC855" s="100">
        <v>-160201857.5</v>
      </c>
      <c r="BD855" s="100">
        <v>-160201857.5</v>
      </c>
      <c r="BE855" s="100">
        <v>-160201857.5</v>
      </c>
      <c r="BF855" s="100">
        <v>-160201857.5</v>
      </c>
      <c r="BG855" s="100">
        <v>-160201857.5</v>
      </c>
      <c r="BH855" s="100">
        <v>-160201857.5</v>
      </c>
      <c r="BI855" s="100">
        <v>-160201857.5</v>
      </c>
      <c r="BJ855" s="100">
        <v>-160201857.5</v>
      </c>
      <c r="BK855" s="100">
        <v>-160201857.5</v>
      </c>
      <c r="BL855" s="100">
        <v>-160201857.5</v>
      </c>
      <c r="BM855" s="100">
        <v>-160201857.5</v>
      </c>
      <c r="BN855" s="100">
        <v>-160201857.5</v>
      </c>
      <c r="BO855" s="100">
        <v>-160201857.5</v>
      </c>
      <c r="BP855" s="100">
        <v>-160201857.5</v>
      </c>
      <c r="BQ855" s="100">
        <v>-160201857.5</v>
      </c>
      <c r="BR855" s="100">
        <v>-160201857.5</v>
      </c>
      <c r="BS855" s="100">
        <v>-160201857.5</v>
      </c>
      <c r="BT855" s="100">
        <v>-160201857.5</v>
      </c>
      <c r="BU855" s="100">
        <v>-160201857.5</v>
      </c>
      <c r="BV855" s="100">
        <v>-160201857.5</v>
      </c>
      <c r="BW855" s="100">
        <v>-160201857.5</v>
      </c>
      <c r="BX855" s="100">
        <v>-160201857.5</v>
      </c>
      <c r="BY855" s="100">
        <v>-160201857.5</v>
      </c>
      <c r="BZ855" s="100">
        <v>-160201857.5</v>
      </c>
      <c r="CA855" s="100">
        <v>-160201857.5</v>
      </c>
      <c r="CB855" s="100">
        <v>-160201857.5</v>
      </c>
      <c r="CC855" s="100">
        <v>-160201857.5</v>
      </c>
      <c r="CD855" s="100">
        <v>-160201857.5</v>
      </c>
      <c r="CE855" s="100">
        <v>-160201857.5</v>
      </c>
      <c r="CF855" s="100">
        <v>-160201857.5</v>
      </c>
      <c r="CG855" s="100">
        <v>-160201857.5</v>
      </c>
      <c r="CH855" s="100">
        <v>-160201857.5</v>
      </c>
      <c r="CI855" s="100">
        <v>-160201857.5</v>
      </c>
      <c r="CJ855" s="100">
        <v>-160201857.5</v>
      </c>
      <c r="CK855" s="100">
        <v>-160201857.5</v>
      </c>
      <c r="CL855" s="100">
        <v>-160201857.5</v>
      </c>
      <c r="CM855" s="100">
        <v>-160201857.5</v>
      </c>
      <c r="CN855" s="100">
        <v>-160201857.5</v>
      </c>
      <c r="CO855" s="100">
        <v>-160201857.5</v>
      </c>
    </row>
    <row r="856" spans="1:93" x14ac:dyDescent="0.2">
      <c r="A856" s="102" t="s">
        <v>2448</v>
      </c>
      <c r="B856" s="103">
        <v>-189050743.989999</v>
      </c>
      <c r="C856" s="103">
        <v>-187681978.919999</v>
      </c>
      <c r="D856" s="103">
        <v>-186574636.36999899</v>
      </c>
      <c r="E856" s="103">
        <v>-185774384.24999899</v>
      </c>
      <c r="F856" s="103">
        <v>-184744069.12999901</v>
      </c>
      <c r="G856" s="103">
        <v>-183878953.669999</v>
      </c>
      <c r="H856" s="103">
        <v>-183575798.049999</v>
      </c>
      <c r="I856" s="103">
        <v>-184164785.31999901</v>
      </c>
      <c r="J856" s="103">
        <v>-182792024.47999901</v>
      </c>
      <c r="K856" s="103">
        <v>-182313290.88</v>
      </c>
      <c r="L856" s="103">
        <v>-182525129.989999</v>
      </c>
      <c r="M856" s="103">
        <v>-182787486.829999</v>
      </c>
      <c r="N856" s="103">
        <v>-182787486.829999</v>
      </c>
      <c r="O856" s="103">
        <v>-183345720.99999899</v>
      </c>
      <c r="P856" s="103">
        <v>-183871621.30999899</v>
      </c>
      <c r="Q856" s="103">
        <v>-184288257.00999901</v>
      </c>
      <c r="R856" s="103">
        <v>-184293158.81</v>
      </c>
      <c r="S856" s="103">
        <v>-184363395.579999</v>
      </c>
      <c r="T856" s="103">
        <v>-183899305.97999999</v>
      </c>
      <c r="U856" s="103">
        <v>-184956963.43000001</v>
      </c>
      <c r="V856" s="103">
        <v>-185678192.33999899</v>
      </c>
      <c r="W856" s="103">
        <v>-178980647.92999899</v>
      </c>
      <c r="X856" s="103">
        <v>-180460736.81999999</v>
      </c>
      <c r="Y856" s="103">
        <v>-164788128.89999899</v>
      </c>
      <c r="Z856" s="103">
        <v>-161868312.99000001</v>
      </c>
      <c r="AA856" s="103"/>
      <c r="AB856" s="103">
        <v>-161868312.99000001</v>
      </c>
      <c r="AC856" s="103">
        <v>-161868312.99000001</v>
      </c>
      <c r="AD856" s="103">
        <v>-161868312.99000001</v>
      </c>
      <c r="AE856" s="103">
        <v>-161868312.99000001</v>
      </c>
      <c r="AF856" s="103">
        <v>-161868312.99000001</v>
      </c>
      <c r="AG856" s="103">
        <v>-161868312.99000001</v>
      </c>
      <c r="AH856" s="103">
        <v>-161868312.99000001</v>
      </c>
      <c r="AI856" s="103">
        <v>-161868312.99000001</v>
      </c>
      <c r="AJ856" s="103">
        <v>-161868312.99000001</v>
      </c>
      <c r="AK856" s="103">
        <v>-161868312.99000001</v>
      </c>
      <c r="AL856" s="103">
        <v>-161868312.99000001</v>
      </c>
      <c r="AM856" s="103">
        <v>-161868312.99000001</v>
      </c>
      <c r="AN856" s="103">
        <v>-161868312.99000001</v>
      </c>
      <c r="AO856" s="103">
        <v>-161868312.99000001</v>
      </c>
      <c r="AP856" s="103">
        <v>-161868312.99000001</v>
      </c>
      <c r="AQ856" s="103">
        <v>-161868312.99000001</v>
      </c>
      <c r="AR856" s="103">
        <v>-161868312.99000001</v>
      </c>
      <c r="AS856" s="103">
        <v>-161868312.99000001</v>
      </c>
      <c r="AT856" s="103">
        <v>-161868312.99000001</v>
      </c>
      <c r="AU856" s="103">
        <v>-161868312.99000001</v>
      </c>
      <c r="AV856" s="103">
        <v>-161868312.99000001</v>
      </c>
      <c r="AW856" s="103">
        <v>-161868312.99000001</v>
      </c>
      <c r="AX856" s="103">
        <v>-161868312.99000001</v>
      </c>
      <c r="AY856" s="103">
        <v>-161868312.99000001</v>
      </c>
      <c r="AZ856" s="103">
        <v>-161868312.99000001</v>
      </c>
      <c r="BA856" s="103">
        <v>-161868312.99000001</v>
      </c>
      <c r="BB856" s="103">
        <v>-161868312.99000001</v>
      </c>
      <c r="BC856" s="103">
        <v>-161868312.99000001</v>
      </c>
      <c r="BD856" s="103">
        <v>-161868312.99000001</v>
      </c>
      <c r="BE856" s="103">
        <v>-161868312.99000001</v>
      </c>
      <c r="BF856" s="103">
        <v>-161868312.99000001</v>
      </c>
      <c r="BG856" s="103">
        <v>-161868312.99000001</v>
      </c>
      <c r="BH856" s="103">
        <v>-161868312.99000001</v>
      </c>
      <c r="BI856" s="103">
        <v>-161868312.99000001</v>
      </c>
      <c r="BJ856" s="103">
        <v>-161868312.99000001</v>
      </c>
      <c r="BK856" s="103">
        <v>-161868312.99000001</v>
      </c>
      <c r="BL856" s="103">
        <v>-161868312.99000001</v>
      </c>
      <c r="BM856" s="103">
        <v>-161868312.99000001</v>
      </c>
      <c r="BN856" s="103">
        <v>-161868312.99000001</v>
      </c>
      <c r="BO856" s="103">
        <v>-161868312.99000001</v>
      </c>
      <c r="BP856" s="103">
        <v>-161868312.99000001</v>
      </c>
      <c r="BQ856" s="103">
        <v>-161868312.99000001</v>
      </c>
      <c r="BR856" s="103">
        <v>-161868312.99000001</v>
      </c>
      <c r="BS856" s="103">
        <v>-161868312.99000001</v>
      </c>
      <c r="BT856" s="103">
        <v>-161868312.99000001</v>
      </c>
      <c r="BU856" s="103">
        <v>-161868312.99000001</v>
      </c>
      <c r="BV856" s="103">
        <v>-161868312.99000001</v>
      </c>
      <c r="BW856" s="103">
        <v>-161868312.99000001</v>
      </c>
      <c r="BX856" s="103">
        <v>-161868312.99000001</v>
      </c>
      <c r="BY856" s="103">
        <v>-161868312.99000001</v>
      </c>
      <c r="BZ856" s="103">
        <v>-161868312.99000001</v>
      </c>
      <c r="CA856" s="103">
        <v>-161868312.99000001</v>
      </c>
      <c r="CB856" s="103">
        <v>-161868312.99000001</v>
      </c>
      <c r="CC856" s="103">
        <v>-161868312.99000001</v>
      </c>
      <c r="CD856" s="103">
        <v>-161868312.99000001</v>
      </c>
      <c r="CE856" s="103">
        <v>-161868312.99000001</v>
      </c>
      <c r="CF856" s="103">
        <v>-161868312.99000001</v>
      </c>
      <c r="CG856" s="103">
        <v>-161868312.99000001</v>
      </c>
      <c r="CH856" s="103">
        <v>-161868312.99000001</v>
      </c>
      <c r="CI856" s="103">
        <v>-161868312.99000001</v>
      </c>
      <c r="CJ856" s="103">
        <v>-161868312.99000001</v>
      </c>
      <c r="CK856" s="103">
        <v>-161868312.99000001</v>
      </c>
      <c r="CL856" s="103">
        <v>-161868312.99000001</v>
      </c>
      <c r="CM856" s="103">
        <v>-161868312.99000001</v>
      </c>
      <c r="CN856" s="103">
        <v>-161868312.99000001</v>
      </c>
      <c r="CO856" s="103">
        <v>-161868312.99000001</v>
      </c>
    </row>
    <row r="857" spans="1:93" x14ac:dyDescent="0.2">
      <c r="A857" s="101" t="s">
        <v>2449</v>
      </c>
    </row>
    <row r="858" spans="1:93" x14ac:dyDescent="0.2">
      <c r="A858" s="99" t="s">
        <v>2450</v>
      </c>
    </row>
    <row r="859" spans="1:93" x14ac:dyDescent="0.2">
      <c r="A859" s="101" t="s">
        <v>2451</v>
      </c>
      <c r="B859" s="100">
        <v>0</v>
      </c>
      <c r="C859" s="100">
        <v>0</v>
      </c>
      <c r="D859" s="100">
        <v>0</v>
      </c>
      <c r="E859" s="100">
        <v>0</v>
      </c>
      <c r="F859" s="100">
        <v>0</v>
      </c>
      <c r="G859" s="100">
        <v>0</v>
      </c>
      <c r="H859" s="100">
        <v>0</v>
      </c>
      <c r="I859" s="100">
        <v>0</v>
      </c>
      <c r="J859" s="100">
        <v>0</v>
      </c>
      <c r="K859" s="100">
        <v>0</v>
      </c>
      <c r="L859" s="100">
        <v>0</v>
      </c>
      <c r="M859" s="100">
        <v>0</v>
      </c>
      <c r="N859" s="100">
        <v>0</v>
      </c>
      <c r="O859" s="100">
        <v>0</v>
      </c>
      <c r="P859" s="100">
        <v>0</v>
      </c>
      <c r="Q859" s="100">
        <v>0</v>
      </c>
      <c r="R859" s="100">
        <v>0</v>
      </c>
      <c r="S859" s="100">
        <v>0</v>
      </c>
      <c r="T859" s="100">
        <v>0</v>
      </c>
      <c r="U859" s="100">
        <v>0</v>
      </c>
      <c r="V859" s="100">
        <v>0</v>
      </c>
      <c r="W859" s="100">
        <v>0</v>
      </c>
      <c r="X859" s="100">
        <v>0</v>
      </c>
      <c r="Y859" s="100">
        <v>0</v>
      </c>
      <c r="Z859" s="100">
        <v>0</v>
      </c>
      <c r="AB859" s="100">
        <v>0</v>
      </c>
      <c r="AC859" s="100">
        <v>0</v>
      </c>
      <c r="AD859" s="100">
        <v>0</v>
      </c>
      <c r="AE859" s="100">
        <v>0</v>
      </c>
      <c r="AF859" s="100">
        <v>0</v>
      </c>
      <c r="AG859" s="100">
        <v>0</v>
      </c>
      <c r="AH859" s="100">
        <v>0</v>
      </c>
      <c r="AI859" s="100">
        <v>0</v>
      </c>
      <c r="AJ859" s="100">
        <v>0</v>
      </c>
      <c r="AK859" s="100">
        <v>0</v>
      </c>
      <c r="AL859" s="100">
        <v>0</v>
      </c>
      <c r="AM859" s="100">
        <v>0</v>
      </c>
      <c r="AN859" s="100">
        <v>0</v>
      </c>
      <c r="AO859" s="100">
        <v>0</v>
      </c>
      <c r="AP859" s="100">
        <v>0</v>
      </c>
      <c r="AQ859" s="100">
        <v>0</v>
      </c>
      <c r="AR859" s="100">
        <v>0</v>
      </c>
      <c r="AS859" s="100">
        <v>0</v>
      </c>
      <c r="AT859" s="100">
        <v>0</v>
      </c>
      <c r="AU859" s="100">
        <v>0</v>
      </c>
      <c r="AV859" s="100">
        <v>0</v>
      </c>
      <c r="AW859" s="100">
        <v>0</v>
      </c>
      <c r="AX859" s="100">
        <v>0</v>
      </c>
      <c r="AY859" s="100">
        <v>0</v>
      </c>
      <c r="AZ859" s="100">
        <v>0</v>
      </c>
      <c r="BA859" s="100">
        <v>0</v>
      </c>
      <c r="BB859" s="100">
        <v>0</v>
      </c>
      <c r="BC859" s="100">
        <v>0</v>
      </c>
      <c r="BD859" s="100">
        <v>0</v>
      </c>
      <c r="BE859" s="100">
        <v>0</v>
      </c>
      <c r="BF859" s="100">
        <v>0</v>
      </c>
      <c r="BG859" s="100">
        <v>0</v>
      </c>
      <c r="BH859" s="100">
        <v>0</v>
      </c>
      <c r="BI859" s="100">
        <v>0</v>
      </c>
      <c r="BJ859" s="100">
        <v>0</v>
      </c>
      <c r="BK859" s="100">
        <v>0</v>
      </c>
      <c r="BL859" s="100">
        <v>0</v>
      </c>
      <c r="BM859" s="100">
        <v>0</v>
      </c>
      <c r="BN859" s="100">
        <v>0</v>
      </c>
      <c r="BO859" s="100">
        <v>0</v>
      </c>
      <c r="BP859" s="100">
        <v>0</v>
      </c>
      <c r="BQ859" s="100">
        <v>0</v>
      </c>
      <c r="BR859" s="100">
        <v>0</v>
      </c>
      <c r="BS859" s="100">
        <v>0</v>
      </c>
      <c r="BT859" s="100">
        <v>0</v>
      </c>
      <c r="BU859" s="100">
        <v>0</v>
      </c>
      <c r="BV859" s="100">
        <v>0</v>
      </c>
      <c r="BW859" s="100">
        <v>0</v>
      </c>
      <c r="BX859" s="100">
        <v>0</v>
      </c>
      <c r="BY859" s="100">
        <v>0</v>
      </c>
      <c r="BZ859" s="100">
        <v>0</v>
      </c>
      <c r="CA859" s="100">
        <v>0</v>
      </c>
      <c r="CB859" s="100">
        <v>0</v>
      </c>
      <c r="CC859" s="100">
        <v>0</v>
      </c>
      <c r="CD859" s="100">
        <v>0</v>
      </c>
      <c r="CE859" s="100">
        <v>0</v>
      </c>
      <c r="CF859" s="100">
        <v>0</v>
      </c>
      <c r="CG859" s="100">
        <v>0</v>
      </c>
      <c r="CH859" s="100">
        <v>0</v>
      </c>
      <c r="CI859" s="100">
        <v>0</v>
      </c>
      <c r="CJ859" s="100">
        <v>0</v>
      </c>
      <c r="CK859" s="100">
        <v>0</v>
      </c>
      <c r="CL859" s="100">
        <v>0</v>
      </c>
      <c r="CM859" s="100">
        <v>0</v>
      </c>
      <c r="CN859" s="100">
        <v>0</v>
      </c>
      <c r="CO859" s="100">
        <v>0</v>
      </c>
    </row>
    <row r="860" spans="1:93" x14ac:dyDescent="0.2">
      <c r="A860" s="101" t="s">
        <v>2452</v>
      </c>
      <c r="B860" s="100">
        <v>8567168.0899999999</v>
      </c>
      <c r="C860" s="100">
        <v>0</v>
      </c>
      <c r="D860" s="100">
        <v>5149653.0899999896</v>
      </c>
      <c r="E860" s="100">
        <v>5149653.0899999896</v>
      </c>
      <c r="F860" s="100">
        <v>0</v>
      </c>
      <c r="G860" s="100">
        <v>-9542098.9199999906</v>
      </c>
      <c r="H860" s="100">
        <v>-9542098.9199999906</v>
      </c>
      <c r="I860" s="100">
        <v>0</v>
      </c>
      <c r="J860" s="100">
        <v>21760895.169999901</v>
      </c>
      <c r="K860" s="100">
        <v>21760895.169999901</v>
      </c>
      <c r="L860" s="100">
        <v>21049245.489999998</v>
      </c>
      <c r="M860" s="100">
        <v>11196829.949999999</v>
      </c>
      <c r="N860" s="100">
        <v>11196829.949999999</v>
      </c>
      <c r="O860" s="100">
        <v>11196829.949999999</v>
      </c>
      <c r="P860" s="100">
        <v>0</v>
      </c>
      <c r="Q860" s="100">
        <v>-5960108.0700000003</v>
      </c>
      <c r="R860" s="100">
        <v>-5960108.0700000003</v>
      </c>
      <c r="S860" s="100">
        <v>0</v>
      </c>
      <c r="T860" s="100">
        <v>-24309541.690000001</v>
      </c>
      <c r="U860" s="100">
        <v>-24309541.690000001</v>
      </c>
      <c r="V860" s="100">
        <v>0</v>
      </c>
      <c r="W860" s="100">
        <v>-82118547.829999998</v>
      </c>
      <c r="X860" s="100">
        <v>-82118547.829999998</v>
      </c>
      <c r="Y860" s="100">
        <v>42363948.649999999</v>
      </c>
      <c r="Z860" s="100">
        <v>-2828871.38</v>
      </c>
      <c r="AB860" s="100">
        <v>-2828871.38</v>
      </c>
      <c r="AC860" s="100">
        <v>-6241215.9152181996</v>
      </c>
      <c r="AD860" s="100">
        <v>-8246716.0548552703</v>
      </c>
      <c r="AE860" s="100">
        <v>-7335776.8137999298</v>
      </c>
      <c r="AF860" s="100">
        <v>3938738.4389105798</v>
      </c>
      <c r="AG860" s="100">
        <v>-2570328.81760338</v>
      </c>
      <c r="AH860" s="100">
        <v>4140513.93837249</v>
      </c>
      <c r="AI860" s="100">
        <v>-3679917.22024938</v>
      </c>
      <c r="AJ860" s="100">
        <v>-11888441.7650043</v>
      </c>
      <c r="AK860" s="100">
        <v>-3375281.0592952501</v>
      </c>
      <c r="AL860" s="100">
        <v>-7992666.2052269401</v>
      </c>
      <c r="AM860" s="100">
        <v>-9110968.1212884299</v>
      </c>
      <c r="AN860" s="100">
        <v>1219485.3</v>
      </c>
      <c r="AO860" s="100">
        <v>1219485.3</v>
      </c>
      <c r="AP860" s="100">
        <v>-1201459.1916831301</v>
      </c>
      <c r="AQ860" s="100">
        <v>-1521495.29749731</v>
      </c>
      <c r="AR860" s="100">
        <v>-2243098.6919062599</v>
      </c>
      <c r="AS860" s="100">
        <v>4929909.1042045699</v>
      </c>
      <c r="AT860" s="100">
        <v>-149190.82983662901</v>
      </c>
      <c r="AU860" s="100">
        <v>3717375.4902260299</v>
      </c>
      <c r="AV860" s="100">
        <v>-2632048.90993611</v>
      </c>
      <c r="AW860" s="100">
        <v>-9864517.8842658792</v>
      </c>
      <c r="AX860" s="100">
        <v>-4336869.7773762401</v>
      </c>
      <c r="AY860" s="100">
        <v>-7681626.9821984703</v>
      </c>
      <c r="AZ860" s="100">
        <v>-7472190.5569492402</v>
      </c>
      <c r="BA860" s="100">
        <v>1219485.3</v>
      </c>
      <c r="BB860" s="100">
        <v>1219485.3</v>
      </c>
      <c r="BC860" s="100">
        <v>-1180482.6018473899</v>
      </c>
      <c r="BD860" s="100">
        <v>-1249831.27725437</v>
      </c>
      <c r="BE860" s="100">
        <v>-2022244.3035965201</v>
      </c>
      <c r="BF860" s="100">
        <v>5972916.0379991503</v>
      </c>
      <c r="BG860" s="100">
        <v>851840.21022734395</v>
      </c>
      <c r="BH860" s="100">
        <v>5327184.496979</v>
      </c>
      <c r="BI860" s="100">
        <v>-1197655.3057416901</v>
      </c>
      <c r="BJ860" s="100">
        <v>-8760824.4738164097</v>
      </c>
      <c r="BK860" s="100">
        <v>-2843151.9931645999</v>
      </c>
      <c r="BL860" s="100">
        <v>-6532695.8984135101</v>
      </c>
      <c r="BM860" s="100">
        <v>-6545352.97448429</v>
      </c>
      <c r="BN860" s="100">
        <v>1219485.3</v>
      </c>
      <c r="BO860" s="100">
        <v>1219485.3</v>
      </c>
      <c r="BP860" s="100">
        <v>-1268228.8225181</v>
      </c>
      <c r="BQ860" s="100">
        <v>-1184795.43843644</v>
      </c>
      <c r="BR860" s="100">
        <v>-1741722.97830708</v>
      </c>
      <c r="BS860" s="100">
        <v>6475651.5433508903</v>
      </c>
      <c r="BT860" s="100">
        <v>916570.90450201195</v>
      </c>
      <c r="BU860" s="100">
        <v>5421461.6331986198</v>
      </c>
      <c r="BV860" s="100">
        <v>-1284616.5360756901</v>
      </c>
      <c r="BW860" s="100">
        <v>-9096720.9027180504</v>
      </c>
      <c r="BX860" s="100">
        <v>-2912566.9681730298</v>
      </c>
      <c r="BY860" s="100">
        <v>-6586907.1007916704</v>
      </c>
      <c r="BZ860" s="100">
        <v>-6676621.7727824301</v>
      </c>
      <c r="CA860" s="100">
        <v>1219485.29999999</v>
      </c>
      <c r="CB860" s="100">
        <v>1219485.29999999</v>
      </c>
      <c r="CC860" s="100">
        <v>-590454.53365668899</v>
      </c>
      <c r="CD860" s="100">
        <v>-1007218.00967638</v>
      </c>
      <c r="CE860" s="100">
        <v>-1670068.5536994899</v>
      </c>
      <c r="CF860" s="100">
        <v>5806025.8986358996</v>
      </c>
      <c r="CG860" s="100">
        <v>676961.95177885599</v>
      </c>
      <c r="CH860" s="100">
        <v>4859021.8351801997</v>
      </c>
      <c r="CI860" s="100">
        <v>-1462367.0561441099</v>
      </c>
      <c r="CJ860" s="100">
        <v>-8451060.5610968191</v>
      </c>
      <c r="CK860" s="100">
        <v>-2628676.4421804999</v>
      </c>
      <c r="CL860" s="100">
        <v>-5954079.4363276698</v>
      </c>
      <c r="CM860" s="100">
        <v>-6010308.5124489097</v>
      </c>
      <c r="CN860" s="100">
        <v>1219485.29999999</v>
      </c>
      <c r="CO860" s="100">
        <v>1219485.29999999</v>
      </c>
    </row>
    <row r="861" spans="1:93" x14ac:dyDescent="0.2">
      <c r="A861" s="101" t="s">
        <v>2453</v>
      </c>
      <c r="B861" s="100">
        <v>0</v>
      </c>
      <c r="C861" s="100">
        <v>0</v>
      </c>
      <c r="D861" s="100">
        <v>0</v>
      </c>
      <c r="E861" s="100">
        <v>0</v>
      </c>
      <c r="F861" s="100">
        <v>0</v>
      </c>
      <c r="G861" s="100">
        <v>0</v>
      </c>
      <c r="H861" s="100">
        <v>0</v>
      </c>
      <c r="I861" s="100">
        <v>0</v>
      </c>
      <c r="J861" s="100">
        <v>0</v>
      </c>
      <c r="K861" s="100">
        <v>0</v>
      </c>
      <c r="L861" s="100">
        <v>0</v>
      </c>
      <c r="M861" s="100">
        <v>0</v>
      </c>
      <c r="N861" s="100">
        <v>0</v>
      </c>
      <c r="O861" s="100">
        <v>0</v>
      </c>
      <c r="P861" s="100">
        <v>0</v>
      </c>
      <c r="Q861" s="100">
        <v>0</v>
      </c>
      <c r="R861" s="100">
        <v>0</v>
      </c>
      <c r="S861" s="100">
        <v>0</v>
      </c>
      <c r="T861" s="100">
        <v>0</v>
      </c>
      <c r="U861" s="100">
        <v>0</v>
      </c>
      <c r="V861" s="100">
        <v>0</v>
      </c>
      <c r="W861" s="100">
        <v>0</v>
      </c>
      <c r="X861" s="100">
        <v>0</v>
      </c>
      <c r="Y861" s="100">
        <v>0</v>
      </c>
      <c r="Z861" s="100">
        <v>0</v>
      </c>
      <c r="AB861" s="100">
        <v>0</v>
      </c>
      <c r="AC861" s="100">
        <v>0</v>
      </c>
      <c r="AD861" s="100">
        <v>0</v>
      </c>
      <c r="AE861" s="100">
        <v>0</v>
      </c>
      <c r="AF861" s="100">
        <v>0</v>
      </c>
      <c r="AG861" s="100">
        <v>0</v>
      </c>
      <c r="AH861" s="100">
        <v>0</v>
      </c>
      <c r="AI861" s="100">
        <v>0</v>
      </c>
      <c r="AJ861" s="100">
        <v>0</v>
      </c>
      <c r="AK861" s="100">
        <v>0</v>
      </c>
      <c r="AL861" s="100">
        <v>0</v>
      </c>
      <c r="AM861" s="100">
        <v>0</v>
      </c>
      <c r="AN861" s="100">
        <v>0</v>
      </c>
      <c r="AO861" s="100">
        <v>0</v>
      </c>
      <c r="AP861" s="100">
        <v>0</v>
      </c>
      <c r="AQ861" s="100">
        <v>0</v>
      </c>
      <c r="AR861" s="100">
        <v>0</v>
      </c>
      <c r="AS861" s="100">
        <v>0</v>
      </c>
      <c r="AT861" s="100">
        <v>0</v>
      </c>
      <c r="AU861" s="100">
        <v>0</v>
      </c>
      <c r="AV861" s="100">
        <v>0</v>
      </c>
      <c r="AW861" s="100">
        <v>0</v>
      </c>
      <c r="AX861" s="100">
        <v>0</v>
      </c>
      <c r="AY861" s="100">
        <v>0</v>
      </c>
      <c r="AZ861" s="100">
        <v>0</v>
      </c>
      <c r="BA861" s="100">
        <v>0</v>
      </c>
      <c r="BB861" s="100">
        <v>0</v>
      </c>
      <c r="BC861" s="100">
        <v>0</v>
      </c>
      <c r="BD861" s="100">
        <v>0</v>
      </c>
      <c r="BE861" s="100">
        <v>0</v>
      </c>
      <c r="BF861" s="100">
        <v>0</v>
      </c>
      <c r="BG861" s="100">
        <v>0</v>
      </c>
      <c r="BH861" s="100">
        <v>0</v>
      </c>
      <c r="BI861" s="100">
        <v>0</v>
      </c>
      <c r="BJ861" s="100">
        <v>0</v>
      </c>
      <c r="BK861" s="100">
        <v>0</v>
      </c>
      <c r="BL861" s="100">
        <v>0</v>
      </c>
      <c r="BM861" s="100">
        <v>0</v>
      </c>
      <c r="BN861" s="100">
        <v>0</v>
      </c>
      <c r="BO861" s="100">
        <v>0</v>
      </c>
      <c r="BP861" s="100">
        <v>0</v>
      </c>
      <c r="BQ861" s="100">
        <v>0</v>
      </c>
      <c r="BR861" s="100">
        <v>0</v>
      </c>
      <c r="BS861" s="100">
        <v>0</v>
      </c>
      <c r="BT861" s="100">
        <v>0</v>
      </c>
      <c r="BU861" s="100">
        <v>0</v>
      </c>
      <c r="BV861" s="100">
        <v>0</v>
      </c>
      <c r="BW861" s="100">
        <v>0</v>
      </c>
      <c r="BX861" s="100">
        <v>0</v>
      </c>
      <c r="BY861" s="100">
        <v>0</v>
      </c>
      <c r="BZ861" s="100">
        <v>0</v>
      </c>
      <c r="CA861" s="100">
        <v>0</v>
      </c>
      <c r="CB861" s="100">
        <v>0</v>
      </c>
      <c r="CC861" s="100">
        <v>0</v>
      </c>
      <c r="CD861" s="100">
        <v>0</v>
      </c>
      <c r="CE861" s="100">
        <v>0</v>
      </c>
      <c r="CF861" s="100">
        <v>0</v>
      </c>
      <c r="CG861" s="100">
        <v>0</v>
      </c>
      <c r="CH861" s="100">
        <v>0</v>
      </c>
      <c r="CI861" s="100">
        <v>0</v>
      </c>
      <c r="CJ861" s="100">
        <v>0</v>
      </c>
      <c r="CK861" s="100">
        <v>0</v>
      </c>
      <c r="CL861" s="100">
        <v>0</v>
      </c>
      <c r="CM861" s="100">
        <v>0</v>
      </c>
      <c r="CN861" s="100">
        <v>0</v>
      </c>
      <c r="CO861" s="100">
        <v>0</v>
      </c>
    </row>
    <row r="862" spans="1:93" x14ac:dyDescent="0.2">
      <c r="A862" s="101" t="s">
        <v>2454</v>
      </c>
      <c r="B862" s="100">
        <v>-19679</v>
      </c>
      <c r="C862" s="100">
        <v>-40214</v>
      </c>
      <c r="D862" s="100">
        <v>-60321</v>
      </c>
      <c r="E862" s="100">
        <v>-80428</v>
      </c>
      <c r="F862" s="100">
        <v>-100535</v>
      </c>
      <c r="G862" s="100">
        <v>-120642</v>
      </c>
      <c r="H862" s="100">
        <v>-140749</v>
      </c>
      <c r="I862" s="100">
        <v>-160856</v>
      </c>
      <c r="J862" s="100">
        <v>-180963</v>
      </c>
      <c r="K862" s="100">
        <v>-201070</v>
      </c>
      <c r="L862" s="100">
        <v>-221177</v>
      </c>
      <c r="M862" s="100">
        <v>0</v>
      </c>
      <c r="N862" s="100">
        <v>0</v>
      </c>
      <c r="O862" s="100">
        <v>-20107</v>
      </c>
      <c r="P862" s="100">
        <v>-46296</v>
      </c>
      <c r="Q862" s="100">
        <v>-69444</v>
      </c>
      <c r="R862" s="100">
        <v>-92592</v>
      </c>
      <c r="S862" s="100">
        <v>-115740</v>
      </c>
      <c r="T862" s="100">
        <v>-138888</v>
      </c>
      <c r="U862" s="100">
        <v>-162036</v>
      </c>
      <c r="V862" s="100">
        <v>-185184</v>
      </c>
      <c r="W862" s="100">
        <v>-208332</v>
      </c>
      <c r="X862" s="100">
        <v>-231480</v>
      </c>
      <c r="Y862" s="100">
        <v>-254628</v>
      </c>
      <c r="Z862" s="100">
        <v>0</v>
      </c>
      <c r="AB862" s="100">
        <v>0</v>
      </c>
      <c r="AC862" s="100">
        <v>0</v>
      </c>
      <c r="AD862" s="100">
        <v>0</v>
      </c>
      <c r="AE862" s="100">
        <v>0</v>
      </c>
      <c r="AF862" s="100">
        <v>0</v>
      </c>
      <c r="AG862" s="100">
        <v>0</v>
      </c>
      <c r="AH862" s="100">
        <v>0</v>
      </c>
      <c r="AI862" s="100">
        <v>0</v>
      </c>
      <c r="AJ862" s="100">
        <v>0</v>
      </c>
      <c r="AK862" s="100">
        <v>0</v>
      </c>
      <c r="AL862" s="100">
        <v>0</v>
      </c>
      <c r="AM862" s="100">
        <v>0</v>
      </c>
      <c r="AN862" s="100">
        <v>0</v>
      </c>
      <c r="AO862" s="100">
        <v>0</v>
      </c>
      <c r="AP862" s="100">
        <v>0</v>
      </c>
      <c r="AQ862" s="100">
        <v>0</v>
      </c>
      <c r="AR862" s="100">
        <v>0</v>
      </c>
      <c r="AS862" s="100">
        <v>0</v>
      </c>
      <c r="AT862" s="100">
        <v>0</v>
      </c>
      <c r="AU862" s="100">
        <v>0</v>
      </c>
      <c r="AV862" s="100">
        <v>0</v>
      </c>
      <c r="AW862" s="100">
        <v>0</v>
      </c>
      <c r="AX862" s="100">
        <v>0</v>
      </c>
      <c r="AY862" s="100">
        <v>0</v>
      </c>
      <c r="AZ862" s="100">
        <v>0</v>
      </c>
      <c r="BA862" s="100">
        <v>0</v>
      </c>
      <c r="BB862" s="100">
        <v>0</v>
      </c>
      <c r="BC862" s="100">
        <v>0</v>
      </c>
      <c r="BD862" s="100">
        <v>0</v>
      </c>
      <c r="BE862" s="100">
        <v>0</v>
      </c>
      <c r="BF862" s="100">
        <v>0</v>
      </c>
      <c r="BG862" s="100">
        <v>0</v>
      </c>
      <c r="BH862" s="100">
        <v>0</v>
      </c>
      <c r="BI862" s="100">
        <v>0</v>
      </c>
      <c r="BJ862" s="100">
        <v>0</v>
      </c>
      <c r="BK862" s="100">
        <v>0</v>
      </c>
      <c r="BL862" s="100">
        <v>0</v>
      </c>
      <c r="BM862" s="100">
        <v>0</v>
      </c>
      <c r="BN862" s="100">
        <v>0</v>
      </c>
      <c r="BO862" s="100">
        <v>0</v>
      </c>
      <c r="BP862" s="100">
        <v>0</v>
      </c>
      <c r="BQ862" s="100">
        <v>0</v>
      </c>
      <c r="BR862" s="100">
        <v>0</v>
      </c>
      <c r="BS862" s="100">
        <v>0</v>
      </c>
      <c r="BT862" s="100">
        <v>0</v>
      </c>
      <c r="BU862" s="100">
        <v>0</v>
      </c>
      <c r="BV862" s="100">
        <v>0</v>
      </c>
      <c r="BW862" s="100">
        <v>0</v>
      </c>
      <c r="BX862" s="100">
        <v>0</v>
      </c>
      <c r="BY862" s="100">
        <v>0</v>
      </c>
      <c r="BZ862" s="100">
        <v>0</v>
      </c>
      <c r="CA862" s="100">
        <v>0</v>
      </c>
      <c r="CB862" s="100">
        <v>0</v>
      </c>
      <c r="CC862" s="100">
        <v>0</v>
      </c>
      <c r="CD862" s="100">
        <v>0</v>
      </c>
      <c r="CE862" s="100">
        <v>0</v>
      </c>
      <c r="CF862" s="100">
        <v>0</v>
      </c>
      <c r="CG862" s="100">
        <v>0</v>
      </c>
      <c r="CH862" s="100">
        <v>0</v>
      </c>
      <c r="CI862" s="100">
        <v>0</v>
      </c>
      <c r="CJ862" s="100">
        <v>0</v>
      </c>
      <c r="CK862" s="100">
        <v>0</v>
      </c>
      <c r="CL862" s="100">
        <v>0</v>
      </c>
      <c r="CM862" s="100">
        <v>0</v>
      </c>
      <c r="CN862" s="100">
        <v>0</v>
      </c>
      <c r="CO862" s="100">
        <v>0</v>
      </c>
    </row>
    <row r="863" spans="1:93" x14ac:dyDescent="0.2">
      <c r="A863" s="101" t="s">
        <v>2455</v>
      </c>
      <c r="B863" s="100">
        <v>0</v>
      </c>
      <c r="C863" s="100">
        <v>0</v>
      </c>
      <c r="D863" s="100">
        <v>0</v>
      </c>
      <c r="E863" s="100">
        <v>0</v>
      </c>
      <c r="F863" s="100">
        <v>0</v>
      </c>
      <c r="G863" s="100">
        <v>0</v>
      </c>
      <c r="H863" s="100">
        <v>0</v>
      </c>
      <c r="I863" s="100">
        <v>0</v>
      </c>
      <c r="J863" s="100">
        <v>0</v>
      </c>
      <c r="K863" s="100">
        <v>0</v>
      </c>
      <c r="L863" s="100">
        <v>0</v>
      </c>
      <c r="M863" s="100">
        <v>0</v>
      </c>
      <c r="N863" s="100">
        <v>0</v>
      </c>
      <c r="O863" s="100">
        <v>0</v>
      </c>
      <c r="P863" s="100">
        <v>0</v>
      </c>
      <c r="Q863" s="100">
        <v>0</v>
      </c>
      <c r="R863" s="100">
        <v>0</v>
      </c>
      <c r="S863" s="100">
        <v>0</v>
      </c>
      <c r="T863" s="100">
        <v>0</v>
      </c>
      <c r="U863" s="100">
        <v>0</v>
      </c>
      <c r="V863" s="100">
        <v>0</v>
      </c>
      <c r="W863" s="100">
        <v>0</v>
      </c>
      <c r="X863" s="100">
        <v>0</v>
      </c>
      <c r="Y863" s="100">
        <v>0</v>
      </c>
      <c r="Z863" s="100">
        <v>0</v>
      </c>
      <c r="AB863" s="100">
        <v>0</v>
      </c>
      <c r="AC863" s="100">
        <v>0</v>
      </c>
      <c r="AD863" s="100">
        <v>0</v>
      </c>
      <c r="AE863" s="100">
        <v>0</v>
      </c>
      <c r="AF863" s="100">
        <v>0</v>
      </c>
      <c r="AG863" s="100">
        <v>0</v>
      </c>
      <c r="AH863" s="100">
        <v>0</v>
      </c>
      <c r="AI863" s="100">
        <v>0</v>
      </c>
      <c r="AJ863" s="100">
        <v>0</v>
      </c>
      <c r="AK863" s="100">
        <v>0</v>
      </c>
      <c r="AL863" s="100">
        <v>0</v>
      </c>
      <c r="AM863" s="100">
        <v>0</v>
      </c>
      <c r="AN863" s="100">
        <v>0</v>
      </c>
      <c r="AO863" s="100">
        <v>0</v>
      </c>
      <c r="AP863" s="100">
        <v>0</v>
      </c>
      <c r="AQ863" s="100">
        <v>0</v>
      </c>
      <c r="AR863" s="100">
        <v>0</v>
      </c>
      <c r="AS863" s="100">
        <v>0</v>
      </c>
      <c r="AT863" s="100">
        <v>0</v>
      </c>
      <c r="AU863" s="100">
        <v>0</v>
      </c>
      <c r="AV863" s="100">
        <v>0</v>
      </c>
      <c r="AW863" s="100">
        <v>0</v>
      </c>
      <c r="AX863" s="100">
        <v>0</v>
      </c>
      <c r="AY863" s="100">
        <v>0</v>
      </c>
      <c r="AZ863" s="100">
        <v>0</v>
      </c>
      <c r="BA863" s="100">
        <v>0</v>
      </c>
      <c r="BB863" s="100">
        <v>0</v>
      </c>
      <c r="BC863" s="100">
        <v>0</v>
      </c>
      <c r="BD863" s="100">
        <v>0</v>
      </c>
      <c r="BE863" s="100">
        <v>0</v>
      </c>
      <c r="BF863" s="100">
        <v>0</v>
      </c>
      <c r="BG863" s="100">
        <v>0</v>
      </c>
      <c r="BH863" s="100">
        <v>0</v>
      </c>
      <c r="BI863" s="100">
        <v>0</v>
      </c>
      <c r="BJ863" s="100">
        <v>0</v>
      </c>
      <c r="BK863" s="100">
        <v>0</v>
      </c>
      <c r="BL863" s="100">
        <v>0</v>
      </c>
      <c r="BM863" s="100">
        <v>0</v>
      </c>
      <c r="BN863" s="100">
        <v>0</v>
      </c>
      <c r="BO863" s="100">
        <v>0</v>
      </c>
      <c r="BP863" s="100">
        <v>0</v>
      </c>
      <c r="BQ863" s="100">
        <v>0</v>
      </c>
      <c r="BR863" s="100">
        <v>0</v>
      </c>
      <c r="BS863" s="100">
        <v>0</v>
      </c>
      <c r="BT863" s="100">
        <v>0</v>
      </c>
      <c r="BU863" s="100">
        <v>0</v>
      </c>
      <c r="BV863" s="100">
        <v>0</v>
      </c>
      <c r="BW863" s="100">
        <v>0</v>
      </c>
      <c r="BX863" s="100">
        <v>0</v>
      </c>
      <c r="BY863" s="100">
        <v>0</v>
      </c>
      <c r="BZ863" s="100">
        <v>0</v>
      </c>
      <c r="CA863" s="100">
        <v>0</v>
      </c>
      <c r="CB863" s="100">
        <v>0</v>
      </c>
      <c r="CC863" s="100">
        <v>0</v>
      </c>
      <c r="CD863" s="100">
        <v>0</v>
      </c>
      <c r="CE863" s="100">
        <v>0</v>
      </c>
      <c r="CF863" s="100">
        <v>0</v>
      </c>
      <c r="CG863" s="100">
        <v>0</v>
      </c>
      <c r="CH863" s="100">
        <v>0</v>
      </c>
      <c r="CI863" s="100">
        <v>0</v>
      </c>
      <c r="CJ863" s="100">
        <v>0</v>
      </c>
      <c r="CK863" s="100">
        <v>0</v>
      </c>
      <c r="CL863" s="100">
        <v>0</v>
      </c>
      <c r="CM863" s="100">
        <v>0</v>
      </c>
      <c r="CN863" s="100">
        <v>0</v>
      </c>
      <c r="CO863" s="100">
        <v>0</v>
      </c>
    </row>
    <row r="864" spans="1:93" x14ac:dyDescent="0.2">
      <c r="A864" s="101" t="s">
        <v>2456</v>
      </c>
      <c r="B864" s="100">
        <v>-10375954.49</v>
      </c>
      <c r="C864" s="100">
        <v>-10451960.449999999</v>
      </c>
      <c r="D864" s="100">
        <v>-21093270.73</v>
      </c>
      <c r="E864" s="100">
        <v>-20987274.690000001</v>
      </c>
      <c r="F864" s="100">
        <v>-12897062.75</v>
      </c>
      <c r="G864" s="100">
        <v>-14672217.74</v>
      </c>
      <c r="H864" s="100">
        <v>-15512695.57</v>
      </c>
      <c r="I864" s="100">
        <v>-16009818.039999999</v>
      </c>
      <c r="J864" s="100">
        <v>-15163769.029999999</v>
      </c>
      <c r="K864" s="100">
        <v>-12567424.23</v>
      </c>
      <c r="L864" s="100">
        <v>-11184841.949999999</v>
      </c>
      <c r="M864" s="100">
        <v>-12292233.539999999</v>
      </c>
      <c r="N864" s="100">
        <v>-12292233.539999999</v>
      </c>
      <c r="O864" s="100">
        <v>-14246466.890000001</v>
      </c>
      <c r="P864" s="100">
        <v>-12601007.109999999</v>
      </c>
      <c r="Q864" s="100">
        <v>-13608898.449999999</v>
      </c>
      <c r="R864" s="100">
        <v>-13921622.57</v>
      </c>
      <c r="S864" s="100">
        <v>-14806824.02</v>
      </c>
      <c r="T864" s="100">
        <v>-16949979.66</v>
      </c>
      <c r="U864" s="100">
        <v>-18274253.870000001</v>
      </c>
      <c r="V864" s="100">
        <v>-19154533.640000001</v>
      </c>
      <c r="W864" s="100">
        <v>-18841793.41</v>
      </c>
      <c r="X864" s="100">
        <v>-15809967.57</v>
      </c>
      <c r="Y864" s="100">
        <v>-13108655.26</v>
      </c>
      <c r="Z864" s="100">
        <v>-13511332.02</v>
      </c>
      <c r="AB864" s="100">
        <v>-13511332.02</v>
      </c>
      <c r="AC864" s="100">
        <v>-13511332.02</v>
      </c>
      <c r="AD864" s="100">
        <v>-13511332.02</v>
      </c>
      <c r="AE864" s="100">
        <v>-13511332.02</v>
      </c>
      <c r="AF864" s="100">
        <v>-13511332.02</v>
      </c>
      <c r="AG864" s="100">
        <v>-13511332.02</v>
      </c>
      <c r="AH864" s="100">
        <v>-13511332.02</v>
      </c>
      <c r="AI864" s="100">
        <v>-13511332.02</v>
      </c>
      <c r="AJ864" s="100">
        <v>-13511332.02</v>
      </c>
      <c r="AK864" s="100">
        <v>-13511332.02</v>
      </c>
      <c r="AL864" s="100">
        <v>-13511332.02</v>
      </c>
      <c r="AM864" s="100">
        <v>-13511332.02</v>
      </c>
      <c r="AN864" s="100">
        <v>-13511332.02</v>
      </c>
      <c r="AO864" s="100">
        <v>-13511332.02</v>
      </c>
      <c r="AP864" s="100">
        <v>-13511332.02</v>
      </c>
      <c r="AQ864" s="100">
        <v>-13511332.02</v>
      </c>
      <c r="AR864" s="100">
        <v>-13511332.02</v>
      </c>
      <c r="AS864" s="100">
        <v>-13511332.02</v>
      </c>
      <c r="AT864" s="100">
        <v>-13511332.02</v>
      </c>
      <c r="AU864" s="100">
        <v>-13511332.02</v>
      </c>
      <c r="AV864" s="100">
        <v>-13511332.02</v>
      </c>
      <c r="AW864" s="100">
        <v>-13511332.02</v>
      </c>
      <c r="AX864" s="100">
        <v>-13511332.02</v>
      </c>
      <c r="AY864" s="100">
        <v>-13511332.02</v>
      </c>
      <c r="AZ864" s="100">
        <v>-13511332.02</v>
      </c>
      <c r="BA864" s="100">
        <v>-13511332.02</v>
      </c>
      <c r="BB864" s="100">
        <v>-13511332.02</v>
      </c>
      <c r="BC864" s="100">
        <v>-13511332.02</v>
      </c>
      <c r="BD864" s="100">
        <v>-13511332.02</v>
      </c>
      <c r="BE864" s="100">
        <v>-13511332.02</v>
      </c>
      <c r="BF864" s="100">
        <v>-13511332.02</v>
      </c>
      <c r="BG864" s="100">
        <v>-13511332.02</v>
      </c>
      <c r="BH864" s="100">
        <v>-13511332.02</v>
      </c>
      <c r="BI864" s="100">
        <v>-13511332.02</v>
      </c>
      <c r="BJ864" s="100">
        <v>-13511332.02</v>
      </c>
      <c r="BK864" s="100">
        <v>-13511332.02</v>
      </c>
      <c r="BL864" s="100">
        <v>-13511332.02</v>
      </c>
      <c r="BM864" s="100">
        <v>-13511332.02</v>
      </c>
      <c r="BN864" s="100">
        <v>-13511332.02</v>
      </c>
      <c r="BO864" s="100">
        <v>-13511332.02</v>
      </c>
      <c r="BP864" s="100">
        <v>-13511332.02</v>
      </c>
      <c r="BQ864" s="100">
        <v>-13511332.02</v>
      </c>
      <c r="BR864" s="100">
        <v>-13511332.02</v>
      </c>
      <c r="BS864" s="100">
        <v>-13511332.02</v>
      </c>
      <c r="BT864" s="100">
        <v>-13511332.02</v>
      </c>
      <c r="BU864" s="100">
        <v>-13511332.02</v>
      </c>
      <c r="BV864" s="100">
        <v>-13511332.02</v>
      </c>
      <c r="BW864" s="100">
        <v>-13511332.02</v>
      </c>
      <c r="BX864" s="100">
        <v>-13511332.02</v>
      </c>
      <c r="BY864" s="100">
        <v>-13511332.02</v>
      </c>
      <c r="BZ864" s="100">
        <v>-13511332.02</v>
      </c>
      <c r="CA864" s="100">
        <v>-13511332.02</v>
      </c>
      <c r="CB864" s="100">
        <v>-13511332.02</v>
      </c>
      <c r="CC864" s="100">
        <v>-13511332.02</v>
      </c>
      <c r="CD864" s="100">
        <v>-13511332.02</v>
      </c>
      <c r="CE864" s="100">
        <v>-13511332.02</v>
      </c>
      <c r="CF864" s="100">
        <v>-13511332.02</v>
      </c>
      <c r="CG864" s="100">
        <v>-13511332.02</v>
      </c>
      <c r="CH864" s="100">
        <v>-13511332.02</v>
      </c>
      <c r="CI864" s="100">
        <v>-13511332.02</v>
      </c>
      <c r="CJ864" s="100">
        <v>-13511332.02</v>
      </c>
      <c r="CK864" s="100">
        <v>-13511332.02</v>
      </c>
      <c r="CL864" s="100">
        <v>-13511332.02</v>
      </c>
      <c r="CM864" s="100">
        <v>-13511332.02</v>
      </c>
      <c r="CN864" s="100">
        <v>-13511332.02</v>
      </c>
      <c r="CO864" s="100">
        <v>-13511332.02</v>
      </c>
    </row>
    <row r="865" spans="1:93" x14ac:dyDescent="0.2">
      <c r="A865" s="101" t="s">
        <v>2457</v>
      </c>
      <c r="B865" s="100">
        <v>-13308978.68</v>
      </c>
      <c r="C865" s="100">
        <v>-27314290.68</v>
      </c>
      <c r="D865" s="100">
        <v>-40983057.68</v>
      </c>
      <c r="E865" s="100">
        <v>-54650708.240000002</v>
      </c>
      <c r="F865" s="100">
        <v>-68319475.239999995</v>
      </c>
      <c r="G865" s="100">
        <v>-81988242.239999995</v>
      </c>
      <c r="H865" s="100">
        <v>-95657009.239999995</v>
      </c>
      <c r="I865" s="100">
        <v>-109325776.23999999</v>
      </c>
      <c r="J865" s="100">
        <v>-122927820.22</v>
      </c>
      <c r="K865" s="100">
        <v>-136663310.24000001</v>
      </c>
      <c r="L865" s="100">
        <v>-9954522.9900000002</v>
      </c>
      <c r="M865" s="100">
        <v>7934.78</v>
      </c>
      <c r="N865" s="100">
        <v>7934.78</v>
      </c>
      <c r="O865" s="100">
        <v>-13659263.27</v>
      </c>
      <c r="P865" s="100">
        <v>-31442288.27</v>
      </c>
      <c r="Q865" s="100">
        <v>-47178660.25</v>
      </c>
      <c r="R865" s="100">
        <v>-62904112.109999999</v>
      </c>
      <c r="S865" s="100">
        <v>-78630008.109999999</v>
      </c>
      <c r="T865" s="100">
        <v>-94355904.109999999</v>
      </c>
      <c r="U865" s="100">
        <v>-110081643.51000001</v>
      </c>
      <c r="V865" s="100">
        <v>-125807539.51000001</v>
      </c>
      <c r="W865" s="100">
        <v>-141533435.50999999</v>
      </c>
      <c r="X865" s="100">
        <v>-157259038.19999999</v>
      </c>
      <c r="Y865" s="100">
        <v>-26952332.620000001</v>
      </c>
      <c r="Z865" s="100">
        <v>8091.38</v>
      </c>
      <c r="AB865" s="100">
        <v>8091.38</v>
      </c>
      <c r="AC865" s="100">
        <v>-13724651.0366666</v>
      </c>
      <c r="AD865" s="100">
        <v>-27457393.4533333</v>
      </c>
      <c r="AE865" s="100">
        <v>-41190135.869999997</v>
      </c>
      <c r="AF865" s="100">
        <v>-54922878.286666602</v>
      </c>
      <c r="AG865" s="100">
        <v>-68655620.703333303</v>
      </c>
      <c r="AH865" s="100">
        <v>-82388363.120000005</v>
      </c>
      <c r="AI865" s="100">
        <v>-96121105.536666602</v>
      </c>
      <c r="AJ865" s="100">
        <v>-109853847.95333301</v>
      </c>
      <c r="AK865" s="100">
        <v>-123586590.37</v>
      </c>
      <c r="AL865" s="100">
        <v>-137319332.78666601</v>
      </c>
      <c r="AM865" s="100">
        <v>13740833.7966666</v>
      </c>
      <c r="AN865" s="100">
        <v>8091.3799999470903</v>
      </c>
      <c r="AO865" s="100">
        <v>8091.3799999470903</v>
      </c>
      <c r="AP865" s="100">
        <v>-14569354.286666701</v>
      </c>
      <c r="AQ865" s="100">
        <v>-29146799.9533333</v>
      </c>
      <c r="AR865" s="100">
        <v>-43724245.619999997</v>
      </c>
      <c r="AS865" s="100">
        <v>-58301691.286666699</v>
      </c>
      <c r="AT865" s="100">
        <v>-72879136.953333393</v>
      </c>
      <c r="AU865" s="100">
        <v>-87456582.620000005</v>
      </c>
      <c r="AV865" s="100">
        <v>-102034028.28666601</v>
      </c>
      <c r="AW865" s="100">
        <v>-116611473.95333301</v>
      </c>
      <c r="AX865" s="100">
        <v>-131188919.62</v>
      </c>
      <c r="AY865" s="100">
        <v>-145766365.28666601</v>
      </c>
      <c r="AZ865" s="100">
        <v>14585537.0466666</v>
      </c>
      <c r="BA865" s="100">
        <v>8091.3799999398097</v>
      </c>
      <c r="BB865" s="100">
        <v>8091.3799999398097</v>
      </c>
      <c r="BC865" s="100">
        <v>-15446080.786666701</v>
      </c>
      <c r="BD865" s="100">
        <v>-30900252.9533333</v>
      </c>
      <c r="BE865" s="100">
        <v>-46354425.119999997</v>
      </c>
      <c r="BF865" s="100">
        <v>-61808597.286666699</v>
      </c>
      <c r="BG865" s="100">
        <v>-77262769.453333393</v>
      </c>
      <c r="BH865" s="100">
        <v>-92716941.620000005</v>
      </c>
      <c r="BI865" s="100">
        <v>-108171113.78666601</v>
      </c>
      <c r="BJ865" s="100">
        <v>-123625285.95333301</v>
      </c>
      <c r="BK865" s="100">
        <v>-139079458.12</v>
      </c>
      <c r="BL865" s="100">
        <v>-154533630.28666601</v>
      </c>
      <c r="BM865" s="100">
        <v>15462263.5466666</v>
      </c>
      <c r="BN865" s="100">
        <v>8091.3799999579996</v>
      </c>
      <c r="BO865" s="100">
        <v>8091.3799999579996</v>
      </c>
      <c r="BP865" s="100">
        <v>-16320528.7033333</v>
      </c>
      <c r="BQ865" s="100">
        <v>-32649148.786666699</v>
      </c>
      <c r="BR865" s="100">
        <v>-48977768.869999997</v>
      </c>
      <c r="BS865" s="100">
        <v>-65306388.953333303</v>
      </c>
      <c r="BT865" s="100">
        <v>-81635009.036666602</v>
      </c>
      <c r="BU865" s="100">
        <v>-97963629.120000005</v>
      </c>
      <c r="BV865" s="100">
        <v>-114292249.20333301</v>
      </c>
      <c r="BW865" s="100">
        <v>-130620869.28666601</v>
      </c>
      <c r="BX865" s="100">
        <v>-146949489.37</v>
      </c>
      <c r="BY865" s="100">
        <v>-163278109.45333299</v>
      </c>
      <c r="BZ865" s="100">
        <v>16336711.463333201</v>
      </c>
      <c r="CA865" s="100">
        <v>8091.3799999179901</v>
      </c>
      <c r="CB865" s="100">
        <v>8091.3799999179901</v>
      </c>
      <c r="CC865" s="100">
        <v>-17052538.620000001</v>
      </c>
      <c r="CD865" s="100">
        <v>-34113168.619999997</v>
      </c>
      <c r="CE865" s="100">
        <v>-51173798.619999997</v>
      </c>
      <c r="CF865" s="100">
        <v>-68234428.620000094</v>
      </c>
      <c r="CG865" s="100">
        <v>-85295058.620000094</v>
      </c>
      <c r="CH865" s="100">
        <v>-102355688.62</v>
      </c>
      <c r="CI865" s="100">
        <v>-119416318.62</v>
      </c>
      <c r="CJ865" s="100">
        <v>-136476948.62</v>
      </c>
      <c r="CK865" s="100">
        <v>-153537578.62</v>
      </c>
      <c r="CL865" s="100">
        <v>-170598208.62</v>
      </c>
      <c r="CM865" s="100">
        <v>17068721.379999802</v>
      </c>
      <c r="CN865" s="100">
        <v>8091.3799998816103</v>
      </c>
      <c r="CO865" s="100">
        <v>8091.3799998816103</v>
      </c>
    </row>
    <row r="866" spans="1:93" x14ac:dyDescent="0.2">
      <c r="A866" s="101" t="s">
        <v>2458</v>
      </c>
      <c r="B866" s="100">
        <v>-10630795.24</v>
      </c>
      <c r="C866" s="100">
        <v>-11470734.82</v>
      </c>
      <c r="D866" s="100">
        <v>-10313831.210000001</v>
      </c>
      <c r="E866" s="100">
        <v>-10023967.699999999</v>
      </c>
      <c r="F866" s="100">
        <v>-11708070.960000001</v>
      </c>
      <c r="G866" s="100">
        <v>-15212385.960000001</v>
      </c>
      <c r="H866" s="100">
        <v>-16326879.84</v>
      </c>
      <c r="I866" s="100">
        <v>-15032505.960000001</v>
      </c>
      <c r="J866" s="100">
        <v>-16244874.99</v>
      </c>
      <c r="K866" s="100">
        <v>-14536132.859999999</v>
      </c>
      <c r="L866" s="100">
        <v>-12168795.58</v>
      </c>
      <c r="M866" s="100">
        <v>-16868741.719999999</v>
      </c>
      <c r="N866" s="100">
        <v>-16868741.719999999</v>
      </c>
      <c r="O866" s="100">
        <v>-18704559.23</v>
      </c>
      <c r="P866" s="100">
        <v>-17339748.329999998</v>
      </c>
      <c r="Q866" s="100">
        <v>-18874379.989999998</v>
      </c>
      <c r="R866" s="100">
        <v>-18725956.07</v>
      </c>
      <c r="S866" s="100">
        <v>-19087773.390000001</v>
      </c>
      <c r="T866" s="100">
        <v>-21460269.109999999</v>
      </c>
      <c r="U866" s="100">
        <v>-22813654.27</v>
      </c>
      <c r="V866" s="100">
        <v>-23533093.48</v>
      </c>
      <c r="W866" s="100">
        <v>-35515864.68</v>
      </c>
      <c r="X866" s="100">
        <v>-34420800.060000002</v>
      </c>
      <c r="Y866" s="100">
        <v>-33410661.75</v>
      </c>
      <c r="Z866" s="100">
        <v>-35566306.899999999</v>
      </c>
      <c r="AB866" s="100">
        <v>-35566306.899999999</v>
      </c>
      <c r="AC866" s="100">
        <v>-35566306.899999999</v>
      </c>
      <c r="AD866" s="100">
        <v>-35566306.899999999</v>
      </c>
      <c r="AE866" s="100">
        <v>-35566306.899999999</v>
      </c>
      <c r="AF866" s="100">
        <v>-35566306.899999999</v>
      </c>
      <c r="AG866" s="100">
        <v>-35566306.899999999</v>
      </c>
      <c r="AH866" s="100">
        <v>-35566306.899999999</v>
      </c>
      <c r="AI866" s="100">
        <v>-35566306.899999999</v>
      </c>
      <c r="AJ866" s="100">
        <v>-35566306.899999999</v>
      </c>
      <c r="AK866" s="100">
        <v>-35566306.899999999</v>
      </c>
      <c r="AL866" s="100">
        <v>-35566306.899999999</v>
      </c>
      <c r="AM866" s="100">
        <v>-35566306.899999999</v>
      </c>
      <c r="AN866" s="100">
        <v>-35566306.899999999</v>
      </c>
      <c r="AO866" s="100">
        <v>-35566306.899999999</v>
      </c>
      <c r="AP866" s="100">
        <v>-35566306.899999999</v>
      </c>
      <c r="AQ866" s="100">
        <v>-35566306.899999999</v>
      </c>
      <c r="AR866" s="100">
        <v>-35566306.899999999</v>
      </c>
      <c r="AS866" s="100">
        <v>-35566306.899999999</v>
      </c>
      <c r="AT866" s="100">
        <v>-35566306.899999999</v>
      </c>
      <c r="AU866" s="100">
        <v>-35566306.899999999</v>
      </c>
      <c r="AV866" s="100">
        <v>-35566306.899999999</v>
      </c>
      <c r="AW866" s="100">
        <v>-35566306.899999999</v>
      </c>
      <c r="AX866" s="100">
        <v>-35566306.899999999</v>
      </c>
      <c r="AY866" s="100">
        <v>-35566306.899999999</v>
      </c>
      <c r="AZ866" s="100">
        <v>-35566306.899999999</v>
      </c>
      <c r="BA866" s="100">
        <v>-35566306.899999999</v>
      </c>
      <c r="BB866" s="100">
        <v>-35566306.899999999</v>
      </c>
      <c r="BC866" s="100">
        <v>-35566306.899999999</v>
      </c>
      <c r="BD866" s="100">
        <v>-35566306.899999999</v>
      </c>
      <c r="BE866" s="100">
        <v>-35566306.899999999</v>
      </c>
      <c r="BF866" s="100">
        <v>-35566306.899999999</v>
      </c>
      <c r="BG866" s="100">
        <v>-35566306.899999999</v>
      </c>
      <c r="BH866" s="100">
        <v>-35566306.899999999</v>
      </c>
      <c r="BI866" s="100">
        <v>-35566306.899999999</v>
      </c>
      <c r="BJ866" s="100">
        <v>-35566306.899999999</v>
      </c>
      <c r="BK866" s="100">
        <v>-35566306.899999999</v>
      </c>
      <c r="BL866" s="100">
        <v>-35566306.899999999</v>
      </c>
      <c r="BM866" s="100">
        <v>-35566306.899999999</v>
      </c>
      <c r="BN866" s="100">
        <v>-35566306.899999999</v>
      </c>
      <c r="BO866" s="100">
        <v>-35566306.899999999</v>
      </c>
      <c r="BP866" s="100">
        <v>-35566306.899999999</v>
      </c>
      <c r="BQ866" s="100">
        <v>-35566306.899999999</v>
      </c>
      <c r="BR866" s="100">
        <v>-35566306.899999999</v>
      </c>
      <c r="BS866" s="100">
        <v>-35566306.899999999</v>
      </c>
      <c r="BT866" s="100">
        <v>-35566306.899999999</v>
      </c>
      <c r="BU866" s="100">
        <v>-35566306.899999999</v>
      </c>
      <c r="BV866" s="100">
        <v>-35566306.899999999</v>
      </c>
      <c r="BW866" s="100">
        <v>-35566306.899999999</v>
      </c>
      <c r="BX866" s="100">
        <v>-35566306.899999999</v>
      </c>
      <c r="BY866" s="100">
        <v>-35566306.899999999</v>
      </c>
      <c r="BZ866" s="100">
        <v>-35566306.899999999</v>
      </c>
      <c r="CA866" s="100">
        <v>-35566306.899999999</v>
      </c>
      <c r="CB866" s="100">
        <v>-35566306.899999999</v>
      </c>
      <c r="CC866" s="100">
        <v>-35566306.899999999</v>
      </c>
      <c r="CD866" s="100">
        <v>-35566306.899999999</v>
      </c>
      <c r="CE866" s="100">
        <v>-35566306.899999999</v>
      </c>
      <c r="CF866" s="100">
        <v>-35566306.899999999</v>
      </c>
      <c r="CG866" s="100">
        <v>-35566306.899999999</v>
      </c>
      <c r="CH866" s="100">
        <v>-35566306.899999999</v>
      </c>
      <c r="CI866" s="100">
        <v>-35566306.899999999</v>
      </c>
      <c r="CJ866" s="100">
        <v>-35566306.899999999</v>
      </c>
      <c r="CK866" s="100">
        <v>-35566306.899999999</v>
      </c>
      <c r="CL866" s="100">
        <v>-35566306.899999999</v>
      </c>
      <c r="CM866" s="100">
        <v>-35566306.899999999</v>
      </c>
      <c r="CN866" s="100">
        <v>-35566306.899999999</v>
      </c>
      <c r="CO866" s="100">
        <v>-35566306.899999999</v>
      </c>
    </row>
    <row r="867" spans="1:93" x14ac:dyDescent="0.2">
      <c r="A867" s="101" t="s">
        <v>2459</v>
      </c>
      <c r="B867" s="100">
        <v>-132409.53</v>
      </c>
      <c r="C867" s="100">
        <v>-414482.98</v>
      </c>
      <c r="D867" s="100">
        <v>-728284.48</v>
      </c>
      <c r="E867" s="100">
        <v>-1010697.33</v>
      </c>
      <c r="F867" s="100">
        <v>-1333516.69</v>
      </c>
      <c r="G867" s="100">
        <v>-1820631.62</v>
      </c>
      <c r="H867" s="100">
        <v>-220926.61</v>
      </c>
      <c r="I867" s="100">
        <v>-634918.97</v>
      </c>
      <c r="J867" s="100">
        <v>-1092565.45</v>
      </c>
      <c r="K867" s="100">
        <v>-1338456.3799999999</v>
      </c>
      <c r="L867" s="100">
        <v>-1612782.37</v>
      </c>
      <c r="M867" s="100">
        <v>-2006974.5</v>
      </c>
      <c r="N867" s="100">
        <v>-2006974.5</v>
      </c>
      <c r="O867" s="100">
        <v>-206924.9</v>
      </c>
      <c r="P867" s="100">
        <v>-513959.12999999902</v>
      </c>
      <c r="Q867" s="100">
        <v>-850158.1</v>
      </c>
      <c r="R867" s="100">
        <v>-1196080.51</v>
      </c>
      <c r="S867" s="100">
        <v>-1662559.98</v>
      </c>
      <c r="T867" s="100">
        <v>-2100497.2999999998</v>
      </c>
      <c r="U867" s="100">
        <v>-412782.19</v>
      </c>
      <c r="V867" s="100">
        <v>-799289.26</v>
      </c>
      <c r="W867" s="100">
        <v>-1377545.02</v>
      </c>
      <c r="X867" s="100">
        <v>-1764125.28</v>
      </c>
      <c r="Y867" s="100">
        <v>-2082939.53999999</v>
      </c>
      <c r="Z867" s="100">
        <v>-2428355</v>
      </c>
      <c r="AB867" s="100">
        <v>-2428355</v>
      </c>
      <c r="AC867" s="100">
        <v>-2428355</v>
      </c>
      <c r="AD867" s="100">
        <v>-2428355</v>
      </c>
      <c r="AE867" s="100">
        <v>-2428355</v>
      </c>
      <c r="AF867" s="100">
        <v>-2428355</v>
      </c>
      <c r="AG867" s="100">
        <v>-2428355</v>
      </c>
      <c r="AH867" s="100">
        <v>-2428355</v>
      </c>
      <c r="AI867" s="100">
        <v>-2428355</v>
      </c>
      <c r="AJ867" s="100">
        <v>-2428355</v>
      </c>
      <c r="AK867" s="100">
        <v>-2428355</v>
      </c>
      <c r="AL867" s="100">
        <v>-2428355</v>
      </c>
      <c r="AM867" s="100">
        <v>-2428355</v>
      </c>
      <c r="AN867" s="100">
        <v>-2428355</v>
      </c>
      <c r="AO867" s="100">
        <v>-2428355</v>
      </c>
      <c r="AP867" s="100">
        <v>-2428355</v>
      </c>
      <c r="AQ867" s="100">
        <v>-2428355</v>
      </c>
      <c r="AR867" s="100">
        <v>-2428355</v>
      </c>
      <c r="AS867" s="100">
        <v>-2428355</v>
      </c>
      <c r="AT867" s="100">
        <v>-2428355</v>
      </c>
      <c r="AU867" s="100">
        <v>-2428355</v>
      </c>
      <c r="AV867" s="100">
        <v>-2428355</v>
      </c>
      <c r="AW867" s="100">
        <v>-2428355</v>
      </c>
      <c r="AX867" s="100">
        <v>-2428355</v>
      </c>
      <c r="AY867" s="100">
        <v>-2428355</v>
      </c>
      <c r="AZ867" s="100">
        <v>-2428355</v>
      </c>
      <c r="BA867" s="100">
        <v>-2428355</v>
      </c>
      <c r="BB867" s="100">
        <v>-2428355</v>
      </c>
      <c r="BC867" s="100">
        <v>-2428355</v>
      </c>
      <c r="BD867" s="100">
        <v>-2428355</v>
      </c>
      <c r="BE867" s="100">
        <v>-2428355</v>
      </c>
      <c r="BF867" s="100">
        <v>-2428355</v>
      </c>
      <c r="BG867" s="100">
        <v>-2428355</v>
      </c>
      <c r="BH867" s="100">
        <v>-2428355</v>
      </c>
      <c r="BI867" s="100">
        <v>-2428355</v>
      </c>
      <c r="BJ867" s="100">
        <v>-2428355</v>
      </c>
      <c r="BK867" s="100">
        <v>-2428355</v>
      </c>
      <c r="BL867" s="100">
        <v>-2428355</v>
      </c>
      <c r="BM867" s="100">
        <v>-2428355</v>
      </c>
      <c r="BN867" s="100">
        <v>-2428355</v>
      </c>
      <c r="BO867" s="100">
        <v>-2428355</v>
      </c>
      <c r="BP867" s="100">
        <v>-2428355</v>
      </c>
      <c r="BQ867" s="100">
        <v>-2428355</v>
      </c>
      <c r="BR867" s="100">
        <v>-2428355</v>
      </c>
      <c r="BS867" s="100">
        <v>-2428355</v>
      </c>
      <c r="BT867" s="100">
        <v>-2428355</v>
      </c>
      <c r="BU867" s="100">
        <v>-2428355</v>
      </c>
      <c r="BV867" s="100">
        <v>-2428355</v>
      </c>
      <c r="BW867" s="100">
        <v>-2428355</v>
      </c>
      <c r="BX867" s="100">
        <v>-2428355</v>
      </c>
      <c r="BY867" s="100">
        <v>-2428355</v>
      </c>
      <c r="BZ867" s="100">
        <v>-2428355</v>
      </c>
      <c r="CA867" s="100">
        <v>-2428355</v>
      </c>
      <c r="CB867" s="100">
        <v>-2428355</v>
      </c>
      <c r="CC867" s="100">
        <v>-2428355</v>
      </c>
      <c r="CD867" s="100">
        <v>-2428355</v>
      </c>
      <c r="CE867" s="100">
        <v>-2428355</v>
      </c>
      <c r="CF867" s="100">
        <v>-2428355</v>
      </c>
      <c r="CG867" s="100">
        <v>-2428355</v>
      </c>
      <c r="CH867" s="100">
        <v>-2428355</v>
      </c>
      <c r="CI867" s="100">
        <v>-2428355</v>
      </c>
      <c r="CJ867" s="100">
        <v>-2428355</v>
      </c>
      <c r="CK867" s="100">
        <v>-2428355</v>
      </c>
      <c r="CL867" s="100">
        <v>-2428355</v>
      </c>
      <c r="CM867" s="100">
        <v>-2428355</v>
      </c>
      <c r="CN867" s="100">
        <v>-2428355</v>
      </c>
      <c r="CO867" s="100">
        <v>-2428355</v>
      </c>
    </row>
    <row r="868" spans="1:93" x14ac:dyDescent="0.2">
      <c r="A868" s="101" t="s">
        <v>2460</v>
      </c>
      <c r="B868" s="100">
        <v>-53452.31</v>
      </c>
      <c r="C868" s="100">
        <v>-63109.5</v>
      </c>
      <c r="D868" s="100">
        <v>-73367.02</v>
      </c>
      <c r="E868" s="100">
        <v>12133.11</v>
      </c>
      <c r="F868" s="100">
        <v>-3202.54</v>
      </c>
      <c r="G868" s="100">
        <v>-5528.37</v>
      </c>
      <c r="H868" s="100">
        <v>-2318.5500000000002</v>
      </c>
      <c r="I868" s="100">
        <v>-4978.13</v>
      </c>
      <c r="J868" s="100">
        <v>-7150.77</v>
      </c>
      <c r="K868" s="100">
        <v>1073.3800000000001</v>
      </c>
      <c r="L868" s="100">
        <v>-1104.05</v>
      </c>
      <c r="M868" s="100">
        <v>-3726.8</v>
      </c>
      <c r="N868" s="100">
        <v>-3726.8</v>
      </c>
      <c r="O868" s="100">
        <v>-56795.06</v>
      </c>
      <c r="P868" s="100">
        <v>-65069.62</v>
      </c>
      <c r="Q868" s="100">
        <v>-69314.89</v>
      </c>
      <c r="R868" s="100">
        <v>4433.93</v>
      </c>
      <c r="S868" s="100">
        <v>-6714.86</v>
      </c>
      <c r="T868" s="100">
        <v>-8463.75</v>
      </c>
      <c r="U868" s="100">
        <v>-5226.05</v>
      </c>
      <c r="V868" s="100">
        <v>-5897.99</v>
      </c>
      <c r="W868" s="100">
        <v>-6649.51</v>
      </c>
      <c r="X868" s="100">
        <v>-5027.07</v>
      </c>
      <c r="Y868" s="100">
        <v>-6050.65</v>
      </c>
      <c r="Z868" s="100">
        <v>-7666.58</v>
      </c>
      <c r="AB868" s="100">
        <v>-7666.58</v>
      </c>
      <c r="AC868" s="100">
        <v>-7666.58</v>
      </c>
      <c r="AD868" s="100">
        <v>-7666.58</v>
      </c>
      <c r="AE868" s="100">
        <v>-7666.58</v>
      </c>
      <c r="AF868" s="100">
        <v>-7666.58</v>
      </c>
      <c r="AG868" s="100">
        <v>-7666.58</v>
      </c>
      <c r="AH868" s="100">
        <v>-7666.58</v>
      </c>
      <c r="AI868" s="100">
        <v>-7666.58</v>
      </c>
      <c r="AJ868" s="100">
        <v>-7666.58</v>
      </c>
      <c r="AK868" s="100">
        <v>-7666.58</v>
      </c>
      <c r="AL868" s="100">
        <v>-7666.58</v>
      </c>
      <c r="AM868" s="100">
        <v>-7666.58</v>
      </c>
      <c r="AN868" s="100">
        <v>-7666.58</v>
      </c>
      <c r="AO868" s="100">
        <v>-7666.58</v>
      </c>
      <c r="AP868" s="100">
        <v>-7666.58</v>
      </c>
      <c r="AQ868" s="100">
        <v>-7666.58</v>
      </c>
      <c r="AR868" s="100">
        <v>-7666.58</v>
      </c>
      <c r="AS868" s="100">
        <v>-7666.58</v>
      </c>
      <c r="AT868" s="100">
        <v>-7666.58</v>
      </c>
      <c r="AU868" s="100">
        <v>-7666.58</v>
      </c>
      <c r="AV868" s="100">
        <v>-7666.58</v>
      </c>
      <c r="AW868" s="100">
        <v>-7666.58</v>
      </c>
      <c r="AX868" s="100">
        <v>-7666.58</v>
      </c>
      <c r="AY868" s="100">
        <v>-7666.58</v>
      </c>
      <c r="AZ868" s="100">
        <v>-7666.58</v>
      </c>
      <c r="BA868" s="100">
        <v>-7666.58</v>
      </c>
      <c r="BB868" s="100">
        <v>-7666.58</v>
      </c>
      <c r="BC868" s="100">
        <v>-7666.58</v>
      </c>
      <c r="BD868" s="100">
        <v>-7666.58</v>
      </c>
      <c r="BE868" s="100">
        <v>-7666.58</v>
      </c>
      <c r="BF868" s="100">
        <v>-7666.58</v>
      </c>
      <c r="BG868" s="100">
        <v>-7666.58</v>
      </c>
      <c r="BH868" s="100">
        <v>-7666.58</v>
      </c>
      <c r="BI868" s="100">
        <v>-7666.58</v>
      </c>
      <c r="BJ868" s="100">
        <v>-7666.58</v>
      </c>
      <c r="BK868" s="100">
        <v>-7666.58</v>
      </c>
      <c r="BL868" s="100">
        <v>-7666.58</v>
      </c>
      <c r="BM868" s="100">
        <v>-7666.58</v>
      </c>
      <c r="BN868" s="100">
        <v>-7666.58</v>
      </c>
      <c r="BO868" s="100">
        <v>-7666.58</v>
      </c>
      <c r="BP868" s="100">
        <v>-7666.58</v>
      </c>
      <c r="BQ868" s="100">
        <v>-7666.58</v>
      </c>
      <c r="BR868" s="100">
        <v>-7666.58</v>
      </c>
      <c r="BS868" s="100">
        <v>-7666.58</v>
      </c>
      <c r="BT868" s="100">
        <v>-7666.58</v>
      </c>
      <c r="BU868" s="100">
        <v>-7666.58</v>
      </c>
      <c r="BV868" s="100">
        <v>-7666.58</v>
      </c>
      <c r="BW868" s="100">
        <v>-7666.58</v>
      </c>
      <c r="BX868" s="100">
        <v>-7666.58</v>
      </c>
      <c r="BY868" s="100">
        <v>-7666.58</v>
      </c>
      <c r="BZ868" s="100">
        <v>-7666.58</v>
      </c>
      <c r="CA868" s="100">
        <v>-7666.58</v>
      </c>
      <c r="CB868" s="100">
        <v>-7666.58</v>
      </c>
      <c r="CC868" s="100">
        <v>-7666.58</v>
      </c>
      <c r="CD868" s="100">
        <v>-7666.58</v>
      </c>
      <c r="CE868" s="100">
        <v>-7666.58</v>
      </c>
      <c r="CF868" s="100">
        <v>-7666.58</v>
      </c>
      <c r="CG868" s="100">
        <v>-7666.58</v>
      </c>
      <c r="CH868" s="100">
        <v>-7666.58</v>
      </c>
      <c r="CI868" s="100">
        <v>-7666.58</v>
      </c>
      <c r="CJ868" s="100">
        <v>-7666.58</v>
      </c>
      <c r="CK868" s="100">
        <v>-7666.58</v>
      </c>
      <c r="CL868" s="100">
        <v>-7666.58</v>
      </c>
      <c r="CM868" s="100">
        <v>-7666.58</v>
      </c>
      <c r="CN868" s="100">
        <v>-7666.58</v>
      </c>
      <c r="CO868" s="100">
        <v>-7666.58</v>
      </c>
    </row>
    <row r="869" spans="1:93" x14ac:dyDescent="0.2">
      <c r="A869" s="101" t="s">
        <v>2461</v>
      </c>
      <c r="B869" s="100">
        <v>0</v>
      </c>
      <c r="C869" s="100">
        <v>0</v>
      </c>
      <c r="D869" s="100">
        <v>0</v>
      </c>
      <c r="E869" s="100">
        <v>0</v>
      </c>
      <c r="F869" s="100">
        <v>0</v>
      </c>
      <c r="G869" s="100">
        <v>0</v>
      </c>
      <c r="H869" s="100">
        <v>0</v>
      </c>
      <c r="I869" s="100">
        <v>0</v>
      </c>
      <c r="J869" s="100">
        <v>0</v>
      </c>
      <c r="K869" s="100">
        <v>0</v>
      </c>
      <c r="L869" s="100">
        <v>0</v>
      </c>
      <c r="M869" s="100">
        <v>0</v>
      </c>
      <c r="N869" s="100">
        <v>0</v>
      </c>
      <c r="O869" s="100">
        <v>0</v>
      </c>
      <c r="P869" s="100">
        <v>0</v>
      </c>
      <c r="Q869" s="100">
        <v>0</v>
      </c>
      <c r="R869" s="100">
        <v>0</v>
      </c>
      <c r="S869" s="100">
        <v>0</v>
      </c>
      <c r="T869" s="100">
        <v>0</v>
      </c>
      <c r="U869" s="100">
        <v>0</v>
      </c>
      <c r="V869" s="100">
        <v>0</v>
      </c>
      <c r="W869" s="100">
        <v>0</v>
      </c>
      <c r="X869" s="100">
        <v>0</v>
      </c>
      <c r="Y869" s="100">
        <v>0</v>
      </c>
      <c r="Z869" s="100">
        <v>0</v>
      </c>
      <c r="AB869" s="100">
        <v>0</v>
      </c>
      <c r="AC869" s="100">
        <v>0</v>
      </c>
      <c r="AD869" s="100">
        <v>0</v>
      </c>
      <c r="AE869" s="100">
        <v>0</v>
      </c>
      <c r="AF869" s="100">
        <v>0</v>
      </c>
      <c r="AG869" s="100">
        <v>0</v>
      </c>
      <c r="AH869" s="100">
        <v>0</v>
      </c>
      <c r="AI869" s="100">
        <v>0</v>
      </c>
      <c r="AJ869" s="100">
        <v>0</v>
      </c>
      <c r="AK869" s="100">
        <v>0</v>
      </c>
      <c r="AL869" s="100">
        <v>0</v>
      </c>
      <c r="AM869" s="100">
        <v>0</v>
      </c>
      <c r="AN869" s="100">
        <v>0</v>
      </c>
      <c r="AO869" s="100">
        <v>0</v>
      </c>
      <c r="AP869" s="100">
        <v>0</v>
      </c>
      <c r="AQ869" s="100">
        <v>0</v>
      </c>
      <c r="AR869" s="100">
        <v>0</v>
      </c>
      <c r="AS869" s="100">
        <v>0</v>
      </c>
      <c r="AT869" s="100">
        <v>0</v>
      </c>
      <c r="AU869" s="100">
        <v>0</v>
      </c>
      <c r="AV869" s="100">
        <v>0</v>
      </c>
      <c r="AW869" s="100">
        <v>0</v>
      </c>
      <c r="AX869" s="100">
        <v>0</v>
      </c>
      <c r="AY869" s="100">
        <v>0</v>
      </c>
      <c r="AZ869" s="100">
        <v>0</v>
      </c>
      <c r="BA869" s="100">
        <v>0</v>
      </c>
      <c r="BB869" s="100">
        <v>0</v>
      </c>
      <c r="BC869" s="100">
        <v>0</v>
      </c>
      <c r="BD869" s="100">
        <v>0</v>
      </c>
      <c r="BE869" s="100">
        <v>0</v>
      </c>
      <c r="BF869" s="100">
        <v>0</v>
      </c>
      <c r="BG869" s="100">
        <v>0</v>
      </c>
      <c r="BH869" s="100">
        <v>0</v>
      </c>
      <c r="BI869" s="100">
        <v>0</v>
      </c>
      <c r="BJ869" s="100">
        <v>0</v>
      </c>
      <c r="BK869" s="100">
        <v>0</v>
      </c>
      <c r="BL869" s="100">
        <v>0</v>
      </c>
      <c r="BM869" s="100">
        <v>0</v>
      </c>
      <c r="BN869" s="100">
        <v>0</v>
      </c>
      <c r="BO869" s="100">
        <v>0</v>
      </c>
      <c r="BP869" s="100">
        <v>0</v>
      </c>
      <c r="BQ869" s="100">
        <v>0</v>
      </c>
      <c r="BR869" s="100">
        <v>0</v>
      </c>
      <c r="BS869" s="100">
        <v>0</v>
      </c>
      <c r="BT869" s="100">
        <v>0</v>
      </c>
      <c r="BU869" s="100">
        <v>0</v>
      </c>
      <c r="BV869" s="100">
        <v>0</v>
      </c>
      <c r="BW869" s="100">
        <v>0</v>
      </c>
      <c r="BX869" s="100">
        <v>0</v>
      </c>
      <c r="BY869" s="100">
        <v>0</v>
      </c>
      <c r="BZ869" s="100">
        <v>0</v>
      </c>
      <c r="CA869" s="100">
        <v>0</v>
      </c>
      <c r="CB869" s="100">
        <v>0</v>
      </c>
      <c r="CC869" s="100">
        <v>0</v>
      </c>
      <c r="CD869" s="100">
        <v>0</v>
      </c>
      <c r="CE869" s="100">
        <v>0</v>
      </c>
      <c r="CF869" s="100">
        <v>0</v>
      </c>
      <c r="CG869" s="100">
        <v>0</v>
      </c>
      <c r="CH869" s="100">
        <v>0</v>
      </c>
      <c r="CI869" s="100">
        <v>0</v>
      </c>
      <c r="CJ869" s="100">
        <v>0</v>
      </c>
      <c r="CK869" s="100">
        <v>0</v>
      </c>
      <c r="CL869" s="100">
        <v>0</v>
      </c>
      <c r="CM869" s="100">
        <v>0</v>
      </c>
      <c r="CN869" s="100">
        <v>0</v>
      </c>
      <c r="CO869" s="100">
        <v>0</v>
      </c>
    </row>
    <row r="870" spans="1:93" x14ac:dyDescent="0.2">
      <c r="A870" s="101" t="s">
        <v>2462</v>
      </c>
      <c r="B870" s="100">
        <v>-9951767.0600000005</v>
      </c>
      <c r="C870" s="100">
        <v>-10041416.99</v>
      </c>
      <c r="D870" s="100">
        <v>-7138117.0599999996</v>
      </c>
      <c r="E870" s="100">
        <v>-7297949.0899999999</v>
      </c>
      <c r="F870" s="100">
        <v>-7454233.7300000004</v>
      </c>
      <c r="G870" s="100">
        <v>-7050175.7599999998</v>
      </c>
      <c r="H870" s="100">
        <v>-7788419.7300000004</v>
      </c>
      <c r="I870" s="100">
        <v>-7949407.7300000004</v>
      </c>
      <c r="J870" s="100">
        <v>-8112081.7300000004</v>
      </c>
      <c r="K870" s="100">
        <v>-8282104.1799999997</v>
      </c>
      <c r="L870" s="100">
        <v>-8349111.8700000001</v>
      </c>
      <c r="M870" s="100">
        <v>-1978624.6</v>
      </c>
      <c r="N870" s="100">
        <v>-1978624.6</v>
      </c>
      <c r="O870" s="100">
        <v>-2126899.4700000002</v>
      </c>
      <c r="P870" s="100">
        <v>-2179932.61</v>
      </c>
      <c r="Q870" s="100">
        <v>-475215.47</v>
      </c>
      <c r="R870" s="100">
        <v>-581398.47</v>
      </c>
      <c r="S870" s="100">
        <v>-746459.4</v>
      </c>
      <c r="T870" s="100">
        <v>-660792.96</v>
      </c>
      <c r="U870" s="100">
        <v>-626021.44999999995</v>
      </c>
      <c r="V870" s="100">
        <v>-791620.17</v>
      </c>
      <c r="W870" s="100">
        <v>-966647.17</v>
      </c>
      <c r="X870" s="100">
        <v>-933029.17</v>
      </c>
      <c r="Y870" s="100">
        <v>-652666.77</v>
      </c>
      <c r="Z870" s="100">
        <v>-1554466.2</v>
      </c>
      <c r="AB870" s="100">
        <v>-1554466.2</v>
      </c>
      <c r="AC870" s="100">
        <v>-316504.53999999998</v>
      </c>
      <c r="AD870" s="100">
        <v>-338131.7</v>
      </c>
      <c r="AE870" s="100">
        <v>-343832.66</v>
      </c>
      <c r="AF870" s="100">
        <v>-370559.44999999902</v>
      </c>
      <c r="AG870" s="100">
        <v>-631368.93999999994</v>
      </c>
      <c r="AH870" s="100">
        <v>-395107.48</v>
      </c>
      <c r="AI870" s="100">
        <v>-410725.58</v>
      </c>
      <c r="AJ870" s="100">
        <v>-381688.19</v>
      </c>
      <c r="AK870" s="100">
        <v>-339200.18</v>
      </c>
      <c r="AL870" s="100">
        <v>-359944.38</v>
      </c>
      <c r="AM870" s="100">
        <v>-625567.549999999</v>
      </c>
      <c r="AN870" s="100">
        <v>-389426.87</v>
      </c>
      <c r="AO870" s="100">
        <v>-389426.87</v>
      </c>
      <c r="AP870" s="100">
        <v>-408504.79333333299</v>
      </c>
      <c r="AQ870" s="100">
        <v>-408504.79333333299</v>
      </c>
      <c r="AR870" s="100">
        <v>-408504.79333333299</v>
      </c>
      <c r="AS870" s="100">
        <v>-408504.79333333299</v>
      </c>
      <c r="AT870" s="100">
        <v>-408504.79333333299</v>
      </c>
      <c r="AU870" s="100">
        <v>-408504.79333333299</v>
      </c>
      <c r="AV870" s="100">
        <v>-408504.79333333299</v>
      </c>
      <c r="AW870" s="100">
        <v>-408504.79333333299</v>
      </c>
      <c r="AX870" s="100">
        <v>-408504.79333333299</v>
      </c>
      <c r="AY870" s="100">
        <v>-408504.79333333299</v>
      </c>
      <c r="AZ870" s="100">
        <v>-408504.79333333299</v>
      </c>
      <c r="BA870" s="100">
        <v>-408504.79333333299</v>
      </c>
      <c r="BB870" s="100">
        <v>-408504.79333333299</v>
      </c>
      <c r="BC870" s="100">
        <v>-408504.79333333299</v>
      </c>
      <c r="BD870" s="100">
        <v>-408504.79333333299</v>
      </c>
      <c r="BE870" s="100">
        <v>-408504.79333333299</v>
      </c>
      <c r="BF870" s="100">
        <v>-408504.79333333299</v>
      </c>
      <c r="BG870" s="100">
        <v>-408504.79333333299</v>
      </c>
      <c r="BH870" s="100">
        <v>-408504.79333333299</v>
      </c>
      <c r="BI870" s="100">
        <v>-408504.79333333299</v>
      </c>
      <c r="BJ870" s="100">
        <v>-408504.79333333299</v>
      </c>
      <c r="BK870" s="100">
        <v>-408504.79333333299</v>
      </c>
      <c r="BL870" s="100">
        <v>-408504.79333333299</v>
      </c>
      <c r="BM870" s="100">
        <v>-408504.79333333299</v>
      </c>
      <c r="BN870" s="100">
        <v>-408504.79333333299</v>
      </c>
      <c r="BO870" s="100">
        <v>-408504.79333333299</v>
      </c>
      <c r="BP870" s="100">
        <v>-408504.79333333299</v>
      </c>
      <c r="BQ870" s="100">
        <v>-408504.79333333299</v>
      </c>
      <c r="BR870" s="100">
        <v>-408504.79333333299</v>
      </c>
      <c r="BS870" s="100">
        <v>-408504.79333333299</v>
      </c>
      <c r="BT870" s="100">
        <v>-408504.79333333299</v>
      </c>
      <c r="BU870" s="100">
        <v>-408504.79333333299</v>
      </c>
      <c r="BV870" s="100">
        <v>-408504.79333333299</v>
      </c>
      <c r="BW870" s="100">
        <v>-408504.79333333299</v>
      </c>
      <c r="BX870" s="100">
        <v>-408504.79333333299</v>
      </c>
      <c r="BY870" s="100">
        <v>-408504.79333333299</v>
      </c>
      <c r="BZ870" s="100">
        <v>-408504.79333333299</v>
      </c>
      <c r="CA870" s="100">
        <v>-408504.79333333299</v>
      </c>
      <c r="CB870" s="100">
        <v>-408504.79333333299</v>
      </c>
      <c r="CC870" s="100">
        <v>-408504.79333333299</v>
      </c>
      <c r="CD870" s="100">
        <v>-408504.79333333299</v>
      </c>
      <c r="CE870" s="100">
        <v>-408504.79333333299</v>
      </c>
      <c r="CF870" s="100">
        <v>-408504.79333333299</v>
      </c>
      <c r="CG870" s="100">
        <v>-408504.79333333299</v>
      </c>
      <c r="CH870" s="100">
        <v>-408504.79333333299</v>
      </c>
      <c r="CI870" s="100">
        <v>-408504.79333333299</v>
      </c>
      <c r="CJ870" s="100">
        <v>-408504.79333333299</v>
      </c>
      <c r="CK870" s="100">
        <v>-408504.79333333299</v>
      </c>
      <c r="CL870" s="100">
        <v>-408504.79333333299</v>
      </c>
      <c r="CM870" s="100">
        <v>-408504.79333333299</v>
      </c>
      <c r="CN870" s="100">
        <v>-408504.79333333299</v>
      </c>
      <c r="CO870" s="100">
        <v>-408504.79333333299</v>
      </c>
    </row>
    <row r="871" spans="1:93" x14ac:dyDescent="0.2">
      <c r="A871" s="101" t="s">
        <v>2463</v>
      </c>
      <c r="B871" s="100">
        <v>3180891.1</v>
      </c>
      <c r="C871" s="100">
        <v>3180891.1</v>
      </c>
      <c r="D871" s="100">
        <v>3180891.1</v>
      </c>
      <c r="E871" s="100">
        <v>3180891.1</v>
      </c>
      <c r="F871" s="100">
        <v>3180891.1</v>
      </c>
      <c r="G871" s="100">
        <v>5420016</v>
      </c>
      <c r="H871" s="100">
        <v>5420016</v>
      </c>
      <c r="I871" s="100">
        <v>5420016</v>
      </c>
      <c r="J871" s="100">
        <v>5420016</v>
      </c>
      <c r="K871" s="100">
        <v>5420016</v>
      </c>
      <c r="L871" s="100">
        <v>5420016</v>
      </c>
      <c r="M871" s="100">
        <v>5420016</v>
      </c>
      <c r="N871" s="100">
        <v>5420016</v>
      </c>
      <c r="O871" s="100">
        <v>5420016</v>
      </c>
      <c r="P871" s="100">
        <v>5420016</v>
      </c>
      <c r="Q871" s="100">
        <v>5420016</v>
      </c>
      <c r="R871" s="100">
        <v>5420016</v>
      </c>
      <c r="S871" s="100">
        <v>5420016</v>
      </c>
      <c r="T871" s="100">
        <v>2857842.64</v>
      </c>
      <c r="U871" s="100">
        <v>2857842.64</v>
      </c>
      <c r="V871" s="100">
        <v>2857842.64</v>
      </c>
      <c r="W871" s="100">
        <v>2857842.64</v>
      </c>
      <c r="X871" s="100">
        <v>-3580.32</v>
      </c>
      <c r="Y871" s="100">
        <v>-3580.32</v>
      </c>
      <c r="Z871" s="100">
        <v>-3580.32</v>
      </c>
      <c r="AB871" s="100">
        <v>-3580.32</v>
      </c>
      <c r="AC871" s="100">
        <v>-3580.32</v>
      </c>
      <c r="AD871" s="100">
        <v>-3580.32</v>
      </c>
      <c r="AE871" s="100">
        <v>-3580.32</v>
      </c>
      <c r="AF871" s="100">
        <v>-3580.32</v>
      </c>
      <c r="AG871" s="100">
        <v>-3580.32</v>
      </c>
      <c r="AH871" s="100">
        <v>-3580.32</v>
      </c>
      <c r="AI871" s="100">
        <v>-3580.32</v>
      </c>
      <c r="AJ871" s="100">
        <v>-3580.32</v>
      </c>
      <c r="AK871" s="100">
        <v>-3580.32</v>
      </c>
      <c r="AL871" s="100">
        <v>-3580.32</v>
      </c>
      <c r="AM871" s="100">
        <v>-3580.32</v>
      </c>
      <c r="AN871" s="100">
        <v>-3580.32</v>
      </c>
      <c r="AO871" s="100">
        <v>-3580.32</v>
      </c>
      <c r="AP871" s="100">
        <v>-3580.32</v>
      </c>
      <c r="AQ871" s="100">
        <v>-3580.32</v>
      </c>
      <c r="AR871" s="100">
        <v>-3580.32</v>
      </c>
      <c r="AS871" s="100">
        <v>-3580.32</v>
      </c>
      <c r="AT871" s="100">
        <v>-3580.32</v>
      </c>
      <c r="AU871" s="100">
        <v>-3580.32</v>
      </c>
      <c r="AV871" s="100">
        <v>-3580.32</v>
      </c>
      <c r="AW871" s="100">
        <v>-3580.32</v>
      </c>
      <c r="AX871" s="100">
        <v>-3580.32</v>
      </c>
      <c r="AY871" s="100">
        <v>-3580.32</v>
      </c>
      <c r="AZ871" s="100">
        <v>-3580.32</v>
      </c>
      <c r="BA871" s="100">
        <v>-3580.32</v>
      </c>
      <c r="BB871" s="100">
        <v>-3580.32</v>
      </c>
      <c r="BC871" s="100">
        <v>-3580.32</v>
      </c>
      <c r="BD871" s="100">
        <v>-3580.32</v>
      </c>
      <c r="BE871" s="100">
        <v>-3580.32</v>
      </c>
      <c r="BF871" s="100">
        <v>-3580.32</v>
      </c>
      <c r="BG871" s="100">
        <v>-3580.32</v>
      </c>
      <c r="BH871" s="100">
        <v>-3580.32</v>
      </c>
      <c r="BI871" s="100">
        <v>-3580.32</v>
      </c>
      <c r="BJ871" s="100">
        <v>-3580.32</v>
      </c>
      <c r="BK871" s="100">
        <v>-3580.32</v>
      </c>
      <c r="BL871" s="100">
        <v>-3580.32</v>
      </c>
      <c r="BM871" s="100">
        <v>-3580.32</v>
      </c>
      <c r="BN871" s="100">
        <v>-3580.32</v>
      </c>
      <c r="BO871" s="100">
        <v>-3580.32</v>
      </c>
      <c r="BP871" s="100">
        <v>-3580.32</v>
      </c>
      <c r="BQ871" s="100">
        <v>-3580.32</v>
      </c>
      <c r="BR871" s="100">
        <v>-3580.32</v>
      </c>
      <c r="BS871" s="100">
        <v>-3580.32</v>
      </c>
      <c r="BT871" s="100">
        <v>-3580.32</v>
      </c>
      <c r="BU871" s="100">
        <v>-3580.32</v>
      </c>
      <c r="BV871" s="100">
        <v>-3580.32</v>
      </c>
      <c r="BW871" s="100">
        <v>-3580.32</v>
      </c>
      <c r="BX871" s="100">
        <v>-3580.32</v>
      </c>
      <c r="BY871" s="100">
        <v>-3580.32</v>
      </c>
      <c r="BZ871" s="100">
        <v>-3580.32</v>
      </c>
      <c r="CA871" s="100">
        <v>-3580.32</v>
      </c>
      <c r="CB871" s="100">
        <v>-3580.32</v>
      </c>
      <c r="CC871" s="100">
        <v>-3580.32</v>
      </c>
      <c r="CD871" s="100">
        <v>-3580.32</v>
      </c>
      <c r="CE871" s="100">
        <v>-3580.32</v>
      </c>
      <c r="CF871" s="100">
        <v>-3580.32</v>
      </c>
      <c r="CG871" s="100">
        <v>-3580.32</v>
      </c>
      <c r="CH871" s="100">
        <v>-3580.32</v>
      </c>
      <c r="CI871" s="100">
        <v>-3580.32</v>
      </c>
      <c r="CJ871" s="100">
        <v>-3580.32</v>
      </c>
      <c r="CK871" s="100">
        <v>-3580.32</v>
      </c>
      <c r="CL871" s="100">
        <v>-3580.32</v>
      </c>
      <c r="CM871" s="100">
        <v>-3580.32</v>
      </c>
      <c r="CN871" s="100">
        <v>-3580.32</v>
      </c>
      <c r="CO871" s="100">
        <v>-3580.32</v>
      </c>
    </row>
    <row r="872" spans="1:93" x14ac:dyDescent="0.2">
      <c r="A872" s="101" t="s">
        <v>2464</v>
      </c>
      <c r="B872" s="100">
        <v>-114146.02</v>
      </c>
      <c r="C872" s="100">
        <v>-130581.25</v>
      </c>
      <c r="D872" s="100">
        <v>-137558.76999999999</v>
      </c>
      <c r="E872" s="100">
        <v>-1223.3900000000001</v>
      </c>
      <c r="F872" s="100">
        <v>-2802.19</v>
      </c>
      <c r="G872" s="100">
        <v>-6036.92</v>
      </c>
      <c r="H872" s="100">
        <v>-3202.15</v>
      </c>
      <c r="I872" s="100">
        <v>-5076.1899999999996</v>
      </c>
      <c r="J872" s="100">
        <v>-6717.28</v>
      </c>
      <c r="K872" s="100">
        <v>-1626.52</v>
      </c>
      <c r="L872" s="100">
        <v>-2987.18</v>
      </c>
      <c r="M872" s="100">
        <v>-4738.55</v>
      </c>
      <c r="N872" s="100">
        <v>-4738.55</v>
      </c>
      <c r="O872" s="100">
        <v>-115910.52</v>
      </c>
      <c r="P872" s="100">
        <v>-129101.3</v>
      </c>
      <c r="Q872" s="100">
        <v>-132837.71</v>
      </c>
      <c r="R872" s="100">
        <v>-1384.69</v>
      </c>
      <c r="S872" s="100">
        <v>-3077.19</v>
      </c>
      <c r="T872" s="100">
        <v>-5349.28</v>
      </c>
      <c r="U872" s="100">
        <v>-2018.95999999999</v>
      </c>
      <c r="V872" s="100">
        <v>-3272.22</v>
      </c>
      <c r="W872" s="100">
        <v>-4507.1899999999996</v>
      </c>
      <c r="X872" s="100">
        <v>-1476.02</v>
      </c>
      <c r="Y872" s="100">
        <v>-2652.16</v>
      </c>
      <c r="Z872" s="100">
        <v>-4090.2199999999898</v>
      </c>
      <c r="AB872" s="100">
        <v>-4090.2199999999898</v>
      </c>
      <c r="AC872" s="100">
        <v>-4090.2199999999898</v>
      </c>
      <c r="AD872" s="100">
        <v>-4090.2199999999898</v>
      </c>
      <c r="AE872" s="100">
        <v>-4090.2199999999898</v>
      </c>
      <c r="AF872" s="100">
        <v>-4090.2199999999898</v>
      </c>
      <c r="AG872" s="100">
        <v>-4090.2199999999898</v>
      </c>
      <c r="AH872" s="100">
        <v>-4090.2199999999898</v>
      </c>
      <c r="AI872" s="100">
        <v>-4090.2199999999898</v>
      </c>
      <c r="AJ872" s="100">
        <v>-4090.2199999999898</v>
      </c>
      <c r="AK872" s="100">
        <v>-4090.2199999999898</v>
      </c>
      <c r="AL872" s="100">
        <v>-4090.2199999999898</v>
      </c>
      <c r="AM872" s="100">
        <v>-4090.2199999999898</v>
      </c>
      <c r="AN872" s="100">
        <v>-4090.2199999999898</v>
      </c>
      <c r="AO872" s="100">
        <v>-4090.2199999999898</v>
      </c>
      <c r="AP872" s="100">
        <v>-4090.2199999999898</v>
      </c>
      <c r="AQ872" s="100">
        <v>-4090.2199999999898</v>
      </c>
      <c r="AR872" s="100">
        <v>-4090.2199999999898</v>
      </c>
      <c r="AS872" s="100">
        <v>-4090.2199999999898</v>
      </c>
      <c r="AT872" s="100">
        <v>-4090.2199999999898</v>
      </c>
      <c r="AU872" s="100">
        <v>-4090.2199999999898</v>
      </c>
      <c r="AV872" s="100">
        <v>-4090.2199999999898</v>
      </c>
      <c r="AW872" s="100">
        <v>-4090.2199999999898</v>
      </c>
      <c r="AX872" s="100">
        <v>-4090.2199999999898</v>
      </c>
      <c r="AY872" s="100">
        <v>-4090.2199999999898</v>
      </c>
      <c r="AZ872" s="100">
        <v>-4090.2199999999898</v>
      </c>
      <c r="BA872" s="100">
        <v>-4090.2199999999898</v>
      </c>
      <c r="BB872" s="100">
        <v>-4090.2199999999898</v>
      </c>
      <c r="BC872" s="100">
        <v>-4090.2199999999898</v>
      </c>
      <c r="BD872" s="100">
        <v>-4090.2199999999898</v>
      </c>
      <c r="BE872" s="100">
        <v>-4090.2199999999898</v>
      </c>
      <c r="BF872" s="100">
        <v>-4090.2199999999898</v>
      </c>
      <c r="BG872" s="100">
        <v>-4090.2199999999898</v>
      </c>
      <c r="BH872" s="100">
        <v>-4090.2199999999898</v>
      </c>
      <c r="BI872" s="100">
        <v>-4090.2199999999898</v>
      </c>
      <c r="BJ872" s="100">
        <v>-4090.2199999999898</v>
      </c>
      <c r="BK872" s="100">
        <v>-4090.2199999999898</v>
      </c>
      <c r="BL872" s="100">
        <v>-4090.2199999999898</v>
      </c>
      <c r="BM872" s="100">
        <v>-4090.2199999999898</v>
      </c>
      <c r="BN872" s="100">
        <v>-4090.2199999999898</v>
      </c>
      <c r="BO872" s="100">
        <v>-4090.2199999999898</v>
      </c>
      <c r="BP872" s="100">
        <v>-4090.2199999999898</v>
      </c>
      <c r="BQ872" s="100">
        <v>-4090.2199999999898</v>
      </c>
      <c r="BR872" s="100">
        <v>-4090.2199999999898</v>
      </c>
      <c r="BS872" s="100">
        <v>-4090.2199999999898</v>
      </c>
      <c r="BT872" s="100">
        <v>-4090.2199999999898</v>
      </c>
      <c r="BU872" s="100">
        <v>-4090.2199999999898</v>
      </c>
      <c r="BV872" s="100">
        <v>-4090.2199999999898</v>
      </c>
      <c r="BW872" s="100">
        <v>-4090.2199999999898</v>
      </c>
      <c r="BX872" s="100">
        <v>-4090.2199999999898</v>
      </c>
      <c r="BY872" s="100">
        <v>-4090.2199999999898</v>
      </c>
      <c r="BZ872" s="100">
        <v>-4090.2199999999898</v>
      </c>
      <c r="CA872" s="100">
        <v>-4090.2199999999898</v>
      </c>
      <c r="CB872" s="100">
        <v>-4090.2199999999898</v>
      </c>
      <c r="CC872" s="100">
        <v>-4090.2199999999898</v>
      </c>
      <c r="CD872" s="100">
        <v>-4090.2199999999898</v>
      </c>
      <c r="CE872" s="100">
        <v>-4090.2199999999898</v>
      </c>
      <c r="CF872" s="100">
        <v>-4090.2199999999898</v>
      </c>
      <c r="CG872" s="100">
        <v>-4090.2199999999898</v>
      </c>
      <c r="CH872" s="100">
        <v>-4090.2199999999898</v>
      </c>
      <c r="CI872" s="100">
        <v>-4090.2199999999898</v>
      </c>
      <c r="CJ872" s="100">
        <v>-4090.2199999999898</v>
      </c>
      <c r="CK872" s="100">
        <v>-4090.2199999999898</v>
      </c>
      <c r="CL872" s="100">
        <v>-4090.2199999999898</v>
      </c>
      <c r="CM872" s="100">
        <v>-4090.2199999999898</v>
      </c>
      <c r="CN872" s="100">
        <v>-4090.2199999999898</v>
      </c>
      <c r="CO872" s="100">
        <v>-4090.2199999999898</v>
      </c>
    </row>
    <row r="873" spans="1:93" x14ac:dyDescent="0.2">
      <c r="A873" s="101" t="s">
        <v>2465</v>
      </c>
      <c r="B873" s="100">
        <v>0</v>
      </c>
      <c r="C873" s="100">
        <v>0</v>
      </c>
      <c r="D873" s="100">
        <v>0</v>
      </c>
      <c r="E873" s="100">
        <v>0</v>
      </c>
      <c r="F873" s="100">
        <v>0</v>
      </c>
      <c r="G873" s="100">
        <v>0</v>
      </c>
      <c r="H873" s="100">
        <v>0</v>
      </c>
      <c r="I873" s="100">
        <v>0</v>
      </c>
      <c r="J873" s="100">
        <v>0</v>
      </c>
      <c r="K873" s="100">
        <v>0</v>
      </c>
      <c r="L873" s="100">
        <v>0</v>
      </c>
      <c r="M873" s="100">
        <v>0</v>
      </c>
      <c r="N873" s="100">
        <v>0</v>
      </c>
      <c r="O873" s="100">
        <v>0</v>
      </c>
      <c r="P873" s="100">
        <v>0</v>
      </c>
      <c r="Q873" s="100">
        <v>0</v>
      </c>
      <c r="R873" s="100">
        <v>0</v>
      </c>
      <c r="S873" s="100">
        <v>0</v>
      </c>
      <c r="T873" s="100">
        <v>0</v>
      </c>
      <c r="U873" s="100">
        <v>0</v>
      </c>
      <c r="V873" s="100">
        <v>0</v>
      </c>
      <c r="W873" s="100">
        <v>0</v>
      </c>
      <c r="X873" s="100">
        <v>0</v>
      </c>
      <c r="Y873" s="100">
        <v>0</v>
      </c>
      <c r="Z873" s="100">
        <v>0</v>
      </c>
      <c r="AB873" s="100">
        <v>0</v>
      </c>
      <c r="AC873" s="100">
        <v>0</v>
      </c>
      <c r="AD873" s="100">
        <v>0</v>
      </c>
      <c r="AE873" s="100">
        <v>0</v>
      </c>
      <c r="AF873" s="100">
        <v>0</v>
      </c>
      <c r="AG873" s="100">
        <v>0</v>
      </c>
      <c r="AH873" s="100">
        <v>0</v>
      </c>
      <c r="AI873" s="100">
        <v>0</v>
      </c>
      <c r="AJ873" s="100">
        <v>0</v>
      </c>
      <c r="AK873" s="100">
        <v>0</v>
      </c>
      <c r="AL873" s="100">
        <v>0</v>
      </c>
      <c r="AM873" s="100">
        <v>0</v>
      </c>
      <c r="AN873" s="100">
        <v>0</v>
      </c>
      <c r="AO873" s="100">
        <v>0</v>
      </c>
      <c r="AP873" s="100">
        <v>0</v>
      </c>
      <c r="AQ873" s="100">
        <v>0</v>
      </c>
      <c r="AR873" s="100">
        <v>0</v>
      </c>
      <c r="AS873" s="100">
        <v>0</v>
      </c>
      <c r="AT873" s="100">
        <v>0</v>
      </c>
      <c r="AU873" s="100">
        <v>0</v>
      </c>
      <c r="AV873" s="100">
        <v>0</v>
      </c>
      <c r="AW873" s="100">
        <v>0</v>
      </c>
      <c r="AX873" s="100">
        <v>0</v>
      </c>
      <c r="AY873" s="100">
        <v>0</v>
      </c>
      <c r="AZ873" s="100">
        <v>0</v>
      </c>
      <c r="BA873" s="100">
        <v>0</v>
      </c>
      <c r="BB873" s="100">
        <v>0</v>
      </c>
      <c r="BC873" s="100">
        <v>0</v>
      </c>
      <c r="BD873" s="100">
        <v>0</v>
      </c>
      <c r="BE873" s="100">
        <v>0</v>
      </c>
      <c r="BF873" s="100">
        <v>0</v>
      </c>
      <c r="BG873" s="100">
        <v>0</v>
      </c>
      <c r="BH873" s="100">
        <v>0</v>
      </c>
      <c r="BI873" s="100">
        <v>0</v>
      </c>
      <c r="BJ873" s="100">
        <v>0</v>
      </c>
      <c r="BK873" s="100">
        <v>0</v>
      </c>
      <c r="BL873" s="100">
        <v>0</v>
      </c>
      <c r="BM873" s="100">
        <v>0</v>
      </c>
      <c r="BN873" s="100">
        <v>0</v>
      </c>
      <c r="BO873" s="100">
        <v>0</v>
      </c>
      <c r="BP873" s="100">
        <v>0</v>
      </c>
      <c r="BQ873" s="100">
        <v>0</v>
      </c>
      <c r="BR873" s="100">
        <v>0</v>
      </c>
      <c r="BS873" s="100">
        <v>0</v>
      </c>
      <c r="BT873" s="100">
        <v>0</v>
      </c>
      <c r="BU873" s="100">
        <v>0</v>
      </c>
      <c r="BV873" s="100">
        <v>0</v>
      </c>
      <c r="BW873" s="100">
        <v>0</v>
      </c>
      <c r="BX873" s="100">
        <v>0</v>
      </c>
      <c r="BY873" s="100">
        <v>0</v>
      </c>
      <c r="BZ873" s="100">
        <v>0</v>
      </c>
      <c r="CA873" s="100">
        <v>0</v>
      </c>
      <c r="CB873" s="100">
        <v>0</v>
      </c>
      <c r="CC873" s="100">
        <v>0</v>
      </c>
      <c r="CD873" s="100">
        <v>0</v>
      </c>
      <c r="CE873" s="100">
        <v>0</v>
      </c>
      <c r="CF873" s="100">
        <v>0</v>
      </c>
      <c r="CG873" s="100">
        <v>0</v>
      </c>
      <c r="CH873" s="100">
        <v>0</v>
      </c>
      <c r="CI873" s="100">
        <v>0</v>
      </c>
      <c r="CJ873" s="100">
        <v>0</v>
      </c>
      <c r="CK873" s="100">
        <v>0</v>
      </c>
      <c r="CL873" s="100">
        <v>0</v>
      </c>
      <c r="CM873" s="100">
        <v>0</v>
      </c>
      <c r="CN873" s="100">
        <v>0</v>
      </c>
      <c r="CO873" s="100">
        <v>0</v>
      </c>
    </row>
    <row r="874" spans="1:93" x14ac:dyDescent="0.2">
      <c r="A874" s="101" t="s">
        <v>2466</v>
      </c>
      <c r="B874" s="100">
        <v>0</v>
      </c>
      <c r="C874" s="100">
        <v>0</v>
      </c>
      <c r="D874" s="100">
        <v>0</v>
      </c>
      <c r="E874" s="100">
        <v>0</v>
      </c>
      <c r="F874" s="100">
        <v>0</v>
      </c>
      <c r="G874" s="100">
        <v>0</v>
      </c>
      <c r="H874" s="100">
        <v>0</v>
      </c>
      <c r="I874" s="100">
        <v>0</v>
      </c>
      <c r="J874" s="100">
        <v>0</v>
      </c>
      <c r="K874" s="100">
        <v>0</v>
      </c>
      <c r="L874" s="100">
        <v>0</v>
      </c>
      <c r="M874" s="100">
        <v>0</v>
      </c>
      <c r="N874" s="100">
        <v>0</v>
      </c>
      <c r="O874" s="100">
        <v>0</v>
      </c>
      <c r="P874" s="100">
        <v>0</v>
      </c>
      <c r="Q874" s="100">
        <v>0</v>
      </c>
      <c r="R874" s="100">
        <v>0</v>
      </c>
      <c r="S874" s="100">
        <v>0</v>
      </c>
      <c r="T874" s="100">
        <v>0</v>
      </c>
      <c r="U874" s="100">
        <v>0</v>
      </c>
      <c r="V874" s="100">
        <v>0</v>
      </c>
      <c r="W874" s="100">
        <v>0</v>
      </c>
      <c r="X874" s="100">
        <v>0</v>
      </c>
      <c r="Y874" s="100">
        <v>0</v>
      </c>
      <c r="Z874" s="100">
        <v>0</v>
      </c>
      <c r="AB874" s="100">
        <v>0</v>
      </c>
      <c r="AC874" s="100">
        <v>0</v>
      </c>
      <c r="AD874" s="100">
        <v>0</v>
      </c>
      <c r="AE874" s="100">
        <v>0</v>
      </c>
      <c r="AF874" s="100">
        <v>0</v>
      </c>
      <c r="AG874" s="100">
        <v>0</v>
      </c>
      <c r="AH874" s="100">
        <v>0</v>
      </c>
      <c r="AI874" s="100">
        <v>2.2737367544323201E-10</v>
      </c>
      <c r="AJ874" s="100">
        <v>0</v>
      </c>
      <c r="AK874" s="100">
        <v>0</v>
      </c>
      <c r="AL874" s="100">
        <v>0</v>
      </c>
      <c r="AM874" s="100">
        <v>0</v>
      </c>
      <c r="AN874" s="100">
        <v>0</v>
      </c>
      <c r="AO874" s="100">
        <v>0</v>
      </c>
      <c r="AP874" s="100">
        <v>0</v>
      </c>
      <c r="AQ874" s="100">
        <v>0</v>
      </c>
      <c r="AR874" s="100">
        <v>0</v>
      </c>
      <c r="AS874" s="100">
        <v>0</v>
      </c>
      <c r="AT874" s="100">
        <v>0</v>
      </c>
      <c r="AU874" s="100">
        <v>0</v>
      </c>
      <c r="AV874" s="100">
        <v>0</v>
      </c>
      <c r="AW874" s="100">
        <v>0</v>
      </c>
      <c r="AX874" s="100">
        <v>0</v>
      </c>
      <c r="AY874" s="100">
        <v>0</v>
      </c>
      <c r="AZ874" s="100">
        <v>0</v>
      </c>
      <c r="BA874" s="100">
        <v>0</v>
      </c>
      <c r="BB874" s="100">
        <v>0</v>
      </c>
      <c r="BC874" s="100">
        <v>0</v>
      </c>
      <c r="BD874" s="100">
        <v>0</v>
      </c>
      <c r="BE874" s="100">
        <v>0</v>
      </c>
      <c r="BF874" s="100">
        <v>0</v>
      </c>
      <c r="BG874" s="100">
        <v>0</v>
      </c>
      <c r="BH874" s="100">
        <v>0</v>
      </c>
      <c r="BI874" s="100">
        <v>0</v>
      </c>
      <c r="BJ874" s="100">
        <v>0</v>
      </c>
      <c r="BK874" s="100">
        <v>0</v>
      </c>
      <c r="BL874" s="100">
        <v>0</v>
      </c>
      <c r="BM874" s="100">
        <v>0</v>
      </c>
      <c r="BN874" s="100">
        <v>0</v>
      </c>
      <c r="BO874" s="100">
        <v>0</v>
      </c>
      <c r="BP874" s="100">
        <v>0</v>
      </c>
      <c r="BQ874" s="100">
        <v>0</v>
      </c>
      <c r="BR874" s="100">
        <v>0</v>
      </c>
      <c r="BS874" s="100">
        <v>0</v>
      </c>
      <c r="BT874" s="100">
        <v>0</v>
      </c>
      <c r="BU874" s="100">
        <v>0</v>
      </c>
      <c r="BV874" s="100">
        <v>0</v>
      </c>
      <c r="BW874" s="100">
        <v>0</v>
      </c>
      <c r="BX874" s="100">
        <v>0</v>
      </c>
      <c r="BY874" s="100">
        <v>0</v>
      </c>
      <c r="BZ874" s="100">
        <v>0</v>
      </c>
      <c r="CA874" s="100">
        <v>0</v>
      </c>
      <c r="CB874" s="100">
        <v>0</v>
      </c>
      <c r="CC874" s="100">
        <v>0</v>
      </c>
      <c r="CD874" s="100">
        <v>0</v>
      </c>
      <c r="CE874" s="100">
        <v>0</v>
      </c>
      <c r="CF874" s="100">
        <v>0</v>
      </c>
      <c r="CG874" s="100">
        <v>0</v>
      </c>
      <c r="CH874" s="100">
        <v>0</v>
      </c>
      <c r="CI874" s="100">
        <v>0</v>
      </c>
      <c r="CJ874" s="100">
        <v>0</v>
      </c>
      <c r="CK874" s="100">
        <v>0</v>
      </c>
      <c r="CL874" s="100">
        <v>0</v>
      </c>
      <c r="CM874" s="100">
        <v>0</v>
      </c>
      <c r="CN874" s="100">
        <v>0</v>
      </c>
      <c r="CO874" s="100">
        <v>0</v>
      </c>
    </row>
    <row r="875" spans="1:93" x14ac:dyDescent="0.2">
      <c r="A875" s="101" t="s">
        <v>2467</v>
      </c>
      <c r="B875" s="100">
        <v>1559533.3199999901</v>
      </c>
      <c r="C875" s="100">
        <v>2607156.75</v>
      </c>
      <c r="D875" s="100">
        <v>3321242.45</v>
      </c>
      <c r="E875" s="100">
        <v>4189137.5299999798</v>
      </c>
      <c r="F875" s="100">
        <v>4171698.0800000099</v>
      </c>
      <c r="G875" s="100">
        <v>4793855.6399999997</v>
      </c>
      <c r="H875" s="100">
        <v>5215033.6799999801</v>
      </c>
      <c r="I875" s="100">
        <v>5848418.2199999997</v>
      </c>
      <c r="J875" s="100">
        <v>6150193.6600000001</v>
      </c>
      <c r="K875" s="100">
        <v>6086320.72000001</v>
      </c>
      <c r="L875" s="100">
        <v>6499360.2100000102</v>
      </c>
      <c r="M875" s="100">
        <v>5661217.5999999903</v>
      </c>
      <c r="N875" s="100">
        <v>5661217.5999999903</v>
      </c>
      <c r="O875" s="100">
        <v>5651659.9199999999</v>
      </c>
      <c r="P875" s="100">
        <v>5756007.3800000101</v>
      </c>
      <c r="Q875" s="100">
        <v>5578868.5200000098</v>
      </c>
      <c r="R875" s="100">
        <v>5207144.5099999905</v>
      </c>
      <c r="S875" s="100">
        <v>5543141.2300000004</v>
      </c>
      <c r="T875" s="100">
        <v>6542650.0199999902</v>
      </c>
      <c r="U875" s="100">
        <v>5906258.5299999798</v>
      </c>
      <c r="V875" s="100">
        <v>5823228.2999999803</v>
      </c>
      <c r="W875" s="100">
        <v>5091332.09</v>
      </c>
      <c r="X875" s="100">
        <v>7439713.7300000098</v>
      </c>
      <c r="Y875" s="100">
        <v>9089248.6300000008</v>
      </c>
      <c r="Z875" s="100">
        <v>8893489.4199999999</v>
      </c>
      <c r="AB875" s="100">
        <v>8893489.4199999999</v>
      </c>
      <c r="AC875" s="100">
        <v>8893489.4199999999</v>
      </c>
      <c r="AD875" s="100">
        <v>8893489.4199999999</v>
      </c>
      <c r="AE875" s="100">
        <v>8893489.4199999999</v>
      </c>
      <c r="AF875" s="100">
        <v>8893489.4199999999</v>
      </c>
      <c r="AG875" s="100">
        <v>8893489.4199999999</v>
      </c>
      <c r="AH875" s="100">
        <v>8893489.4199999999</v>
      </c>
      <c r="AI875" s="100">
        <v>8893489.4199999999</v>
      </c>
      <c r="AJ875" s="100">
        <v>8893489.4199999999</v>
      </c>
      <c r="AK875" s="100">
        <v>8893489.4199999999</v>
      </c>
      <c r="AL875" s="100">
        <v>8893489.4199999999</v>
      </c>
      <c r="AM875" s="100">
        <v>8893489.4199999999</v>
      </c>
      <c r="AN875" s="100">
        <v>8893489.4199999999</v>
      </c>
      <c r="AO875" s="100">
        <v>8893489.4199999999</v>
      </c>
      <c r="AP875" s="100">
        <v>8893489.4199999999</v>
      </c>
      <c r="AQ875" s="100">
        <v>8893489.4199999999</v>
      </c>
      <c r="AR875" s="100">
        <v>8893489.4199999999</v>
      </c>
      <c r="AS875" s="100">
        <v>8893489.4199999999</v>
      </c>
      <c r="AT875" s="100">
        <v>8893489.4199999999</v>
      </c>
      <c r="AU875" s="100">
        <v>8893489.4199999999</v>
      </c>
      <c r="AV875" s="100">
        <v>8893489.4199999999</v>
      </c>
      <c r="AW875" s="100">
        <v>8893489.4199999999</v>
      </c>
      <c r="AX875" s="100">
        <v>8893489.4199999999</v>
      </c>
      <c r="AY875" s="100">
        <v>8893489.4199999999</v>
      </c>
      <c r="AZ875" s="100">
        <v>8893489.4199999999</v>
      </c>
      <c r="BA875" s="100">
        <v>8893489.4199999999</v>
      </c>
      <c r="BB875" s="100">
        <v>8893489.4199999999</v>
      </c>
      <c r="BC875" s="100">
        <v>8893489.4199999999</v>
      </c>
      <c r="BD875" s="100">
        <v>8893489.4199999999</v>
      </c>
      <c r="BE875" s="100">
        <v>8893489.4199999999</v>
      </c>
      <c r="BF875" s="100">
        <v>8893489.4199999999</v>
      </c>
      <c r="BG875" s="100">
        <v>8893489.4199999999</v>
      </c>
      <c r="BH875" s="100">
        <v>8893489.4199999999</v>
      </c>
      <c r="BI875" s="100">
        <v>8893489.4199999999</v>
      </c>
      <c r="BJ875" s="100">
        <v>8893489.4199999999</v>
      </c>
      <c r="BK875" s="100">
        <v>8893489.4199999999</v>
      </c>
      <c r="BL875" s="100">
        <v>8893489.4199999999</v>
      </c>
      <c r="BM875" s="100">
        <v>8893489.4199999999</v>
      </c>
      <c r="BN875" s="100">
        <v>8893489.4199999999</v>
      </c>
      <c r="BO875" s="100">
        <v>8893489.4199999999</v>
      </c>
      <c r="BP875" s="100">
        <v>8893489.4199999999</v>
      </c>
      <c r="BQ875" s="100">
        <v>8893489.4199999999</v>
      </c>
      <c r="BR875" s="100">
        <v>8893489.4199999999</v>
      </c>
      <c r="BS875" s="100">
        <v>8893489.4199999999</v>
      </c>
      <c r="BT875" s="100">
        <v>8893489.4199999999</v>
      </c>
      <c r="BU875" s="100">
        <v>8893489.4199999999</v>
      </c>
      <c r="BV875" s="100">
        <v>8893489.4199999999</v>
      </c>
      <c r="BW875" s="100">
        <v>8893489.4199999999</v>
      </c>
      <c r="BX875" s="100">
        <v>8893489.4199999999</v>
      </c>
      <c r="BY875" s="100">
        <v>8893489.4199999999</v>
      </c>
      <c r="BZ875" s="100">
        <v>8893489.4199999999</v>
      </c>
      <c r="CA875" s="100">
        <v>8893489.4199999999</v>
      </c>
      <c r="CB875" s="100">
        <v>8893489.4199999999</v>
      </c>
      <c r="CC875" s="100">
        <v>8893489.4199999999</v>
      </c>
      <c r="CD875" s="100">
        <v>8893489.4199999999</v>
      </c>
      <c r="CE875" s="100">
        <v>8893489.4199999999</v>
      </c>
      <c r="CF875" s="100">
        <v>8893489.4199999999</v>
      </c>
      <c r="CG875" s="100">
        <v>8893489.4199999999</v>
      </c>
      <c r="CH875" s="100">
        <v>8893489.4199999999</v>
      </c>
      <c r="CI875" s="100">
        <v>8893489.4199999999</v>
      </c>
      <c r="CJ875" s="100">
        <v>8893489.4199999999</v>
      </c>
      <c r="CK875" s="100">
        <v>8893489.4199999999</v>
      </c>
      <c r="CL875" s="100">
        <v>8893489.4199999999</v>
      </c>
      <c r="CM875" s="100">
        <v>8893489.4199999999</v>
      </c>
      <c r="CN875" s="100">
        <v>8893489.4199999999</v>
      </c>
      <c r="CO875" s="100">
        <v>8893489.4199999999</v>
      </c>
    </row>
    <row r="876" spans="1:93" x14ac:dyDescent="0.2">
      <c r="A876" s="101" t="s">
        <v>2468</v>
      </c>
      <c r="B876" s="100">
        <v>0</v>
      </c>
      <c r="C876" s="100">
        <v>0</v>
      </c>
      <c r="D876" s="100">
        <v>0</v>
      </c>
      <c r="E876" s="100">
        <v>0</v>
      </c>
      <c r="F876" s="100">
        <v>0</v>
      </c>
      <c r="G876" s="100">
        <v>0</v>
      </c>
      <c r="H876" s="100">
        <v>0</v>
      </c>
      <c r="I876" s="100">
        <v>0</v>
      </c>
      <c r="J876" s="100">
        <v>0</v>
      </c>
      <c r="K876" s="100">
        <v>0</v>
      </c>
      <c r="L876" s="100">
        <v>0</v>
      </c>
      <c r="M876" s="100">
        <v>0</v>
      </c>
      <c r="N876" s="100">
        <v>0</v>
      </c>
      <c r="O876" s="100">
        <v>0</v>
      </c>
      <c r="P876" s="100">
        <v>0</v>
      </c>
      <c r="Q876" s="100">
        <v>0</v>
      </c>
      <c r="R876" s="100">
        <v>0</v>
      </c>
      <c r="S876" s="100">
        <v>0</v>
      </c>
      <c r="T876" s="100">
        <v>0</v>
      </c>
      <c r="U876" s="100">
        <v>0</v>
      </c>
      <c r="V876" s="100">
        <v>0</v>
      </c>
      <c r="W876" s="100">
        <v>0</v>
      </c>
      <c r="X876" s="100">
        <v>0</v>
      </c>
      <c r="Y876" s="100">
        <v>0</v>
      </c>
      <c r="Z876" s="100">
        <v>0</v>
      </c>
      <c r="AB876" s="100">
        <v>0</v>
      </c>
      <c r="AC876" s="100">
        <v>0</v>
      </c>
      <c r="AD876" s="100">
        <v>0</v>
      </c>
      <c r="AE876" s="100">
        <v>0</v>
      </c>
      <c r="AF876" s="100">
        <v>0</v>
      </c>
      <c r="AG876" s="100">
        <v>0</v>
      </c>
      <c r="AH876" s="100">
        <v>0</v>
      </c>
      <c r="AI876" s="100">
        <v>0</v>
      </c>
      <c r="AJ876" s="100">
        <v>0</v>
      </c>
      <c r="AK876" s="100">
        <v>0</v>
      </c>
      <c r="AL876" s="100">
        <v>0</v>
      </c>
      <c r="AM876" s="100">
        <v>0</v>
      </c>
      <c r="AN876" s="100">
        <v>0</v>
      </c>
      <c r="AO876" s="100">
        <v>0</v>
      </c>
      <c r="AP876" s="100">
        <v>0</v>
      </c>
      <c r="AQ876" s="100">
        <v>0</v>
      </c>
      <c r="AR876" s="100">
        <v>0</v>
      </c>
      <c r="AS876" s="100">
        <v>0</v>
      </c>
      <c r="AT876" s="100">
        <v>0</v>
      </c>
      <c r="AU876" s="100">
        <v>0</v>
      </c>
      <c r="AV876" s="100">
        <v>0</v>
      </c>
      <c r="AW876" s="100">
        <v>0</v>
      </c>
      <c r="AX876" s="100">
        <v>0</v>
      </c>
      <c r="AY876" s="100">
        <v>0</v>
      </c>
      <c r="AZ876" s="100">
        <v>0</v>
      </c>
      <c r="BA876" s="100">
        <v>0</v>
      </c>
      <c r="BB876" s="100">
        <v>0</v>
      </c>
      <c r="BC876" s="100">
        <v>0</v>
      </c>
      <c r="BD876" s="100">
        <v>0</v>
      </c>
      <c r="BE876" s="100">
        <v>0</v>
      </c>
      <c r="BF876" s="100">
        <v>0</v>
      </c>
      <c r="BG876" s="100">
        <v>0</v>
      </c>
      <c r="BH876" s="100">
        <v>0</v>
      </c>
      <c r="BI876" s="100">
        <v>0</v>
      </c>
      <c r="BJ876" s="100">
        <v>0</v>
      </c>
      <c r="BK876" s="100">
        <v>0</v>
      </c>
      <c r="BL876" s="100">
        <v>0</v>
      </c>
      <c r="BM876" s="100">
        <v>0</v>
      </c>
      <c r="BN876" s="100">
        <v>0</v>
      </c>
      <c r="BO876" s="100">
        <v>0</v>
      </c>
      <c r="BP876" s="100">
        <v>0</v>
      </c>
      <c r="BQ876" s="100">
        <v>0</v>
      </c>
      <c r="BR876" s="100">
        <v>0</v>
      </c>
      <c r="BS876" s="100">
        <v>0</v>
      </c>
      <c r="BT876" s="100">
        <v>0</v>
      </c>
      <c r="BU876" s="100">
        <v>0</v>
      </c>
      <c r="BV876" s="100">
        <v>0</v>
      </c>
      <c r="BW876" s="100">
        <v>0</v>
      </c>
      <c r="BX876" s="100">
        <v>0</v>
      </c>
      <c r="BY876" s="100">
        <v>0</v>
      </c>
      <c r="BZ876" s="100">
        <v>0</v>
      </c>
      <c r="CA876" s="100">
        <v>0</v>
      </c>
      <c r="CB876" s="100">
        <v>0</v>
      </c>
      <c r="CC876" s="100">
        <v>0</v>
      </c>
      <c r="CD876" s="100">
        <v>0</v>
      </c>
      <c r="CE876" s="100">
        <v>0</v>
      </c>
      <c r="CF876" s="100">
        <v>0</v>
      </c>
      <c r="CG876" s="100">
        <v>0</v>
      </c>
      <c r="CH876" s="100">
        <v>0</v>
      </c>
      <c r="CI876" s="100">
        <v>0</v>
      </c>
      <c r="CJ876" s="100">
        <v>0</v>
      </c>
      <c r="CK876" s="100">
        <v>0</v>
      </c>
      <c r="CL876" s="100">
        <v>0</v>
      </c>
      <c r="CM876" s="100">
        <v>0</v>
      </c>
      <c r="CN876" s="100">
        <v>0</v>
      </c>
      <c r="CO876" s="100">
        <v>0</v>
      </c>
    </row>
    <row r="877" spans="1:93" x14ac:dyDescent="0.2">
      <c r="A877" s="101" t="s">
        <v>2469</v>
      </c>
      <c r="B877" s="100">
        <v>3844313.55</v>
      </c>
      <c r="C877" s="100">
        <v>3844313.55</v>
      </c>
      <c r="D877" s="100">
        <v>3844313.55</v>
      </c>
      <c r="E877" s="100">
        <v>3844313.55</v>
      </c>
      <c r="F877" s="100">
        <v>3844313.55</v>
      </c>
      <c r="G877" s="100">
        <v>3844313.55</v>
      </c>
      <c r="H877" s="100">
        <v>3844313.55</v>
      </c>
      <c r="I877" s="100">
        <v>3844313.55</v>
      </c>
      <c r="J877" s="100">
        <v>5348295.32</v>
      </c>
      <c r="K877" s="100">
        <v>5348295.32</v>
      </c>
      <c r="L877" s="100">
        <v>5348295.32</v>
      </c>
      <c r="M877" s="100">
        <v>5348295.32</v>
      </c>
      <c r="N877" s="100">
        <v>5348295.32</v>
      </c>
      <c r="O877" s="100">
        <v>5348295.32</v>
      </c>
      <c r="P877" s="100">
        <v>5348295.32</v>
      </c>
      <c r="Q877" s="100">
        <v>5348295.32</v>
      </c>
      <c r="R877" s="100">
        <v>5348295.32</v>
      </c>
      <c r="S877" s="100">
        <v>5348295.32</v>
      </c>
      <c r="T877" s="100">
        <v>5348295.32</v>
      </c>
      <c r="U877" s="100">
        <v>5348295.32</v>
      </c>
      <c r="V877" s="100">
        <v>5348295.32</v>
      </c>
      <c r="W877" s="100">
        <v>6393019.1900000004</v>
      </c>
      <c r="X877" s="100">
        <v>6393019.1900000004</v>
      </c>
      <c r="Y877" s="100">
        <v>6393019.1900000004</v>
      </c>
      <c r="Z877" s="100">
        <v>6393019.1900000004</v>
      </c>
      <c r="AB877" s="100">
        <v>6393019.1900000004</v>
      </c>
      <c r="AC877" s="100">
        <v>6393019.1900000004</v>
      </c>
      <c r="AD877" s="100">
        <v>6393019.1900000004</v>
      </c>
      <c r="AE877" s="100">
        <v>6393019.1900000004</v>
      </c>
      <c r="AF877" s="100">
        <v>6393019.1900000004</v>
      </c>
      <c r="AG877" s="100">
        <v>6393019.1900000004</v>
      </c>
      <c r="AH877" s="100">
        <v>6393019.1900000004</v>
      </c>
      <c r="AI877" s="100">
        <v>6393019.1900000004</v>
      </c>
      <c r="AJ877" s="100">
        <v>6393019.1900000004</v>
      </c>
      <c r="AK877" s="100">
        <v>6393019.1900000004</v>
      </c>
      <c r="AL877" s="100">
        <v>6393019.1900000004</v>
      </c>
      <c r="AM877" s="100">
        <v>6393019.1900000004</v>
      </c>
      <c r="AN877" s="100">
        <v>6393019.1900000004</v>
      </c>
      <c r="AO877" s="100">
        <v>6393019.1900000004</v>
      </c>
      <c r="AP877" s="100">
        <v>6393019.1900000004</v>
      </c>
      <c r="AQ877" s="100">
        <v>6393019.1900000004</v>
      </c>
      <c r="AR877" s="100">
        <v>6393019.1900000004</v>
      </c>
      <c r="AS877" s="100">
        <v>6393019.1900000004</v>
      </c>
      <c r="AT877" s="100">
        <v>6393019.1900000004</v>
      </c>
      <c r="AU877" s="100">
        <v>6393019.1900000004</v>
      </c>
      <c r="AV877" s="100">
        <v>6393019.1900000004</v>
      </c>
      <c r="AW877" s="100">
        <v>6393019.1900000004</v>
      </c>
      <c r="AX877" s="100">
        <v>6393019.1900000004</v>
      </c>
      <c r="AY877" s="100">
        <v>6393019.1900000004</v>
      </c>
      <c r="AZ877" s="100">
        <v>6393019.1900000004</v>
      </c>
      <c r="BA877" s="100">
        <v>6393019.1900000004</v>
      </c>
      <c r="BB877" s="100">
        <v>6393019.1900000004</v>
      </c>
      <c r="BC877" s="100">
        <v>6393019.1900000004</v>
      </c>
      <c r="BD877" s="100">
        <v>6393019.1900000004</v>
      </c>
      <c r="BE877" s="100">
        <v>6393019.1900000004</v>
      </c>
      <c r="BF877" s="100">
        <v>6393019.1900000004</v>
      </c>
      <c r="BG877" s="100">
        <v>6393019.1900000004</v>
      </c>
      <c r="BH877" s="100">
        <v>6393019.1900000004</v>
      </c>
      <c r="BI877" s="100">
        <v>6393019.1900000004</v>
      </c>
      <c r="BJ877" s="100">
        <v>6393019.1900000004</v>
      </c>
      <c r="BK877" s="100">
        <v>6393019.1900000004</v>
      </c>
      <c r="BL877" s="100">
        <v>6393019.1900000004</v>
      </c>
      <c r="BM877" s="100">
        <v>6393019.1900000004</v>
      </c>
      <c r="BN877" s="100">
        <v>6393019.1900000004</v>
      </c>
      <c r="BO877" s="100">
        <v>6393019.1900000004</v>
      </c>
      <c r="BP877" s="100">
        <v>6393019.1900000004</v>
      </c>
      <c r="BQ877" s="100">
        <v>6393019.1900000004</v>
      </c>
      <c r="BR877" s="100">
        <v>6393019.1900000004</v>
      </c>
      <c r="BS877" s="100">
        <v>6393019.1900000004</v>
      </c>
      <c r="BT877" s="100">
        <v>6393019.1900000004</v>
      </c>
      <c r="BU877" s="100">
        <v>6393019.1900000004</v>
      </c>
      <c r="BV877" s="100">
        <v>6393019.1900000004</v>
      </c>
      <c r="BW877" s="100">
        <v>6393019.1900000004</v>
      </c>
      <c r="BX877" s="100">
        <v>6393019.1900000004</v>
      </c>
      <c r="BY877" s="100">
        <v>6393019.1900000004</v>
      </c>
      <c r="BZ877" s="100">
        <v>6393019.1900000004</v>
      </c>
      <c r="CA877" s="100">
        <v>6393019.1900000004</v>
      </c>
      <c r="CB877" s="100">
        <v>6393019.1900000004</v>
      </c>
      <c r="CC877" s="100">
        <v>6393019.1900000004</v>
      </c>
      <c r="CD877" s="100">
        <v>6393019.1900000004</v>
      </c>
      <c r="CE877" s="100">
        <v>6393019.1900000004</v>
      </c>
      <c r="CF877" s="100">
        <v>6393019.1900000004</v>
      </c>
      <c r="CG877" s="100">
        <v>6393019.1900000004</v>
      </c>
      <c r="CH877" s="100">
        <v>6393019.1900000004</v>
      </c>
      <c r="CI877" s="100">
        <v>6393019.1900000004</v>
      </c>
      <c r="CJ877" s="100">
        <v>6393019.1900000004</v>
      </c>
      <c r="CK877" s="100">
        <v>6393019.1900000004</v>
      </c>
      <c r="CL877" s="100">
        <v>6393019.1900000004</v>
      </c>
      <c r="CM877" s="100">
        <v>6393019.1900000004</v>
      </c>
      <c r="CN877" s="100">
        <v>6393019.1900000004</v>
      </c>
      <c r="CO877" s="100">
        <v>6393019.1900000004</v>
      </c>
    </row>
    <row r="878" spans="1:93" x14ac:dyDescent="0.2">
      <c r="A878" s="101" t="s">
        <v>2470</v>
      </c>
      <c r="B878" s="100">
        <v>0</v>
      </c>
      <c r="C878" s="100">
        <v>0</v>
      </c>
      <c r="D878" s="100">
        <v>0</v>
      </c>
      <c r="E878" s="100">
        <v>0</v>
      </c>
      <c r="F878" s="100">
        <v>0</v>
      </c>
      <c r="G878" s="100">
        <v>0</v>
      </c>
      <c r="H878" s="100">
        <v>0</v>
      </c>
      <c r="I878" s="100">
        <v>0</v>
      </c>
      <c r="J878" s="100">
        <v>0</v>
      </c>
      <c r="K878" s="100">
        <v>0</v>
      </c>
      <c r="L878" s="100">
        <v>0</v>
      </c>
      <c r="M878" s="100">
        <v>0</v>
      </c>
      <c r="N878" s="100">
        <v>0</v>
      </c>
      <c r="O878" s="100">
        <v>0</v>
      </c>
      <c r="P878" s="100">
        <v>0</v>
      </c>
      <c r="Q878" s="100">
        <v>0</v>
      </c>
      <c r="R878" s="100">
        <v>0</v>
      </c>
      <c r="S878" s="100">
        <v>0</v>
      </c>
      <c r="T878" s="100">
        <v>0</v>
      </c>
      <c r="U878" s="100">
        <v>0</v>
      </c>
      <c r="V878" s="100">
        <v>0</v>
      </c>
      <c r="W878" s="100">
        <v>0</v>
      </c>
      <c r="X878" s="100">
        <v>0</v>
      </c>
      <c r="Y878" s="100">
        <v>0</v>
      </c>
      <c r="Z878" s="100">
        <v>0</v>
      </c>
      <c r="AB878" s="100">
        <v>0</v>
      </c>
      <c r="AC878" s="100">
        <v>0</v>
      </c>
      <c r="AD878" s="100">
        <v>0</v>
      </c>
      <c r="AE878" s="100">
        <v>0</v>
      </c>
      <c r="AF878" s="100">
        <v>0</v>
      </c>
      <c r="AG878" s="100">
        <v>0</v>
      </c>
      <c r="AH878" s="100">
        <v>0</v>
      </c>
      <c r="AI878" s="100">
        <v>0</v>
      </c>
      <c r="AJ878" s="100">
        <v>0</v>
      </c>
      <c r="AK878" s="100">
        <v>0</v>
      </c>
      <c r="AL878" s="100">
        <v>0</v>
      </c>
      <c r="AM878" s="100">
        <v>0</v>
      </c>
      <c r="AN878" s="100">
        <v>0</v>
      </c>
      <c r="AO878" s="100">
        <v>0</v>
      </c>
      <c r="AP878" s="100">
        <v>0</v>
      </c>
      <c r="AQ878" s="100">
        <v>0</v>
      </c>
      <c r="AR878" s="100">
        <v>0</v>
      </c>
      <c r="AS878" s="100">
        <v>0</v>
      </c>
      <c r="AT878" s="100">
        <v>0</v>
      </c>
      <c r="AU878" s="100">
        <v>0</v>
      </c>
      <c r="AV878" s="100">
        <v>0</v>
      </c>
      <c r="AW878" s="100">
        <v>0</v>
      </c>
      <c r="AX878" s="100">
        <v>0</v>
      </c>
      <c r="AY878" s="100">
        <v>0</v>
      </c>
      <c r="AZ878" s="100">
        <v>0</v>
      </c>
      <c r="BA878" s="100">
        <v>0</v>
      </c>
      <c r="BB878" s="100">
        <v>0</v>
      </c>
      <c r="BC878" s="100">
        <v>0</v>
      </c>
      <c r="BD878" s="100">
        <v>0</v>
      </c>
      <c r="BE878" s="100">
        <v>0</v>
      </c>
      <c r="BF878" s="100">
        <v>0</v>
      </c>
      <c r="BG878" s="100">
        <v>0</v>
      </c>
      <c r="BH878" s="100">
        <v>0</v>
      </c>
      <c r="BI878" s="100">
        <v>0</v>
      </c>
      <c r="BJ878" s="100">
        <v>0</v>
      </c>
      <c r="BK878" s="100">
        <v>0</v>
      </c>
      <c r="BL878" s="100">
        <v>0</v>
      </c>
      <c r="BM878" s="100">
        <v>0</v>
      </c>
      <c r="BN878" s="100">
        <v>0</v>
      </c>
      <c r="BO878" s="100">
        <v>0</v>
      </c>
      <c r="BP878" s="100">
        <v>0</v>
      </c>
      <c r="BQ878" s="100">
        <v>0</v>
      </c>
      <c r="BR878" s="100">
        <v>0</v>
      </c>
      <c r="BS878" s="100">
        <v>0</v>
      </c>
      <c r="BT878" s="100">
        <v>0</v>
      </c>
      <c r="BU878" s="100">
        <v>0</v>
      </c>
      <c r="BV878" s="100">
        <v>0</v>
      </c>
      <c r="BW878" s="100">
        <v>0</v>
      </c>
      <c r="BX878" s="100">
        <v>0</v>
      </c>
      <c r="BY878" s="100">
        <v>0</v>
      </c>
      <c r="BZ878" s="100">
        <v>0</v>
      </c>
      <c r="CA878" s="100">
        <v>0</v>
      </c>
      <c r="CB878" s="100">
        <v>0</v>
      </c>
      <c r="CC878" s="100">
        <v>0</v>
      </c>
      <c r="CD878" s="100">
        <v>0</v>
      </c>
      <c r="CE878" s="100">
        <v>0</v>
      </c>
      <c r="CF878" s="100">
        <v>0</v>
      </c>
      <c r="CG878" s="100">
        <v>0</v>
      </c>
      <c r="CH878" s="100">
        <v>0</v>
      </c>
      <c r="CI878" s="100">
        <v>0</v>
      </c>
      <c r="CJ878" s="100">
        <v>0</v>
      </c>
      <c r="CK878" s="100">
        <v>0</v>
      </c>
      <c r="CL878" s="100">
        <v>0</v>
      </c>
      <c r="CM878" s="100">
        <v>0</v>
      </c>
      <c r="CN878" s="100">
        <v>0</v>
      </c>
      <c r="CO878" s="100">
        <v>0</v>
      </c>
    </row>
    <row r="879" spans="1:93" x14ac:dyDescent="0.2">
      <c r="A879" s="101" t="s">
        <v>2471</v>
      </c>
      <c r="B879" s="100">
        <v>0</v>
      </c>
      <c r="C879" s="100">
        <v>0</v>
      </c>
      <c r="D879" s="100">
        <v>0</v>
      </c>
      <c r="E879" s="100">
        <v>0</v>
      </c>
      <c r="F879" s="100">
        <v>0</v>
      </c>
      <c r="G879" s="100">
        <v>0</v>
      </c>
      <c r="H879" s="100">
        <v>0</v>
      </c>
      <c r="I879" s="100">
        <v>0</v>
      </c>
      <c r="J879" s="100">
        <v>0</v>
      </c>
      <c r="K879" s="100">
        <v>0</v>
      </c>
      <c r="L879" s="100">
        <v>0</v>
      </c>
      <c r="M879" s="100">
        <v>0</v>
      </c>
      <c r="N879" s="100">
        <v>0</v>
      </c>
      <c r="O879" s="100">
        <v>0</v>
      </c>
      <c r="P879" s="100">
        <v>0</v>
      </c>
      <c r="Q879" s="100">
        <v>0</v>
      </c>
      <c r="R879" s="100">
        <v>0</v>
      </c>
      <c r="S879" s="100">
        <v>0</v>
      </c>
      <c r="T879" s="100">
        <v>0</v>
      </c>
      <c r="U879" s="100">
        <v>0</v>
      </c>
      <c r="V879" s="100">
        <v>0</v>
      </c>
      <c r="W879" s="100">
        <v>0</v>
      </c>
      <c r="X879" s="100">
        <v>0</v>
      </c>
      <c r="Y879" s="100">
        <v>0</v>
      </c>
      <c r="Z879" s="100">
        <v>0</v>
      </c>
      <c r="AB879" s="100">
        <v>0</v>
      </c>
      <c r="AC879" s="100">
        <v>0</v>
      </c>
      <c r="AD879" s="100">
        <v>0</v>
      </c>
      <c r="AE879" s="100">
        <v>0</v>
      </c>
      <c r="AF879" s="100">
        <v>0</v>
      </c>
      <c r="AG879" s="100">
        <v>0</v>
      </c>
      <c r="AH879" s="100">
        <v>0</v>
      </c>
      <c r="AI879" s="100">
        <v>0</v>
      </c>
      <c r="AJ879" s="100">
        <v>0</v>
      </c>
      <c r="AK879" s="100">
        <v>0</v>
      </c>
      <c r="AL879" s="100">
        <v>0</v>
      </c>
      <c r="AM879" s="100">
        <v>0</v>
      </c>
      <c r="AN879" s="100">
        <v>0</v>
      </c>
      <c r="AO879" s="100">
        <v>0</v>
      </c>
      <c r="AP879" s="100">
        <v>0</v>
      </c>
      <c r="AQ879" s="100">
        <v>0</v>
      </c>
      <c r="AR879" s="100">
        <v>0</v>
      </c>
      <c r="AS879" s="100">
        <v>0</v>
      </c>
      <c r="AT879" s="100">
        <v>0</v>
      </c>
      <c r="AU879" s="100">
        <v>0</v>
      </c>
      <c r="AV879" s="100">
        <v>0</v>
      </c>
      <c r="AW879" s="100">
        <v>0</v>
      </c>
      <c r="AX879" s="100">
        <v>0</v>
      </c>
      <c r="AY879" s="100">
        <v>0</v>
      </c>
      <c r="AZ879" s="100">
        <v>0</v>
      </c>
      <c r="BA879" s="100">
        <v>0</v>
      </c>
      <c r="BB879" s="100">
        <v>0</v>
      </c>
      <c r="BC879" s="100">
        <v>0</v>
      </c>
      <c r="BD879" s="100">
        <v>0</v>
      </c>
      <c r="BE879" s="100">
        <v>0</v>
      </c>
      <c r="BF879" s="100">
        <v>0</v>
      </c>
      <c r="BG879" s="100">
        <v>0</v>
      </c>
      <c r="BH879" s="100">
        <v>0</v>
      </c>
      <c r="BI879" s="100">
        <v>0</v>
      </c>
      <c r="BJ879" s="100">
        <v>0</v>
      </c>
      <c r="BK879" s="100">
        <v>0</v>
      </c>
      <c r="BL879" s="100">
        <v>0</v>
      </c>
      <c r="BM879" s="100">
        <v>0</v>
      </c>
      <c r="BN879" s="100">
        <v>0</v>
      </c>
      <c r="BO879" s="100">
        <v>0</v>
      </c>
      <c r="BP879" s="100">
        <v>0</v>
      </c>
      <c r="BQ879" s="100">
        <v>0</v>
      </c>
      <c r="BR879" s="100">
        <v>0</v>
      </c>
      <c r="BS879" s="100">
        <v>0</v>
      </c>
      <c r="BT879" s="100">
        <v>0</v>
      </c>
      <c r="BU879" s="100">
        <v>0</v>
      </c>
      <c r="BV879" s="100">
        <v>0</v>
      </c>
      <c r="BW879" s="100">
        <v>0</v>
      </c>
      <c r="BX879" s="100">
        <v>0</v>
      </c>
      <c r="BY879" s="100">
        <v>0</v>
      </c>
      <c r="BZ879" s="100">
        <v>0</v>
      </c>
      <c r="CA879" s="100">
        <v>0</v>
      </c>
      <c r="CB879" s="100">
        <v>0</v>
      </c>
      <c r="CC879" s="100">
        <v>0</v>
      </c>
      <c r="CD879" s="100">
        <v>0</v>
      </c>
      <c r="CE879" s="100">
        <v>0</v>
      </c>
      <c r="CF879" s="100">
        <v>0</v>
      </c>
      <c r="CG879" s="100">
        <v>0</v>
      </c>
      <c r="CH879" s="100">
        <v>0</v>
      </c>
      <c r="CI879" s="100">
        <v>0</v>
      </c>
      <c r="CJ879" s="100">
        <v>0</v>
      </c>
      <c r="CK879" s="100">
        <v>0</v>
      </c>
      <c r="CL879" s="100">
        <v>0</v>
      </c>
      <c r="CM879" s="100">
        <v>0</v>
      </c>
      <c r="CN879" s="100">
        <v>0</v>
      </c>
      <c r="CO879" s="100">
        <v>0</v>
      </c>
    </row>
    <row r="880" spans="1:93" x14ac:dyDescent="0.2">
      <c r="A880" s="101" t="s">
        <v>2472</v>
      </c>
      <c r="B880" s="100">
        <v>0</v>
      </c>
      <c r="C880" s="100">
        <v>0</v>
      </c>
      <c r="D880" s="100">
        <v>0</v>
      </c>
      <c r="E880" s="100">
        <v>0</v>
      </c>
      <c r="F880" s="100">
        <v>0</v>
      </c>
      <c r="G880" s="100">
        <v>0</v>
      </c>
      <c r="H880" s="100">
        <v>0</v>
      </c>
      <c r="I880" s="100">
        <v>0</v>
      </c>
      <c r="J880" s="100">
        <v>0</v>
      </c>
      <c r="K880" s="100">
        <v>0</v>
      </c>
      <c r="L880" s="100">
        <v>0</v>
      </c>
      <c r="M880" s="100">
        <v>0</v>
      </c>
      <c r="N880" s="100">
        <v>0</v>
      </c>
      <c r="O880" s="100">
        <v>0</v>
      </c>
      <c r="P880" s="100">
        <v>0</v>
      </c>
      <c r="Q880" s="100">
        <v>0</v>
      </c>
      <c r="R880" s="100">
        <v>0</v>
      </c>
      <c r="S880" s="100">
        <v>0</v>
      </c>
      <c r="T880" s="100">
        <v>0</v>
      </c>
      <c r="U880" s="100">
        <v>0</v>
      </c>
      <c r="V880" s="100">
        <v>0</v>
      </c>
      <c r="W880" s="100">
        <v>0</v>
      </c>
      <c r="X880" s="100">
        <v>0</v>
      </c>
      <c r="Y880" s="100">
        <v>0</v>
      </c>
      <c r="Z880" s="100">
        <v>0</v>
      </c>
      <c r="AB880" s="100">
        <v>0</v>
      </c>
      <c r="AC880" s="100">
        <v>0</v>
      </c>
      <c r="AD880" s="100">
        <v>0</v>
      </c>
      <c r="AE880" s="100">
        <v>0</v>
      </c>
      <c r="AF880" s="100">
        <v>0</v>
      </c>
      <c r="AG880" s="100">
        <v>0</v>
      </c>
      <c r="AH880" s="100">
        <v>0</v>
      </c>
      <c r="AI880" s="100">
        <v>0</v>
      </c>
      <c r="AJ880" s="100">
        <v>0</v>
      </c>
      <c r="AK880" s="100">
        <v>0</v>
      </c>
      <c r="AL880" s="100">
        <v>0</v>
      </c>
      <c r="AM880" s="100">
        <v>0</v>
      </c>
      <c r="AN880" s="100">
        <v>0</v>
      </c>
      <c r="AO880" s="100">
        <v>0</v>
      </c>
      <c r="AP880" s="100">
        <v>0</v>
      </c>
      <c r="AQ880" s="100">
        <v>0</v>
      </c>
      <c r="AR880" s="100">
        <v>0</v>
      </c>
      <c r="AS880" s="100">
        <v>0</v>
      </c>
      <c r="AT880" s="100">
        <v>0</v>
      </c>
      <c r="AU880" s="100">
        <v>0</v>
      </c>
      <c r="AV880" s="100">
        <v>0</v>
      </c>
      <c r="AW880" s="100">
        <v>0</v>
      </c>
      <c r="AX880" s="100">
        <v>0</v>
      </c>
      <c r="AY880" s="100">
        <v>0</v>
      </c>
      <c r="AZ880" s="100">
        <v>0</v>
      </c>
      <c r="BA880" s="100">
        <v>0</v>
      </c>
      <c r="BB880" s="100">
        <v>0</v>
      </c>
      <c r="BC880" s="100">
        <v>0</v>
      </c>
      <c r="BD880" s="100">
        <v>0</v>
      </c>
      <c r="BE880" s="100">
        <v>0</v>
      </c>
      <c r="BF880" s="100">
        <v>0</v>
      </c>
      <c r="BG880" s="100">
        <v>0</v>
      </c>
      <c r="BH880" s="100">
        <v>0</v>
      </c>
      <c r="BI880" s="100">
        <v>0</v>
      </c>
      <c r="BJ880" s="100">
        <v>0</v>
      </c>
      <c r="BK880" s="100">
        <v>0</v>
      </c>
      <c r="BL880" s="100">
        <v>0</v>
      </c>
      <c r="BM880" s="100">
        <v>0</v>
      </c>
      <c r="BN880" s="100">
        <v>0</v>
      </c>
      <c r="BO880" s="100">
        <v>0</v>
      </c>
      <c r="BP880" s="100">
        <v>0</v>
      </c>
      <c r="BQ880" s="100">
        <v>0</v>
      </c>
      <c r="BR880" s="100">
        <v>0</v>
      </c>
      <c r="BS880" s="100">
        <v>0</v>
      </c>
      <c r="BT880" s="100">
        <v>0</v>
      </c>
      <c r="BU880" s="100">
        <v>0</v>
      </c>
      <c r="BV880" s="100">
        <v>0</v>
      </c>
      <c r="BW880" s="100">
        <v>0</v>
      </c>
      <c r="BX880" s="100">
        <v>0</v>
      </c>
      <c r="BY880" s="100">
        <v>0</v>
      </c>
      <c r="BZ880" s="100">
        <v>0</v>
      </c>
      <c r="CA880" s="100">
        <v>0</v>
      </c>
      <c r="CB880" s="100">
        <v>0</v>
      </c>
      <c r="CC880" s="100">
        <v>0</v>
      </c>
      <c r="CD880" s="100">
        <v>0</v>
      </c>
      <c r="CE880" s="100">
        <v>0</v>
      </c>
      <c r="CF880" s="100">
        <v>0</v>
      </c>
      <c r="CG880" s="100">
        <v>0</v>
      </c>
      <c r="CH880" s="100">
        <v>0</v>
      </c>
      <c r="CI880" s="100">
        <v>0</v>
      </c>
      <c r="CJ880" s="100">
        <v>0</v>
      </c>
      <c r="CK880" s="100">
        <v>0</v>
      </c>
      <c r="CL880" s="100">
        <v>0</v>
      </c>
      <c r="CM880" s="100">
        <v>0</v>
      </c>
      <c r="CN880" s="100">
        <v>0</v>
      </c>
      <c r="CO880" s="100">
        <v>0</v>
      </c>
    </row>
    <row r="881" spans="1:93" x14ac:dyDescent="0.2">
      <c r="A881" s="101" t="s">
        <v>2473</v>
      </c>
      <c r="B881" s="100">
        <v>-1</v>
      </c>
      <c r="C881" s="100">
        <v>-1</v>
      </c>
      <c r="D881" s="100">
        <v>0</v>
      </c>
      <c r="E881" s="100">
        <v>0</v>
      </c>
      <c r="F881" s="100">
        <v>0</v>
      </c>
      <c r="G881" s="100">
        <v>0</v>
      </c>
      <c r="H881" s="100">
        <v>0</v>
      </c>
      <c r="I881" s="100">
        <v>0</v>
      </c>
      <c r="J881" s="100">
        <v>0</v>
      </c>
      <c r="K881" s="100">
        <v>0</v>
      </c>
      <c r="L881" s="100">
        <v>0</v>
      </c>
      <c r="M881" s="100">
        <v>0</v>
      </c>
      <c r="N881" s="100">
        <v>0</v>
      </c>
      <c r="O881" s="100">
        <v>0</v>
      </c>
      <c r="P881" s="100">
        <v>0</v>
      </c>
      <c r="Q881" s="100">
        <v>0</v>
      </c>
      <c r="R881" s="100">
        <v>0</v>
      </c>
      <c r="S881" s="100">
        <v>0</v>
      </c>
      <c r="T881" s="100">
        <v>0</v>
      </c>
      <c r="U881" s="100">
        <v>0</v>
      </c>
      <c r="V881" s="100">
        <v>0</v>
      </c>
      <c r="W881" s="100">
        <v>0</v>
      </c>
      <c r="X881" s="100">
        <v>0</v>
      </c>
      <c r="Y881" s="100">
        <v>0</v>
      </c>
      <c r="Z881" s="100">
        <v>0</v>
      </c>
      <c r="AB881" s="100">
        <v>0</v>
      </c>
      <c r="AC881" s="100">
        <v>0</v>
      </c>
      <c r="AD881" s="100">
        <v>0</v>
      </c>
      <c r="AE881" s="100">
        <v>0</v>
      </c>
      <c r="AF881" s="100">
        <v>0</v>
      </c>
      <c r="AG881" s="100">
        <v>0</v>
      </c>
      <c r="AH881" s="100">
        <v>0</v>
      </c>
      <c r="AI881" s="100">
        <v>0</v>
      </c>
      <c r="AJ881" s="100">
        <v>0</v>
      </c>
      <c r="AK881" s="100">
        <v>0</v>
      </c>
      <c r="AL881" s="100">
        <v>0</v>
      </c>
      <c r="AM881" s="100">
        <v>0</v>
      </c>
      <c r="AN881" s="100">
        <v>0</v>
      </c>
      <c r="AO881" s="100">
        <v>0</v>
      </c>
      <c r="AP881" s="100">
        <v>0</v>
      </c>
      <c r="AQ881" s="100">
        <v>0</v>
      </c>
      <c r="AR881" s="100">
        <v>0</v>
      </c>
      <c r="AS881" s="100">
        <v>0</v>
      </c>
      <c r="AT881" s="100">
        <v>0</v>
      </c>
      <c r="AU881" s="100">
        <v>0</v>
      </c>
      <c r="AV881" s="100">
        <v>0</v>
      </c>
      <c r="AW881" s="100">
        <v>0</v>
      </c>
      <c r="AX881" s="100">
        <v>0</v>
      </c>
      <c r="AY881" s="100">
        <v>0</v>
      </c>
      <c r="AZ881" s="100">
        <v>0</v>
      </c>
      <c r="BA881" s="100">
        <v>0</v>
      </c>
      <c r="BB881" s="100">
        <v>0</v>
      </c>
      <c r="BC881" s="100">
        <v>0</v>
      </c>
      <c r="BD881" s="100">
        <v>0</v>
      </c>
      <c r="BE881" s="100">
        <v>0</v>
      </c>
      <c r="BF881" s="100">
        <v>0</v>
      </c>
      <c r="BG881" s="100">
        <v>0</v>
      </c>
      <c r="BH881" s="100">
        <v>0</v>
      </c>
      <c r="BI881" s="100">
        <v>0</v>
      </c>
      <c r="BJ881" s="100">
        <v>0</v>
      </c>
      <c r="BK881" s="100">
        <v>0</v>
      </c>
      <c r="BL881" s="100">
        <v>0</v>
      </c>
      <c r="BM881" s="100">
        <v>0</v>
      </c>
      <c r="BN881" s="100">
        <v>0</v>
      </c>
      <c r="BO881" s="100">
        <v>0</v>
      </c>
      <c r="BP881" s="100">
        <v>0</v>
      </c>
      <c r="BQ881" s="100">
        <v>0</v>
      </c>
      <c r="BR881" s="100">
        <v>0</v>
      </c>
      <c r="BS881" s="100">
        <v>0</v>
      </c>
      <c r="BT881" s="100">
        <v>0</v>
      </c>
      <c r="BU881" s="100">
        <v>0</v>
      </c>
      <c r="BV881" s="100">
        <v>0</v>
      </c>
      <c r="BW881" s="100">
        <v>0</v>
      </c>
      <c r="BX881" s="100">
        <v>0</v>
      </c>
      <c r="BY881" s="100">
        <v>0</v>
      </c>
      <c r="BZ881" s="100">
        <v>0</v>
      </c>
      <c r="CA881" s="100">
        <v>0</v>
      </c>
      <c r="CB881" s="100">
        <v>0</v>
      </c>
      <c r="CC881" s="100">
        <v>0</v>
      </c>
      <c r="CD881" s="100">
        <v>0</v>
      </c>
      <c r="CE881" s="100">
        <v>0</v>
      </c>
      <c r="CF881" s="100">
        <v>0</v>
      </c>
      <c r="CG881" s="100">
        <v>0</v>
      </c>
      <c r="CH881" s="100">
        <v>0</v>
      </c>
      <c r="CI881" s="100">
        <v>0</v>
      </c>
      <c r="CJ881" s="100">
        <v>0</v>
      </c>
      <c r="CK881" s="100">
        <v>0</v>
      </c>
      <c r="CL881" s="100">
        <v>0</v>
      </c>
      <c r="CM881" s="100">
        <v>0</v>
      </c>
      <c r="CN881" s="100">
        <v>0</v>
      </c>
      <c r="CO881" s="100">
        <v>0</v>
      </c>
    </row>
    <row r="882" spans="1:93" x14ac:dyDescent="0.2">
      <c r="A882" s="101" t="s">
        <v>2474</v>
      </c>
      <c r="B882" s="100">
        <v>0</v>
      </c>
      <c r="C882" s="100">
        <v>0</v>
      </c>
      <c r="D882" s="100">
        <v>0</v>
      </c>
      <c r="E882" s="100">
        <v>0</v>
      </c>
      <c r="F882" s="100">
        <v>0</v>
      </c>
      <c r="G882" s="100">
        <v>0</v>
      </c>
      <c r="H882" s="100">
        <v>0</v>
      </c>
      <c r="I882" s="100">
        <v>0</v>
      </c>
      <c r="J882" s="100">
        <v>0</v>
      </c>
      <c r="K882" s="100">
        <v>0</v>
      </c>
      <c r="L882" s="100">
        <v>0</v>
      </c>
      <c r="M882" s="100">
        <v>0</v>
      </c>
      <c r="N882" s="100">
        <v>0</v>
      </c>
      <c r="O882" s="100">
        <v>0</v>
      </c>
      <c r="P882" s="100">
        <v>0</v>
      </c>
      <c r="Q882" s="100">
        <v>0</v>
      </c>
      <c r="R882" s="100">
        <v>0</v>
      </c>
      <c r="S882" s="100">
        <v>0</v>
      </c>
      <c r="T882" s="100">
        <v>0</v>
      </c>
      <c r="U882" s="100">
        <v>0</v>
      </c>
      <c r="V882" s="100">
        <v>0</v>
      </c>
      <c r="W882" s="100">
        <v>0</v>
      </c>
      <c r="X882" s="100">
        <v>0</v>
      </c>
      <c r="Y882" s="100">
        <v>0</v>
      </c>
      <c r="Z882" s="100">
        <v>0</v>
      </c>
      <c r="AB882" s="100">
        <v>0</v>
      </c>
      <c r="AC882" s="100">
        <v>0</v>
      </c>
      <c r="AD882" s="100">
        <v>0</v>
      </c>
      <c r="AE882" s="100">
        <v>0</v>
      </c>
      <c r="AF882" s="100">
        <v>0</v>
      </c>
      <c r="AG882" s="100">
        <v>0</v>
      </c>
      <c r="AH882" s="100">
        <v>0</v>
      </c>
      <c r="AI882" s="100">
        <v>0</v>
      </c>
      <c r="AJ882" s="100">
        <v>0</v>
      </c>
      <c r="AK882" s="100">
        <v>0</v>
      </c>
      <c r="AL882" s="100">
        <v>0</v>
      </c>
      <c r="AM882" s="100">
        <v>0</v>
      </c>
      <c r="AN882" s="100">
        <v>0</v>
      </c>
      <c r="AO882" s="100">
        <v>0</v>
      </c>
      <c r="AP882" s="100">
        <v>0</v>
      </c>
      <c r="AQ882" s="100">
        <v>0</v>
      </c>
      <c r="AR882" s="100">
        <v>0</v>
      </c>
      <c r="AS882" s="100">
        <v>0</v>
      </c>
      <c r="AT882" s="100">
        <v>0</v>
      </c>
      <c r="AU882" s="100">
        <v>0</v>
      </c>
      <c r="AV882" s="100">
        <v>0</v>
      </c>
      <c r="AW882" s="100">
        <v>0</v>
      </c>
      <c r="AX882" s="100">
        <v>0</v>
      </c>
      <c r="AY882" s="100">
        <v>0</v>
      </c>
      <c r="AZ882" s="100">
        <v>0</v>
      </c>
      <c r="BA882" s="100">
        <v>0</v>
      </c>
      <c r="BB882" s="100">
        <v>0</v>
      </c>
      <c r="BC882" s="100">
        <v>0</v>
      </c>
      <c r="BD882" s="100">
        <v>0</v>
      </c>
      <c r="BE882" s="100">
        <v>0</v>
      </c>
      <c r="BF882" s="100">
        <v>0</v>
      </c>
      <c r="BG882" s="100">
        <v>0</v>
      </c>
      <c r="BH882" s="100">
        <v>0</v>
      </c>
      <c r="BI882" s="100">
        <v>0</v>
      </c>
      <c r="BJ882" s="100">
        <v>0</v>
      </c>
      <c r="BK882" s="100">
        <v>0</v>
      </c>
      <c r="BL882" s="100">
        <v>0</v>
      </c>
      <c r="BM882" s="100">
        <v>0</v>
      </c>
      <c r="BN882" s="100">
        <v>0</v>
      </c>
      <c r="BO882" s="100">
        <v>0</v>
      </c>
      <c r="BP882" s="100">
        <v>0</v>
      </c>
      <c r="BQ882" s="100">
        <v>0</v>
      </c>
      <c r="BR882" s="100">
        <v>0</v>
      </c>
      <c r="BS882" s="100">
        <v>0</v>
      </c>
      <c r="BT882" s="100">
        <v>0</v>
      </c>
      <c r="BU882" s="100">
        <v>0</v>
      </c>
      <c r="BV882" s="100">
        <v>0</v>
      </c>
      <c r="BW882" s="100">
        <v>0</v>
      </c>
      <c r="BX882" s="100">
        <v>0</v>
      </c>
      <c r="BY882" s="100">
        <v>0</v>
      </c>
      <c r="BZ882" s="100">
        <v>0</v>
      </c>
      <c r="CA882" s="100">
        <v>0</v>
      </c>
      <c r="CB882" s="100">
        <v>0</v>
      </c>
      <c r="CC882" s="100">
        <v>0</v>
      </c>
      <c r="CD882" s="100">
        <v>0</v>
      </c>
      <c r="CE882" s="100">
        <v>0</v>
      </c>
      <c r="CF882" s="100">
        <v>0</v>
      </c>
      <c r="CG882" s="100">
        <v>0</v>
      </c>
      <c r="CH882" s="100">
        <v>0</v>
      </c>
      <c r="CI882" s="100">
        <v>0</v>
      </c>
      <c r="CJ882" s="100">
        <v>0</v>
      </c>
      <c r="CK882" s="100">
        <v>0</v>
      </c>
      <c r="CL882" s="100">
        <v>0</v>
      </c>
      <c r="CM882" s="100">
        <v>0</v>
      </c>
      <c r="CN882" s="100">
        <v>0</v>
      </c>
      <c r="CO882" s="100">
        <v>0</v>
      </c>
    </row>
    <row r="883" spans="1:93" x14ac:dyDescent="0.2">
      <c r="A883" s="101" t="s">
        <v>2475</v>
      </c>
      <c r="B883" s="100">
        <v>0</v>
      </c>
      <c r="C883" s="100">
        <v>0</v>
      </c>
      <c r="D883" s="100">
        <v>0</v>
      </c>
      <c r="E883" s="100">
        <v>0</v>
      </c>
      <c r="F883" s="100">
        <v>0</v>
      </c>
      <c r="G883" s="100">
        <v>0</v>
      </c>
      <c r="H883" s="100">
        <v>0</v>
      </c>
      <c r="I883" s="100">
        <v>0</v>
      </c>
      <c r="J883" s="100">
        <v>0</v>
      </c>
      <c r="K883" s="100">
        <v>0</v>
      </c>
      <c r="L883" s="100">
        <v>0</v>
      </c>
      <c r="M883" s="100">
        <v>0</v>
      </c>
      <c r="N883" s="100">
        <v>0</v>
      </c>
      <c r="O883" s="100">
        <v>0</v>
      </c>
      <c r="P883" s="100">
        <v>0</v>
      </c>
      <c r="Q883" s="100">
        <v>0</v>
      </c>
      <c r="R883" s="100">
        <v>0</v>
      </c>
      <c r="S883" s="100">
        <v>0</v>
      </c>
      <c r="T883" s="100">
        <v>0</v>
      </c>
      <c r="U883" s="100">
        <v>0</v>
      </c>
      <c r="V883" s="100">
        <v>0</v>
      </c>
      <c r="W883" s="100">
        <v>0</v>
      </c>
      <c r="X883" s="100">
        <v>0</v>
      </c>
      <c r="Y883" s="100">
        <v>0</v>
      </c>
      <c r="Z883" s="100">
        <v>0</v>
      </c>
      <c r="AB883" s="100">
        <v>0</v>
      </c>
      <c r="AC883" s="100">
        <v>0</v>
      </c>
      <c r="AD883" s="100">
        <v>0</v>
      </c>
      <c r="AE883" s="100">
        <v>0</v>
      </c>
      <c r="AF883" s="100">
        <v>0</v>
      </c>
      <c r="AG883" s="100">
        <v>0</v>
      </c>
      <c r="AH883" s="100">
        <v>0</v>
      </c>
      <c r="AI883" s="100">
        <v>0</v>
      </c>
      <c r="AJ883" s="100">
        <v>0</v>
      </c>
      <c r="AK883" s="100">
        <v>0</v>
      </c>
      <c r="AL883" s="100">
        <v>0</v>
      </c>
      <c r="AM883" s="100">
        <v>0</v>
      </c>
      <c r="AN883" s="100">
        <v>0</v>
      </c>
      <c r="AO883" s="100">
        <v>0</v>
      </c>
      <c r="AP883" s="100">
        <v>0</v>
      </c>
      <c r="AQ883" s="100">
        <v>0</v>
      </c>
      <c r="AR883" s="100">
        <v>0</v>
      </c>
      <c r="AS883" s="100">
        <v>0</v>
      </c>
      <c r="AT883" s="100">
        <v>0</v>
      </c>
      <c r="AU883" s="100">
        <v>0</v>
      </c>
      <c r="AV883" s="100">
        <v>0</v>
      </c>
      <c r="AW883" s="100">
        <v>0</v>
      </c>
      <c r="AX883" s="100">
        <v>0</v>
      </c>
      <c r="AY883" s="100">
        <v>0</v>
      </c>
      <c r="AZ883" s="100">
        <v>0</v>
      </c>
      <c r="BA883" s="100">
        <v>0</v>
      </c>
      <c r="BB883" s="100">
        <v>0</v>
      </c>
      <c r="BC883" s="100">
        <v>0</v>
      </c>
      <c r="BD883" s="100">
        <v>0</v>
      </c>
      <c r="BE883" s="100">
        <v>0</v>
      </c>
      <c r="BF883" s="100">
        <v>0</v>
      </c>
      <c r="BG883" s="100">
        <v>0</v>
      </c>
      <c r="BH883" s="100">
        <v>0</v>
      </c>
      <c r="BI883" s="100">
        <v>0</v>
      </c>
      <c r="BJ883" s="100">
        <v>0</v>
      </c>
      <c r="BK883" s="100">
        <v>0</v>
      </c>
      <c r="BL883" s="100">
        <v>0</v>
      </c>
      <c r="BM883" s="100">
        <v>0</v>
      </c>
      <c r="BN883" s="100">
        <v>0</v>
      </c>
      <c r="BO883" s="100">
        <v>0</v>
      </c>
      <c r="BP883" s="100">
        <v>0</v>
      </c>
      <c r="BQ883" s="100">
        <v>0</v>
      </c>
      <c r="BR883" s="100">
        <v>0</v>
      </c>
      <c r="BS883" s="100">
        <v>0</v>
      </c>
      <c r="BT883" s="100">
        <v>0</v>
      </c>
      <c r="BU883" s="100">
        <v>0</v>
      </c>
      <c r="BV883" s="100">
        <v>0</v>
      </c>
      <c r="BW883" s="100">
        <v>0</v>
      </c>
      <c r="BX883" s="100">
        <v>0</v>
      </c>
      <c r="BY883" s="100">
        <v>0</v>
      </c>
      <c r="BZ883" s="100">
        <v>0</v>
      </c>
      <c r="CA883" s="100">
        <v>0</v>
      </c>
      <c r="CB883" s="100">
        <v>0</v>
      </c>
      <c r="CC883" s="100">
        <v>0</v>
      </c>
      <c r="CD883" s="100">
        <v>0</v>
      </c>
      <c r="CE883" s="100">
        <v>0</v>
      </c>
      <c r="CF883" s="100">
        <v>0</v>
      </c>
      <c r="CG883" s="100">
        <v>0</v>
      </c>
      <c r="CH883" s="100">
        <v>0</v>
      </c>
      <c r="CI883" s="100">
        <v>0</v>
      </c>
      <c r="CJ883" s="100">
        <v>0</v>
      </c>
      <c r="CK883" s="100">
        <v>0</v>
      </c>
      <c r="CL883" s="100">
        <v>0</v>
      </c>
      <c r="CM883" s="100">
        <v>0</v>
      </c>
      <c r="CN883" s="100">
        <v>0</v>
      </c>
      <c r="CO883" s="100">
        <v>0</v>
      </c>
    </row>
    <row r="884" spans="1:93" x14ac:dyDescent="0.2">
      <c r="A884" s="101" t="s">
        <v>2476</v>
      </c>
      <c r="B884" s="100">
        <v>0</v>
      </c>
      <c r="C884" s="100">
        <v>0</v>
      </c>
      <c r="D884" s="100">
        <v>0</v>
      </c>
      <c r="E884" s="100">
        <v>0</v>
      </c>
      <c r="F884" s="100">
        <v>0</v>
      </c>
      <c r="G884" s="100">
        <v>0</v>
      </c>
      <c r="H884" s="100">
        <v>0</v>
      </c>
      <c r="I884" s="100">
        <v>0</v>
      </c>
      <c r="J884" s="100">
        <v>-448373.92</v>
      </c>
      <c r="K884" s="100">
        <v>-448373.92</v>
      </c>
      <c r="L884" s="100">
        <v>0</v>
      </c>
      <c r="M884" s="100">
        <v>0</v>
      </c>
      <c r="N884" s="100">
        <v>0</v>
      </c>
      <c r="O884" s="100">
        <v>0</v>
      </c>
      <c r="P884" s="100">
        <v>0</v>
      </c>
      <c r="Q884" s="100">
        <v>0</v>
      </c>
      <c r="R884" s="100">
        <v>0</v>
      </c>
      <c r="S884" s="100">
        <v>0</v>
      </c>
      <c r="T884" s="100">
        <v>0</v>
      </c>
      <c r="U884" s="100">
        <v>0</v>
      </c>
      <c r="V884" s="100">
        <v>0</v>
      </c>
      <c r="W884" s="100">
        <v>4308223.5999999996</v>
      </c>
      <c r="X884" s="100">
        <v>4308223.5999999996</v>
      </c>
      <c r="Y884" s="100">
        <v>-408530.98</v>
      </c>
      <c r="Z884" s="100">
        <v>-471072.58</v>
      </c>
      <c r="AB884" s="100">
        <v>-471072.58</v>
      </c>
      <c r="AC884" s="100">
        <v>-471072.58</v>
      </c>
      <c r="AD884" s="100">
        <v>-471072.58</v>
      </c>
      <c r="AE884" s="100">
        <v>-471072.58</v>
      </c>
      <c r="AF884" s="100">
        <v>-471072.58</v>
      </c>
      <c r="AG884" s="100">
        <v>-471072.58</v>
      </c>
      <c r="AH884" s="100">
        <v>-471072.58</v>
      </c>
      <c r="AI884" s="100">
        <v>-471072.58</v>
      </c>
      <c r="AJ884" s="100">
        <v>-471072.58</v>
      </c>
      <c r="AK884" s="100">
        <v>-471072.58</v>
      </c>
      <c r="AL884" s="100">
        <v>-471072.58</v>
      </c>
      <c r="AM884" s="100">
        <v>-471072.58</v>
      </c>
      <c r="AN884" s="100">
        <v>-471072.58</v>
      </c>
      <c r="AO884" s="100">
        <v>-471072.58</v>
      </c>
      <c r="AP884" s="100">
        <v>-471072.58</v>
      </c>
      <c r="AQ884" s="100">
        <v>-471072.58</v>
      </c>
      <c r="AR884" s="100">
        <v>-471072.58</v>
      </c>
      <c r="AS884" s="100">
        <v>-471072.58</v>
      </c>
      <c r="AT884" s="100">
        <v>-471072.58</v>
      </c>
      <c r="AU884" s="100">
        <v>-471072.58</v>
      </c>
      <c r="AV884" s="100">
        <v>-471072.58</v>
      </c>
      <c r="AW884" s="100">
        <v>-471072.58</v>
      </c>
      <c r="AX884" s="100">
        <v>-471072.58</v>
      </c>
      <c r="AY884" s="100">
        <v>-471072.58</v>
      </c>
      <c r="AZ884" s="100">
        <v>-471072.58</v>
      </c>
      <c r="BA884" s="100">
        <v>-471072.58</v>
      </c>
      <c r="BB884" s="100">
        <v>-471072.58</v>
      </c>
      <c r="BC884" s="100">
        <v>-471072.58</v>
      </c>
      <c r="BD884" s="100">
        <v>-471072.58</v>
      </c>
      <c r="BE884" s="100">
        <v>-471072.58</v>
      </c>
      <c r="BF884" s="100">
        <v>-471072.58</v>
      </c>
      <c r="BG884" s="100">
        <v>-471072.58</v>
      </c>
      <c r="BH884" s="100">
        <v>-471072.58</v>
      </c>
      <c r="BI884" s="100">
        <v>-471072.58</v>
      </c>
      <c r="BJ884" s="100">
        <v>-471072.58</v>
      </c>
      <c r="BK884" s="100">
        <v>-471072.58</v>
      </c>
      <c r="BL884" s="100">
        <v>-471072.58</v>
      </c>
      <c r="BM884" s="100">
        <v>-471072.58</v>
      </c>
      <c r="BN884" s="100">
        <v>-471072.58</v>
      </c>
      <c r="BO884" s="100">
        <v>-471072.58</v>
      </c>
      <c r="BP884" s="100">
        <v>-471072.58</v>
      </c>
      <c r="BQ884" s="100">
        <v>-471072.58</v>
      </c>
      <c r="BR884" s="100">
        <v>-471072.58</v>
      </c>
      <c r="BS884" s="100">
        <v>-471072.58</v>
      </c>
      <c r="BT884" s="100">
        <v>-471072.58</v>
      </c>
      <c r="BU884" s="100">
        <v>-471072.58</v>
      </c>
      <c r="BV884" s="100">
        <v>-471072.58</v>
      </c>
      <c r="BW884" s="100">
        <v>-471072.58</v>
      </c>
      <c r="BX884" s="100">
        <v>-471072.58</v>
      </c>
      <c r="BY884" s="100">
        <v>-471072.58</v>
      </c>
      <c r="BZ884" s="100">
        <v>-471072.58</v>
      </c>
      <c r="CA884" s="100">
        <v>-471072.58</v>
      </c>
      <c r="CB884" s="100">
        <v>-471072.58</v>
      </c>
      <c r="CC884" s="100">
        <v>-471072.58</v>
      </c>
      <c r="CD884" s="100">
        <v>-471072.58</v>
      </c>
      <c r="CE884" s="100">
        <v>-471072.58</v>
      </c>
      <c r="CF884" s="100">
        <v>-471072.58</v>
      </c>
      <c r="CG884" s="100">
        <v>-471072.58</v>
      </c>
      <c r="CH884" s="100">
        <v>-471072.58</v>
      </c>
      <c r="CI884" s="100">
        <v>-471072.58</v>
      </c>
      <c r="CJ884" s="100">
        <v>-471072.58</v>
      </c>
      <c r="CK884" s="100">
        <v>-471072.58</v>
      </c>
      <c r="CL884" s="100">
        <v>-471072.58</v>
      </c>
      <c r="CM884" s="100">
        <v>-471072.58</v>
      </c>
      <c r="CN884" s="100">
        <v>-471072.58</v>
      </c>
      <c r="CO884" s="100">
        <v>-471072.58</v>
      </c>
    </row>
    <row r="885" spans="1:93" x14ac:dyDescent="0.2">
      <c r="A885" s="101" t="s">
        <v>2477</v>
      </c>
      <c r="B885" s="100">
        <v>0</v>
      </c>
      <c r="C885" s="100">
        <v>0</v>
      </c>
      <c r="D885" s="100">
        <v>0</v>
      </c>
      <c r="E885" s="100">
        <v>0</v>
      </c>
      <c r="F885" s="100">
        <v>0</v>
      </c>
      <c r="G885" s="100">
        <v>0</v>
      </c>
      <c r="H885" s="100">
        <v>0</v>
      </c>
      <c r="I885" s="100">
        <v>0</v>
      </c>
      <c r="J885" s="100">
        <v>0</v>
      </c>
      <c r="K885" s="100">
        <v>0</v>
      </c>
      <c r="L885" s="100">
        <v>0</v>
      </c>
      <c r="M885" s="100">
        <v>0</v>
      </c>
      <c r="N885" s="100">
        <v>0</v>
      </c>
      <c r="O885" s="100">
        <v>0</v>
      </c>
      <c r="P885" s="100">
        <v>0</v>
      </c>
      <c r="Q885" s="100">
        <v>0</v>
      </c>
      <c r="R885" s="100">
        <v>0</v>
      </c>
      <c r="S885" s="100">
        <v>0</v>
      </c>
      <c r="T885" s="100">
        <v>0</v>
      </c>
      <c r="U885" s="100">
        <v>0</v>
      </c>
      <c r="V885" s="100">
        <v>0</v>
      </c>
      <c r="W885" s="100">
        <v>0</v>
      </c>
      <c r="X885" s="100">
        <v>0</v>
      </c>
      <c r="Y885" s="100">
        <v>0</v>
      </c>
      <c r="Z885" s="100">
        <v>0</v>
      </c>
      <c r="AB885" s="100">
        <v>0</v>
      </c>
      <c r="AC885" s="100">
        <v>0</v>
      </c>
      <c r="AD885" s="100">
        <v>0</v>
      </c>
      <c r="AE885" s="100">
        <v>0</v>
      </c>
      <c r="AF885" s="100">
        <v>0</v>
      </c>
      <c r="AG885" s="100">
        <v>0</v>
      </c>
      <c r="AH885" s="100">
        <v>0</v>
      </c>
      <c r="AI885" s="100">
        <v>0</v>
      </c>
      <c r="AJ885" s="100">
        <v>0</v>
      </c>
      <c r="AK885" s="100">
        <v>0</v>
      </c>
      <c r="AL885" s="100">
        <v>0</v>
      </c>
      <c r="AM885" s="100">
        <v>0</v>
      </c>
      <c r="AN885" s="100">
        <v>0</v>
      </c>
      <c r="AO885" s="100">
        <v>0</v>
      </c>
      <c r="AP885" s="100">
        <v>0</v>
      </c>
      <c r="AQ885" s="100">
        <v>0</v>
      </c>
      <c r="AR885" s="100">
        <v>0</v>
      </c>
      <c r="AS885" s="100">
        <v>0</v>
      </c>
      <c r="AT885" s="100">
        <v>0</v>
      </c>
      <c r="AU885" s="100">
        <v>0</v>
      </c>
      <c r="AV885" s="100">
        <v>0</v>
      </c>
      <c r="AW885" s="100">
        <v>0</v>
      </c>
      <c r="AX885" s="100">
        <v>0</v>
      </c>
      <c r="AY885" s="100">
        <v>0</v>
      </c>
      <c r="AZ885" s="100">
        <v>0</v>
      </c>
      <c r="BA885" s="100">
        <v>0</v>
      </c>
      <c r="BB885" s="100">
        <v>0</v>
      </c>
      <c r="BC885" s="100">
        <v>0</v>
      </c>
      <c r="BD885" s="100">
        <v>0</v>
      </c>
      <c r="BE885" s="100">
        <v>0</v>
      </c>
      <c r="BF885" s="100">
        <v>0</v>
      </c>
      <c r="BG885" s="100">
        <v>0</v>
      </c>
      <c r="BH885" s="100">
        <v>0</v>
      </c>
      <c r="BI885" s="100">
        <v>0</v>
      </c>
      <c r="BJ885" s="100">
        <v>0</v>
      </c>
      <c r="BK885" s="100">
        <v>0</v>
      </c>
      <c r="BL885" s="100">
        <v>0</v>
      </c>
      <c r="BM885" s="100">
        <v>0</v>
      </c>
      <c r="BN885" s="100">
        <v>0</v>
      </c>
      <c r="BO885" s="100">
        <v>0</v>
      </c>
      <c r="BP885" s="100">
        <v>0</v>
      </c>
      <c r="BQ885" s="100">
        <v>0</v>
      </c>
      <c r="BR885" s="100">
        <v>0</v>
      </c>
      <c r="BS885" s="100">
        <v>0</v>
      </c>
      <c r="BT885" s="100">
        <v>0</v>
      </c>
      <c r="BU885" s="100">
        <v>0</v>
      </c>
      <c r="BV885" s="100">
        <v>0</v>
      </c>
      <c r="BW885" s="100">
        <v>0</v>
      </c>
      <c r="BX885" s="100">
        <v>0</v>
      </c>
      <c r="BY885" s="100">
        <v>0</v>
      </c>
      <c r="BZ885" s="100">
        <v>0</v>
      </c>
      <c r="CA885" s="100">
        <v>0</v>
      </c>
      <c r="CB885" s="100">
        <v>0</v>
      </c>
      <c r="CC885" s="100">
        <v>0</v>
      </c>
      <c r="CD885" s="100">
        <v>0</v>
      </c>
      <c r="CE885" s="100">
        <v>0</v>
      </c>
      <c r="CF885" s="100">
        <v>0</v>
      </c>
      <c r="CG885" s="100">
        <v>0</v>
      </c>
      <c r="CH885" s="100">
        <v>0</v>
      </c>
      <c r="CI885" s="100">
        <v>0</v>
      </c>
      <c r="CJ885" s="100">
        <v>0</v>
      </c>
      <c r="CK885" s="100">
        <v>0</v>
      </c>
      <c r="CL885" s="100">
        <v>0</v>
      </c>
      <c r="CM885" s="100">
        <v>0</v>
      </c>
      <c r="CN885" s="100">
        <v>0</v>
      </c>
      <c r="CO885" s="100">
        <v>0</v>
      </c>
    </row>
    <row r="886" spans="1:93" x14ac:dyDescent="0.2">
      <c r="A886" s="101" t="s">
        <v>2478</v>
      </c>
      <c r="B886" s="100">
        <v>0</v>
      </c>
      <c r="C886" s="100">
        <v>0</v>
      </c>
      <c r="D886" s="100">
        <v>0</v>
      </c>
      <c r="E886" s="100">
        <v>0</v>
      </c>
      <c r="F886" s="100">
        <v>0</v>
      </c>
      <c r="G886" s="100">
        <v>0</v>
      </c>
      <c r="H886" s="100">
        <v>0</v>
      </c>
      <c r="I886" s="100">
        <v>0</v>
      </c>
      <c r="J886" s="100">
        <v>-2642409.4700000002</v>
      </c>
      <c r="K886" s="100">
        <v>-2642409.4700000002</v>
      </c>
      <c r="L886" s="100">
        <v>-0.04</v>
      </c>
      <c r="M886" s="100">
        <v>-0.04</v>
      </c>
      <c r="N886" s="100">
        <v>-0.04</v>
      </c>
      <c r="O886" s="100">
        <v>-0.04</v>
      </c>
      <c r="P886" s="100">
        <v>-0.04</v>
      </c>
      <c r="Q886" s="100">
        <v>-0.04</v>
      </c>
      <c r="R886" s="100">
        <v>-0.04</v>
      </c>
      <c r="S886" s="100">
        <v>-0.04</v>
      </c>
      <c r="T886" s="100">
        <v>-0.04</v>
      </c>
      <c r="U886" s="100">
        <v>-0.04</v>
      </c>
      <c r="V886" s="100">
        <v>-0.04</v>
      </c>
      <c r="W886" s="100">
        <v>-4332635.1900000004</v>
      </c>
      <c r="X886" s="100">
        <v>-4332635.1900000004</v>
      </c>
      <c r="Y886" s="100">
        <v>1308320.52</v>
      </c>
      <c r="Z886" s="100">
        <v>556670.71999999997</v>
      </c>
      <c r="AB886" s="100">
        <v>556670.71999999997</v>
      </c>
      <c r="AC886" s="100">
        <v>556670.71999999997</v>
      </c>
      <c r="AD886" s="100">
        <v>556670.71999999997</v>
      </c>
      <c r="AE886" s="100">
        <v>556670.71999999997</v>
      </c>
      <c r="AF886" s="100">
        <v>556670.71999999997</v>
      </c>
      <c r="AG886" s="100">
        <v>556670.71999999997</v>
      </c>
      <c r="AH886" s="100">
        <v>556670.71999999997</v>
      </c>
      <c r="AI886" s="100">
        <v>556670.71999999997</v>
      </c>
      <c r="AJ886" s="100">
        <v>556670.71999999997</v>
      </c>
      <c r="AK886" s="100">
        <v>556670.71999999997</v>
      </c>
      <c r="AL886" s="100">
        <v>556670.71999999997</v>
      </c>
      <c r="AM886" s="100">
        <v>556670.71999999997</v>
      </c>
      <c r="AN886" s="100">
        <v>556670.71999999997</v>
      </c>
      <c r="AO886" s="100">
        <v>556670.71999999997</v>
      </c>
      <c r="AP886" s="100">
        <v>556670.71999999997</v>
      </c>
      <c r="AQ886" s="100">
        <v>556670.71999999997</v>
      </c>
      <c r="AR886" s="100">
        <v>556670.71999999997</v>
      </c>
      <c r="AS886" s="100">
        <v>556670.71999999997</v>
      </c>
      <c r="AT886" s="100">
        <v>556670.71999999997</v>
      </c>
      <c r="AU886" s="100">
        <v>556670.71999999997</v>
      </c>
      <c r="AV886" s="100">
        <v>556670.71999999997</v>
      </c>
      <c r="AW886" s="100">
        <v>556670.71999999997</v>
      </c>
      <c r="AX886" s="100">
        <v>556670.71999999997</v>
      </c>
      <c r="AY886" s="100">
        <v>556670.71999999997</v>
      </c>
      <c r="AZ886" s="100">
        <v>556670.71999999997</v>
      </c>
      <c r="BA886" s="100">
        <v>556670.71999999997</v>
      </c>
      <c r="BB886" s="100">
        <v>556670.71999999997</v>
      </c>
      <c r="BC886" s="100">
        <v>556670.71999999997</v>
      </c>
      <c r="BD886" s="100">
        <v>556670.71999999997</v>
      </c>
      <c r="BE886" s="100">
        <v>556670.71999999997</v>
      </c>
      <c r="BF886" s="100">
        <v>556670.71999999997</v>
      </c>
      <c r="BG886" s="100">
        <v>556670.71999999997</v>
      </c>
      <c r="BH886" s="100">
        <v>556670.71999999997</v>
      </c>
      <c r="BI886" s="100">
        <v>556670.71999999997</v>
      </c>
      <c r="BJ886" s="100">
        <v>556670.71999999997</v>
      </c>
      <c r="BK886" s="100">
        <v>556670.71999999997</v>
      </c>
      <c r="BL886" s="100">
        <v>556670.71999999997</v>
      </c>
      <c r="BM886" s="100">
        <v>556670.71999999997</v>
      </c>
      <c r="BN886" s="100">
        <v>556670.71999999997</v>
      </c>
      <c r="BO886" s="100">
        <v>556670.71999999997</v>
      </c>
      <c r="BP886" s="100">
        <v>556670.71999999997</v>
      </c>
      <c r="BQ886" s="100">
        <v>556670.71999999997</v>
      </c>
      <c r="BR886" s="100">
        <v>556670.71999999997</v>
      </c>
      <c r="BS886" s="100">
        <v>556670.71999999997</v>
      </c>
      <c r="BT886" s="100">
        <v>556670.71999999997</v>
      </c>
      <c r="BU886" s="100">
        <v>556670.71999999997</v>
      </c>
      <c r="BV886" s="100">
        <v>556670.71999999997</v>
      </c>
      <c r="BW886" s="100">
        <v>556670.71999999997</v>
      </c>
      <c r="BX886" s="100">
        <v>556670.71999999997</v>
      </c>
      <c r="BY886" s="100">
        <v>556670.71999999997</v>
      </c>
      <c r="BZ886" s="100">
        <v>556670.71999999997</v>
      </c>
      <c r="CA886" s="100">
        <v>556670.71999999997</v>
      </c>
      <c r="CB886" s="100">
        <v>556670.71999999997</v>
      </c>
      <c r="CC886" s="100">
        <v>556670.71999999997</v>
      </c>
      <c r="CD886" s="100">
        <v>556670.71999999997</v>
      </c>
      <c r="CE886" s="100">
        <v>556670.71999999997</v>
      </c>
      <c r="CF886" s="100">
        <v>556670.71999999997</v>
      </c>
      <c r="CG886" s="100">
        <v>556670.71999999997</v>
      </c>
      <c r="CH886" s="100">
        <v>556670.71999999997</v>
      </c>
      <c r="CI886" s="100">
        <v>556670.71999999997</v>
      </c>
      <c r="CJ886" s="100">
        <v>556670.71999999997</v>
      </c>
      <c r="CK886" s="100">
        <v>556670.71999999997</v>
      </c>
      <c r="CL886" s="100">
        <v>556670.71999999997</v>
      </c>
      <c r="CM886" s="100">
        <v>556670.71999999997</v>
      </c>
      <c r="CN886" s="100">
        <v>556670.71999999997</v>
      </c>
      <c r="CO886" s="100">
        <v>556670.71999999997</v>
      </c>
    </row>
    <row r="887" spans="1:93" x14ac:dyDescent="0.2">
      <c r="A887" s="101" t="s">
        <v>2479</v>
      </c>
      <c r="B887" s="100">
        <v>0</v>
      </c>
      <c r="C887" s="100">
        <v>0</v>
      </c>
      <c r="D887" s="100">
        <v>0</v>
      </c>
      <c r="E887" s="100">
        <v>0</v>
      </c>
      <c r="F887" s="100">
        <v>0</v>
      </c>
      <c r="G887" s="100">
        <v>0</v>
      </c>
      <c r="H887" s="100">
        <v>0</v>
      </c>
      <c r="I887" s="100">
        <v>0</v>
      </c>
      <c r="J887" s="100">
        <v>0</v>
      </c>
      <c r="K887" s="100">
        <v>0</v>
      </c>
      <c r="L887" s="100">
        <v>0</v>
      </c>
      <c r="M887" s="100">
        <v>0</v>
      </c>
      <c r="N887" s="100">
        <v>0</v>
      </c>
      <c r="O887" s="100">
        <v>0</v>
      </c>
      <c r="P887" s="100">
        <v>0</v>
      </c>
      <c r="Q887" s="100">
        <v>0</v>
      </c>
      <c r="R887" s="100">
        <v>0</v>
      </c>
      <c r="S887" s="100">
        <v>0</v>
      </c>
      <c r="T887" s="100">
        <v>0</v>
      </c>
      <c r="U887" s="100">
        <v>0</v>
      </c>
      <c r="V887" s="100">
        <v>0</v>
      </c>
      <c r="W887" s="100">
        <v>0</v>
      </c>
      <c r="X887" s="100">
        <v>0</v>
      </c>
      <c r="Y887" s="100">
        <v>0</v>
      </c>
      <c r="Z887" s="100">
        <v>0</v>
      </c>
      <c r="AB887" s="100">
        <v>0</v>
      </c>
      <c r="AC887" s="100">
        <v>0</v>
      </c>
      <c r="AD887" s="100">
        <v>0</v>
      </c>
      <c r="AE887" s="100">
        <v>0</v>
      </c>
      <c r="AF887" s="100">
        <v>0</v>
      </c>
      <c r="AG887" s="100">
        <v>0</v>
      </c>
      <c r="AH887" s="100">
        <v>0</v>
      </c>
      <c r="AI887" s="100">
        <v>0</v>
      </c>
      <c r="AJ887" s="100">
        <v>0</v>
      </c>
      <c r="AK887" s="100">
        <v>0</v>
      </c>
      <c r="AL887" s="100">
        <v>0</v>
      </c>
      <c r="AM887" s="100">
        <v>0</v>
      </c>
      <c r="AN887" s="100">
        <v>0</v>
      </c>
      <c r="AO887" s="100">
        <v>0</v>
      </c>
      <c r="AP887" s="100">
        <v>0</v>
      </c>
      <c r="AQ887" s="100">
        <v>0</v>
      </c>
      <c r="AR887" s="100">
        <v>0</v>
      </c>
      <c r="AS887" s="100">
        <v>0</v>
      </c>
      <c r="AT887" s="100">
        <v>0</v>
      </c>
      <c r="AU887" s="100">
        <v>0</v>
      </c>
      <c r="AV887" s="100">
        <v>0</v>
      </c>
      <c r="AW887" s="100">
        <v>0</v>
      </c>
      <c r="AX887" s="100">
        <v>0</v>
      </c>
      <c r="AY887" s="100">
        <v>0</v>
      </c>
      <c r="AZ887" s="100">
        <v>0</v>
      </c>
      <c r="BA887" s="100">
        <v>0</v>
      </c>
      <c r="BB887" s="100">
        <v>0</v>
      </c>
      <c r="BC887" s="100">
        <v>0</v>
      </c>
      <c r="BD887" s="100">
        <v>0</v>
      </c>
      <c r="BE887" s="100">
        <v>0</v>
      </c>
      <c r="BF887" s="100">
        <v>0</v>
      </c>
      <c r="BG887" s="100">
        <v>0</v>
      </c>
      <c r="BH887" s="100">
        <v>0</v>
      </c>
      <c r="BI887" s="100">
        <v>0</v>
      </c>
      <c r="BJ887" s="100">
        <v>0</v>
      </c>
      <c r="BK887" s="100">
        <v>0</v>
      </c>
      <c r="BL887" s="100">
        <v>0</v>
      </c>
      <c r="BM887" s="100">
        <v>0</v>
      </c>
      <c r="BN887" s="100">
        <v>0</v>
      </c>
      <c r="BO887" s="100">
        <v>0</v>
      </c>
      <c r="BP887" s="100">
        <v>0</v>
      </c>
      <c r="BQ887" s="100">
        <v>0</v>
      </c>
      <c r="BR887" s="100">
        <v>0</v>
      </c>
      <c r="BS887" s="100">
        <v>0</v>
      </c>
      <c r="BT887" s="100">
        <v>0</v>
      </c>
      <c r="BU887" s="100">
        <v>0</v>
      </c>
      <c r="BV887" s="100">
        <v>0</v>
      </c>
      <c r="BW887" s="100">
        <v>0</v>
      </c>
      <c r="BX887" s="100">
        <v>0</v>
      </c>
      <c r="BY887" s="100">
        <v>0</v>
      </c>
      <c r="BZ887" s="100">
        <v>0</v>
      </c>
      <c r="CA887" s="100">
        <v>0</v>
      </c>
      <c r="CB887" s="100">
        <v>0</v>
      </c>
      <c r="CC887" s="100">
        <v>0</v>
      </c>
      <c r="CD887" s="100">
        <v>0</v>
      </c>
      <c r="CE887" s="100">
        <v>0</v>
      </c>
      <c r="CF887" s="100">
        <v>0</v>
      </c>
      <c r="CG887" s="100">
        <v>0</v>
      </c>
      <c r="CH887" s="100">
        <v>0</v>
      </c>
      <c r="CI887" s="100">
        <v>0</v>
      </c>
      <c r="CJ887" s="100">
        <v>0</v>
      </c>
      <c r="CK887" s="100">
        <v>0</v>
      </c>
      <c r="CL887" s="100">
        <v>0</v>
      </c>
      <c r="CM887" s="100">
        <v>0</v>
      </c>
      <c r="CN887" s="100">
        <v>0</v>
      </c>
      <c r="CO887" s="100">
        <v>0</v>
      </c>
    </row>
    <row r="888" spans="1:93" x14ac:dyDescent="0.2">
      <c r="A888" s="101" t="s">
        <v>2480</v>
      </c>
      <c r="B888" s="100">
        <v>-2.7</v>
      </c>
      <c r="C888" s="100">
        <v>-2.7</v>
      </c>
      <c r="D888" s="100">
        <v>0</v>
      </c>
      <c r="E888" s="100">
        <v>0</v>
      </c>
      <c r="F888" s="100">
        <v>0</v>
      </c>
      <c r="G888" s="100">
        <v>0</v>
      </c>
      <c r="H888" s="100">
        <v>0</v>
      </c>
      <c r="I888" s="100">
        <v>0</v>
      </c>
      <c r="J888" s="100">
        <v>0</v>
      </c>
      <c r="K888" s="100">
        <v>0</v>
      </c>
      <c r="L888" s="100">
        <v>0</v>
      </c>
      <c r="M888" s="100">
        <v>0</v>
      </c>
      <c r="N888" s="100">
        <v>0</v>
      </c>
      <c r="O888" s="100">
        <v>0</v>
      </c>
      <c r="P888" s="100">
        <v>0</v>
      </c>
      <c r="Q888" s="100">
        <v>0</v>
      </c>
      <c r="R888" s="100">
        <v>0</v>
      </c>
      <c r="S888" s="100">
        <v>0</v>
      </c>
      <c r="T888" s="100">
        <v>0</v>
      </c>
      <c r="U888" s="100">
        <v>0</v>
      </c>
      <c r="V888" s="100">
        <v>0</v>
      </c>
      <c r="W888" s="100">
        <v>0</v>
      </c>
      <c r="X888" s="100">
        <v>0</v>
      </c>
      <c r="Y888" s="100">
        <v>0</v>
      </c>
      <c r="Z888" s="100">
        <v>0</v>
      </c>
      <c r="AB888" s="100">
        <v>0</v>
      </c>
      <c r="AC888" s="100">
        <v>0</v>
      </c>
      <c r="AD888" s="100">
        <v>0</v>
      </c>
      <c r="AE888" s="100">
        <v>0</v>
      </c>
      <c r="AF888" s="100">
        <v>0</v>
      </c>
      <c r="AG888" s="100">
        <v>0</v>
      </c>
      <c r="AH888" s="100">
        <v>0</v>
      </c>
      <c r="AI888" s="100">
        <v>0</v>
      </c>
      <c r="AJ888" s="100">
        <v>0</v>
      </c>
      <c r="AK888" s="100">
        <v>0</v>
      </c>
      <c r="AL888" s="100">
        <v>0</v>
      </c>
      <c r="AM888" s="100">
        <v>0</v>
      </c>
      <c r="AN888" s="100">
        <v>0</v>
      </c>
      <c r="AO888" s="100">
        <v>0</v>
      </c>
      <c r="AP888" s="100">
        <v>0</v>
      </c>
      <c r="AQ888" s="100">
        <v>0</v>
      </c>
      <c r="AR888" s="100">
        <v>0</v>
      </c>
      <c r="AS888" s="100">
        <v>0</v>
      </c>
      <c r="AT888" s="100">
        <v>0</v>
      </c>
      <c r="AU888" s="100">
        <v>0</v>
      </c>
      <c r="AV888" s="100">
        <v>0</v>
      </c>
      <c r="AW888" s="100">
        <v>0</v>
      </c>
      <c r="AX888" s="100">
        <v>0</v>
      </c>
      <c r="AY888" s="100">
        <v>0</v>
      </c>
      <c r="AZ888" s="100">
        <v>0</v>
      </c>
      <c r="BA888" s="100">
        <v>0</v>
      </c>
      <c r="BB888" s="100">
        <v>0</v>
      </c>
      <c r="BC888" s="100">
        <v>0</v>
      </c>
      <c r="BD888" s="100">
        <v>0</v>
      </c>
      <c r="BE888" s="100">
        <v>0</v>
      </c>
      <c r="BF888" s="100">
        <v>0</v>
      </c>
      <c r="BG888" s="100">
        <v>0</v>
      </c>
      <c r="BH888" s="100">
        <v>0</v>
      </c>
      <c r="BI888" s="100">
        <v>0</v>
      </c>
      <c r="BJ888" s="100">
        <v>0</v>
      </c>
      <c r="BK888" s="100">
        <v>0</v>
      </c>
      <c r="BL888" s="100">
        <v>0</v>
      </c>
      <c r="BM888" s="100">
        <v>0</v>
      </c>
      <c r="BN888" s="100">
        <v>0</v>
      </c>
      <c r="BO888" s="100">
        <v>0</v>
      </c>
      <c r="BP888" s="100">
        <v>0</v>
      </c>
      <c r="BQ888" s="100">
        <v>0</v>
      </c>
      <c r="BR888" s="100">
        <v>0</v>
      </c>
      <c r="BS888" s="100">
        <v>0</v>
      </c>
      <c r="BT888" s="100">
        <v>0</v>
      </c>
      <c r="BU888" s="100">
        <v>0</v>
      </c>
      <c r="BV888" s="100">
        <v>0</v>
      </c>
      <c r="BW888" s="100">
        <v>0</v>
      </c>
      <c r="BX888" s="100">
        <v>0</v>
      </c>
      <c r="BY888" s="100">
        <v>0</v>
      </c>
      <c r="BZ888" s="100">
        <v>0</v>
      </c>
      <c r="CA888" s="100">
        <v>0</v>
      </c>
      <c r="CB888" s="100">
        <v>0</v>
      </c>
      <c r="CC888" s="100">
        <v>0</v>
      </c>
      <c r="CD888" s="100">
        <v>0</v>
      </c>
      <c r="CE888" s="100">
        <v>0</v>
      </c>
      <c r="CF888" s="100">
        <v>0</v>
      </c>
      <c r="CG888" s="100">
        <v>0</v>
      </c>
      <c r="CH888" s="100">
        <v>0</v>
      </c>
      <c r="CI888" s="100">
        <v>0</v>
      </c>
      <c r="CJ888" s="100">
        <v>0</v>
      </c>
      <c r="CK888" s="100">
        <v>0</v>
      </c>
      <c r="CL888" s="100">
        <v>0</v>
      </c>
      <c r="CM888" s="100">
        <v>0</v>
      </c>
      <c r="CN888" s="100">
        <v>0</v>
      </c>
      <c r="CO888" s="100">
        <v>0</v>
      </c>
    </row>
    <row r="889" spans="1:93" x14ac:dyDescent="0.2">
      <c r="A889" s="101" t="s">
        <v>2481</v>
      </c>
      <c r="B889" s="100">
        <v>-2</v>
      </c>
      <c r="C889" s="100">
        <v>-2</v>
      </c>
      <c r="D889" s="100">
        <v>-2</v>
      </c>
      <c r="E889" s="100">
        <v>-2</v>
      </c>
      <c r="F889" s="100">
        <v>-2</v>
      </c>
      <c r="G889" s="100">
        <v>-2</v>
      </c>
      <c r="H889" s="100">
        <v>-2</v>
      </c>
      <c r="I889" s="100">
        <v>-2</v>
      </c>
      <c r="J889" s="100">
        <v>-2</v>
      </c>
      <c r="K889" s="100">
        <v>-2</v>
      </c>
      <c r="L889" s="100">
        <v>-2</v>
      </c>
      <c r="M889" s="100">
        <v>-2</v>
      </c>
      <c r="N889" s="100">
        <v>-2</v>
      </c>
      <c r="O889" s="100">
        <v>-2</v>
      </c>
      <c r="P889" s="100">
        <v>-2</v>
      </c>
      <c r="Q889" s="100">
        <v>-2</v>
      </c>
      <c r="R889" s="100">
        <v>-2</v>
      </c>
      <c r="S889" s="100">
        <v>-2</v>
      </c>
      <c r="T889" s="100">
        <v>-2</v>
      </c>
      <c r="U889" s="100">
        <v>-2</v>
      </c>
      <c r="V889" s="100">
        <v>-2</v>
      </c>
      <c r="W889" s="100">
        <v>-2</v>
      </c>
      <c r="X889" s="100">
        <v>-2</v>
      </c>
      <c r="Y889" s="100">
        <v>-2</v>
      </c>
      <c r="Z889" s="100">
        <v>-2</v>
      </c>
      <c r="AB889" s="100">
        <v>-2</v>
      </c>
      <c r="AC889" s="100">
        <v>-2</v>
      </c>
      <c r="AD889" s="100">
        <v>-2</v>
      </c>
      <c r="AE889" s="100">
        <v>-2</v>
      </c>
      <c r="AF889" s="100">
        <v>-2</v>
      </c>
      <c r="AG889" s="100">
        <v>-2</v>
      </c>
      <c r="AH889" s="100">
        <v>-2</v>
      </c>
      <c r="AI889" s="100">
        <v>-2</v>
      </c>
      <c r="AJ889" s="100">
        <v>-2</v>
      </c>
      <c r="AK889" s="100">
        <v>-2</v>
      </c>
      <c r="AL889" s="100">
        <v>-2</v>
      </c>
      <c r="AM889" s="100">
        <v>-2</v>
      </c>
      <c r="AN889" s="100">
        <v>-2</v>
      </c>
      <c r="AO889" s="100">
        <v>-2</v>
      </c>
      <c r="AP889" s="100">
        <v>-2</v>
      </c>
      <c r="AQ889" s="100">
        <v>-2</v>
      </c>
      <c r="AR889" s="100">
        <v>-2</v>
      </c>
      <c r="AS889" s="100">
        <v>-2</v>
      </c>
      <c r="AT889" s="100">
        <v>-2</v>
      </c>
      <c r="AU889" s="100">
        <v>-2</v>
      </c>
      <c r="AV889" s="100">
        <v>-2</v>
      </c>
      <c r="AW889" s="100">
        <v>-2</v>
      </c>
      <c r="AX889" s="100">
        <v>-2</v>
      </c>
      <c r="AY889" s="100">
        <v>-2</v>
      </c>
      <c r="AZ889" s="100">
        <v>-2</v>
      </c>
      <c r="BA889" s="100">
        <v>-2</v>
      </c>
      <c r="BB889" s="100">
        <v>-2</v>
      </c>
      <c r="BC889" s="100">
        <v>-2</v>
      </c>
      <c r="BD889" s="100">
        <v>-2</v>
      </c>
      <c r="BE889" s="100">
        <v>-2</v>
      </c>
      <c r="BF889" s="100">
        <v>-2</v>
      </c>
      <c r="BG889" s="100">
        <v>-2</v>
      </c>
      <c r="BH889" s="100">
        <v>-2</v>
      </c>
      <c r="BI889" s="100">
        <v>-2</v>
      </c>
      <c r="BJ889" s="100">
        <v>-2</v>
      </c>
      <c r="BK889" s="100">
        <v>-2</v>
      </c>
      <c r="BL889" s="100">
        <v>-2</v>
      </c>
      <c r="BM889" s="100">
        <v>-2</v>
      </c>
      <c r="BN889" s="100">
        <v>-2</v>
      </c>
      <c r="BO889" s="100">
        <v>-2</v>
      </c>
      <c r="BP889" s="100">
        <v>-2</v>
      </c>
      <c r="BQ889" s="100">
        <v>-2</v>
      </c>
      <c r="BR889" s="100">
        <v>-2</v>
      </c>
      <c r="BS889" s="100">
        <v>-2</v>
      </c>
      <c r="BT889" s="100">
        <v>-2</v>
      </c>
      <c r="BU889" s="100">
        <v>-2</v>
      </c>
      <c r="BV889" s="100">
        <v>-2</v>
      </c>
      <c r="BW889" s="100">
        <v>-2</v>
      </c>
      <c r="BX889" s="100">
        <v>-2</v>
      </c>
      <c r="BY889" s="100">
        <v>-2</v>
      </c>
      <c r="BZ889" s="100">
        <v>-2</v>
      </c>
      <c r="CA889" s="100">
        <v>-2</v>
      </c>
      <c r="CB889" s="100">
        <v>-2</v>
      </c>
      <c r="CC889" s="100">
        <v>-2</v>
      </c>
      <c r="CD889" s="100">
        <v>-2</v>
      </c>
      <c r="CE889" s="100">
        <v>-2</v>
      </c>
      <c r="CF889" s="100">
        <v>-2</v>
      </c>
      <c r="CG889" s="100">
        <v>-2</v>
      </c>
      <c r="CH889" s="100">
        <v>-2</v>
      </c>
      <c r="CI889" s="100">
        <v>-2</v>
      </c>
      <c r="CJ889" s="100">
        <v>-2</v>
      </c>
      <c r="CK889" s="100">
        <v>-2</v>
      </c>
      <c r="CL889" s="100">
        <v>-2</v>
      </c>
      <c r="CM889" s="100">
        <v>-2</v>
      </c>
      <c r="CN889" s="100">
        <v>-2</v>
      </c>
      <c r="CO889" s="100">
        <v>-2</v>
      </c>
    </row>
    <row r="890" spans="1:93" x14ac:dyDescent="0.2">
      <c r="A890" s="101" t="s">
        <v>2482</v>
      </c>
      <c r="B890" s="100">
        <v>2</v>
      </c>
      <c r="C890" s="100">
        <v>2</v>
      </c>
      <c r="D890" s="100">
        <v>2</v>
      </c>
      <c r="E890" s="100">
        <v>2</v>
      </c>
      <c r="F890" s="100">
        <v>2</v>
      </c>
      <c r="G890" s="100">
        <v>2</v>
      </c>
      <c r="H890" s="100">
        <v>2</v>
      </c>
      <c r="I890" s="100">
        <v>2</v>
      </c>
      <c r="J890" s="100">
        <v>2</v>
      </c>
      <c r="K890" s="100">
        <v>2</v>
      </c>
      <c r="L890" s="100">
        <v>2</v>
      </c>
      <c r="M890" s="100">
        <v>2</v>
      </c>
      <c r="N890" s="100">
        <v>2</v>
      </c>
      <c r="O890" s="100">
        <v>2</v>
      </c>
      <c r="P890" s="100">
        <v>2</v>
      </c>
      <c r="Q890" s="100">
        <v>2</v>
      </c>
      <c r="R890" s="100">
        <v>2</v>
      </c>
      <c r="S890" s="100">
        <v>2</v>
      </c>
      <c r="T890" s="100">
        <v>2</v>
      </c>
      <c r="U890" s="100">
        <v>2</v>
      </c>
      <c r="V890" s="100">
        <v>2</v>
      </c>
      <c r="W890" s="100">
        <v>2</v>
      </c>
      <c r="X890" s="100">
        <v>2</v>
      </c>
      <c r="Y890" s="100">
        <v>2</v>
      </c>
      <c r="Z890" s="100">
        <v>2</v>
      </c>
      <c r="AB890" s="100">
        <v>2</v>
      </c>
      <c r="AC890" s="100">
        <v>2</v>
      </c>
      <c r="AD890" s="100">
        <v>2</v>
      </c>
      <c r="AE890" s="100">
        <v>2</v>
      </c>
      <c r="AF890" s="100">
        <v>2</v>
      </c>
      <c r="AG890" s="100">
        <v>2</v>
      </c>
      <c r="AH890" s="100">
        <v>2</v>
      </c>
      <c r="AI890" s="100">
        <v>2</v>
      </c>
      <c r="AJ890" s="100">
        <v>2</v>
      </c>
      <c r="AK890" s="100">
        <v>2</v>
      </c>
      <c r="AL890" s="100">
        <v>2</v>
      </c>
      <c r="AM890" s="100">
        <v>2</v>
      </c>
      <c r="AN890" s="100">
        <v>2</v>
      </c>
      <c r="AO890" s="100">
        <v>2</v>
      </c>
      <c r="AP890" s="100">
        <v>2</v>
      </c>
      <c r="AQ890" s="100">
        <v>2</v>
      </c>
      <c r="AR890" s="100">
        <v>2</v>
      </c>
      <c r="AS890" s="100">
        <v>2</v>
      </c>
      <c r="AT890" s="100">
        <v>2</v>
      </c>
      <c r="AU890" s="100">
        <v>2</v>
      </c>
      <c r="AV890" s="100">
        <v>2</v>
      </c>
      <c r="AW890" s="100">
        <v>2</v>
      </c>
      <c r="AX890" s="100">
        <v>2</v>
      </c>
      <c r="AY890" s="100">
        <v>2</v>
      </c>
      <c r="AZ890" s="100">
        <v>2</v>
      </c>
      <c r="BA890" s="100">
        <v>2</v>
      </c>
      <c r="BB890" s="100">
        <v>2</v>
      </c>
      <c r="BC890" s="100">
        <v>2</v>
      </c>
      <c r="BD890" s="100">
        <v>2</v>
      </c>
      <c r="BE890" s="100">
        <v>2</v>
      </c>
      <c r="BF890" s="100">
        <v>2</v>
      </c>
      <c r="BG890" s="100">
        <v>2</v>
      </c>
      <c r="BH890" s="100">
        <v>2</v>
      </c>
      <c r="BI890" s="100">
        <v>2</v>
      </c>
      <c r="BJ890" s="100">
        <v>2</v>
      </c>
      <c r="BK890" s="100">
        <v>2</v>
      </c>
      <c r="BL890" s="100">
        <v>2</v>
      </c>
      <c r="BM890" s="100">
        <v>2</v>
      </c>
      <c r="BN890" s="100">
        <v>2</v>
      </c>
      <c r="BO890" s="100">
        <v>2</v>
      </c>
      <c r="BP890" s="100">
        <v>2</v>
      </c>
      <c r="BQ890" s="100">
        <v>2</v>
      </c>
      <c r="BR890" s="100">
        <v>2</v>
      </c>
      <c r="BS890" s="100">
        <v>2</v>
      </c>
      <c r="BT890" s="100">
        <v>2</v>
      </c>
      <c r="BU890" s="100">
        <v>2</v>
      </c>
      <c r="BV890" s="100">
        <v>2</v>
      </c>
      <c r="BW890" s="100">
        <v>2</v>
      </c>
      <c r="BX890" s="100">
        <v>2</v>
      </c>
      <c r="BY890" s="100">
        <v>2</v>
      </c>
      <c r="BZ890" s="100">
        <v>2</v>
      </c>
      <c r="CA890" s="100">
        <v>2</v>
      </c>
      <c r="CB890" s="100">
        <v>2</v>
      </c>
      <c r="CC890" s="100">
        <v>2</v>
      </c>
      <c r="CD890" s="100">
        <v>2</v>
      </c>
      <c r="CE890" s="100">
        <v>2</v>
      </c>
      <c r="CF890" s="100">
        <v>2</v>
      </c>
      <c r="CG890" s="100">
        <v>2</v>
      </c>
      <c r="CH890" s="100">
        <v>2</v>
      </c>
      <c r="CI890" s="100">
        <v>2</v>
      </c>
      <c r="CJ890" s="100">
        <v>2</v>
      </c>
      <c r="CK890" s="100">
        <v>2</v>
      </c>
      <c r="CL890" s="100">
        <v>2</v>
      </c>
      <c r="CM890" s="100">
        <v>2</v>
      </c>
      <c r="CN890" s="100">
        <v>2</v>
      </c>
      <c r="CO890" s="100">
        <v>2</v>
      </c>
    </row>
    <row r="891" spans="1:93" x14ac:dyDescent="0.2">
      <c r="A891" s="101" t="s">
        <v>2483</v>
      </c>
      <c r="B891" s="100">
        <v>31902831.960000001</v>
      </c>
      <c r="C891" s="100">
        <v>-40585060.879999898</v>
      </c>
      <c r="D891" s="100">
        <v>5571092.9699999997</v>
      </c>
      <c r="E891" s="100">
        <v>-14143241.869999999</v>
      </c>
      <c r="F891" s="100">
        <v>-44371327.270000003</v>
      </c>
      <c r="G891" s="100">
        <v>-47439419.68</v>
      </c>
      <c r="H891" s="100">
        <v>-80340203.709999993</v>
      </c>
      <c r="I891" s="100">
        <v>-76532223.290000007</v>
      </c>
      <c r="J891" s="100">
        <v>75190485.419999897</v>
      </c>
      <c r="K891" s="100">
        <v>52963739.520000003</v>
      </c>
      <c r="L891" s="100">
        <v>58667855.149999999</v>
      </c>
      <c r="M891" s="100">
        <v>5925804.3700000001</v>
      </c>
      <c r="N891" s="100">
        <v>5925804.3700000001</v>
      </c>
      <c r="O891" s="100">
        <v>5925804.3700000001</v>
      </c>
      <c r="P891" s="100">
        <v>-30884073.260000002</v>
      </c>
      <c r="Q891" s="100">
        <v>-30052365.850000001</v>
      </c>
      <c r="R891" s="100">
        <v>-46129781.079999901</v>
      </c>
      <c r="S891" s="100">
        <v>-34832856.68</v>
      </c>
      <c r="T891" s="100">
        <v>-77997053.319999993</v>
      </c>
      <c r="U891" s="100">
        <v>-115256668.41</v>
      </c>
      <c r="V891" s="100">
        <v>-73542157.109999999</v>
      </c>
      <c r="W891" s="100">
        <v>-252632656.19999999</v>
      </c>
      <c r="X891" s="100">
        <v>-267444409.11000001</v>
      </c>
      <c r="Y891" s="100">
        <v>102332178.86999901</v>
      </c>
      <c r="Z891" s="100">
        <v>-113286061.43000001</v>
      </c>
      <c r="AB891" s="100">
        <v>-113286061.43000001</v>
      </c>
      <c r="AC891" s="100">
        <v>-127992598.046846</v>
      </c>
      <c r="AD891" s="100">
        <v>-137622984.29454499</v>
      </c>
      <c r="AE891" s="100">
        <v>-258240034.603847</v>
      </c>
      <c r="AF891" s="100">
        <v>-273706349.81346399</v>
      </c>
      <c r="AG891" s="100">
        <v>-299586425.04923999</v>
      </c>
      <c r="AH891" s="100">
        <v>-304058120.31583101</v>
      </c>
      <c r="AI891" s="100">
        <v>-334669834.94021302</v>
      </c>
      <c r="AJ891" s="100">
        <v>-366681861.064197</v>
      </c>
      <c r="AK891" s="100">
        <v>-328517547.69380498</v>
      </c>
      <c r="AL891" s="100">
        <v>-347572089.93239802</v>
      </c>
      <c r="AM891" s="100">
        <v>-354001303.68066901</v>
      </c>
      <c r="AN891" s="100">
        <v>-250882988.37283701</v>
      </c>
      <c r="AO891" s="100">
        <v>-250882988.37283701</v>
      </c>
      <c r="AP891" s="100">
        <v>-259992034.508055</v>
      </c>
      <c r="AQ891" s="100">
        <v>-261520621.20371601</v>
      </c>
      <c r="AR891" s="100">
        <v>-223159930.602202</v>
      </c>
      <c r="AS891" s="100">
        <v>-232384043.64195701</v>
      </c>
      <c r="AT891" s="100">
        <v>-251084197.914193</v>
      </c>
      <c r="AU891" s="100">
        <v>-267522521.99350101</v>
      </c>
      <c r="AV891" s="100">
        <v>-290806237.90758598</v>
      </c>
      <c r="AW891" s="100">
        <v>-317276139.19882601</v>
      </c>
      <c r="AX891" s="100">
        <v>-271784153.35012102</v>
      </c>
      <c r="AY891" s="100">
        <v>-284226483.72029299</v>
      </c>
      <c r="AZ891" s="100">
        <v>-283844637.25614399</v>
      </c>
      <c r="BA891" s="100">
        <v>-217131091.59090301</v>
      </c>
      <c r="BB891" s="100">
        <v>-217131091.59090301</v>
      </c>
      <c r="BC891" s="100">
        <v>-226834828.787534</v>
      </c>
      <c r="BD891" s="100">
        <v>-228129268.06621799</v>
      </c>
      <c r="BE891" s="100">
        <v>-221699065.95216</v>
      </c>
      <c r="BF891" s="100">
        <v>-231402704.186194</v>
      </c>
      <c r="BG891" s="100">
        <v>-250924693.52645499</v>
      </c>
      <c r="BH891" s="100">
        <v>-258499068.290939</v>
      </c>
      <c r="BI891" s="100">
        <v>-283086093.28263003</v>
      </c>
      <c r="BJ891" s="100">
        <v>-311419599.41167498</v>
      </c>
      <c r="BK891" s="100">
        <v>-276989789.47243798</v>
      </c>
      <c r="BL891" s="100">
        <v>-291346551.35770601</v>
      </c>
      <c r="BM891" s="100">
        <v>-292436437.03842098</v>
      </c>
      <c r="BN891" s="100">
        <v>-218494234.001095</v>
      </c>
      <c r="BO891" s="100">
        <v>-218494234.001095</v>
      </c>
      <c r="BP891" s="100">
        <v>-227722894.57201001</v>
      </c>
      <c r="BQ891" s="100">
        <v>-227674387.457748</v>
      </c>
      <c r="BR891" s="100">
        <v>-218311851.17617899</v>
      </c>
      <c r="BS891" s="100">
        <v>-226930691.12869301</v>
      </c>
      <c r="BT891" s="100">
        <v>-247241400.520805</v>
      </c>
      <c r="BU891" s="100">
        <v>-257813372.010548</v>
      </c>
      <c r="BV891" s="100">
        <v>-282262657.03744</v>
      </c>
      <c r="BW891" s="100">
        <v>-310702685.68010902</v>
      </c>
      <c r="BX891" s="100">
        <v>-275714049.36885202</v>
      </c>
      <c r="BY891" s="100">
        <v>-289224272.33439302</v>
      </c>
      <c r="BZ891" s="100">
        <v>-289800514.887905</v>
      </c>
      <c r="CA891" s="100">
        <v>-217223940.070373</v>
      </c>
      <c r="CB891" s="100">
        <v>-217223940.070373</v>
      </c>
      <c r="CC891" s="100">
        <v>-223983220.24699101</v>
      </c>
      <c r="CD891" s="100">
        <v>-225715666.820463</v>
      </c>
      <c r="CE891" s="100">
        <v>-217981766.40213501</v>
      </c>
      <c r="CF891" s="100">
        <v>-226430005.02455899</v>
      </c>
      <c r="CG891" s="100">
        <v>-245165288.478715</v>
      </c>
      <c r="CH891" s="100">
        <v>-254386902.53444001</v>
      </c>
      <c r="CI891" s="100">
        <v>-277424311.17458701</v>
      </c>
      <c r="CJ891" s="100">
        <v>-302869476.18881798</v>
      </c>
      <c r="CK891" s="100">
        <v>-269767366.02896398</v>
      </c>
      <c r="CL891" s="100">
        <v>-281994712.82738799</v>
      </c>
      <c r="CM891" s="100">
        <v>-282426285.734317</v>
      </c>
      <c r="CN891" s="100">
        <v>-216638175.192895</v>
      </c>
      <c r="CO891" s="100">
        <v>-216638175.192895</v>
      </c>
    </row>
    <row r="892" spans="1:93" x14ac:dyDescent="0.2">
      <c r="A892" s="101" t="s">
        <v>2484</v>
      </c>
      <c r="B892" s="100">
        <v>-1</v>
      </c>
      <c r="C892" s="100">
        <v>-1</v>
      </c>
      <c r="D892" s="100">
        <v>-1</v>
      </c>
      <c r="E892" s="100">
        <v>-1</v>
      </c>
      <c r="F892" s="100">
        <v>-1</v>
      </c>
      <c r="G892" s="100">
        <v>-1</v>
      </c>
      <c r="H892" s="100">
        <v>-1</v>
      </c>
      <c r="I892" s="100">
        <v>-1</v>
      </c>
      <c r="J892" s="100">
        <v>-1</v>
      </c>
      <c r="K892" s="100">
        <v>-1</v>
      </c>
      <c r="L892" s="100">
        <v>-1</v>
      </c>
      <c r="M892" s="100">
        <v>-1</v>
      </c>
      <c r="N892" s="100">
        <v>-1</v>
      </c>
      <c r="O892" s="100">
        <v>-1</v>
      </c>
      <c r="P892" s="100">
        <v>-1</v>
      </c>
      <c r="Q892" s="100">
        <v>-1</v>
      </c>
      <c r="R892" s="100">
        <v>-1</v>
      </c>
      <c r="S892" s="100">
        <v>-1</v>
      </c>
      <c r="T892" s="100">
        <v>-1</v>
      </c>
      <c r="U892" s="100">
        <v>-1</v>
      </c>
      <c r="V892" s="100">
        <v>-1</v>
      </c>
      <c r="W892" s="100">
        <v>-1</v>
      </c>
      <c r="X892" s="100">
        <v>-1</v>
      </c>
      <c r="Y892" s="100">
        <v>-1</v>
      </c>
      <c r="Z892" s="100">
        <v>-1</v>
      </c>
      <c r="AB892" s="100">
        <v>-1</v>
      </c>
      <c r="AC892" s="100">
        <v>-1</v>
      </c>
      <c r="AD892" s="100">
        <v>-1</v>
      </c>
      <c r="AE892" s="100">
        <v>-1</v>
      </c>
      <c r="AF892" s="100">
        <v>-1</v>
      </c>
      <c r="AG892" s="100">
        <v>-1</v>
      </c>
      <c r="AH892" s="100">
        <v>-1</v>
      </c>
      <c r="AI892" s="100">
        <v>-1</v>
      </c>
      <c r="AJ892" s="100">
        <v>-1</v>
      </c>
      <c r="AK892" s="100">
        <v>-1</v>
      </c>
      <c r="AL892" s="100">
        <v>-1</v>
      </c>
      <c r="AM892" s="100">
        <v>-1</v>
      </c>
      <c r="AN892" s="100">
        <v>-1</v>
      </c>
      <c r="AO892" s="100">
        <v>-1</v>
      </c>
      <c r="AP892" s="100">
        <v>-1</v>
      </c>
      <c r="AQ892" s="100">
        <v>-1</v>
      </c>
      <c r="AR892" s="100">
        <v>-1</v>
      </c>
      <c r="AS892" s="100">
        <v>-1</v>
      </c>
      <c r="AT892" s="100">
        <v>-1</v>
      </c>
      <c r="AU892" s="100">
        <v>-1</v>
      </c>
      <c r="AV892" s="100">
        <v>-1</v>
      </c>
      <c r="AW892" s="100">
        <v>-1</v>
      </c>
      <c r="AX892" s="100">
        <v>-1</v>
      </c>
      <c r="AY892" s="100">
        <v>-1</v>
      </c>
      <c r="AZ892" s="100">
        <v>-1</v>
      </c>
      <c r="BA892" s="100">
        <v>-1</v>
      </c>
      <c r="BB892" s="100">
        <v>-1</v>
      </c>
      <c r="BC892" s="100">
        <v>-1</v>
      </c>
      <c r="BD892" s="100">
        <v>-1</v>
      </c>
      <c r="BE892" s="100">
        <v>-1</v>
      </c>
      <c r="BF892" s="100">
        <v>-1</v>
      </c>
      <c r="BG892" s="100">
        <v>-1</v>
      </c>
      <c r="BH892" s="100">
        <v>-1</v>
      </c>
      <c r="BI892" s="100">
        <v>-1</v>
      </c>
      <c r="BJ892" s="100">
        <v>-1</v>
      </c>
      <c r="BK892" s="100">
        <v>-1</v>
      </c>
      <c r="BL892" s="100">
        <v>-1</v>
      </c>
      <c r="BM892" s="100">
        <v>-1</v>
      </c>
      <c r="BN892" s="100">
        <v>-1</v>
      </c>
      <c r="BO892" s="100">
        <v>-1</v>
      </c>
      <c r="BP892" s="100">
        <v>-1</v>
      </c>
      <c r="BQ892" s="100">
        <v>-1</v>
      </c>
      <c r="BR892" s="100">
        <v>-1</v>
      </c>
      <c r="BS892" s="100">
        <v>-1</v>
      </c>
      <c r="BT892" s="100">
        <v>-1</v>
      </c>
      <c r="BU892" s="100">
        <v>-1</v>
      </c>
      <c r="BV892" s="100">
        <v>-1</v>
      </c>
      <c r="BW892" s="100">
        <v>-1</v>
      </c>
      <c r="BX892" s="100">
        <v>-1</v>
      </c>
      <c r="BY892" s="100">
        <v>-1</v>
      </c>
      <c r="BZ892" s="100">
        <v>-1</v>
      </c>
      <c r="CA892" s="100">
        <v>-1</v>
      </c>
      <c r="CB892" s="100">
        <v>-1</v>
      </c>
      <c r="CC892" s="100">
        <v>-1</v>
      </c>
      <c r="CD892" s="100">
        <v>-1</v>
      </c>
      <c r="CE892" s="100">
        <v>-1</v>
      </c>
      <c r="CF892" s="100">
        <v>-1</v>
      </c>
      <c r="CG892" s="100">
        <v>-1</v>
      </c>
      <c r="CH892" s="100">
        <v>-1</v>
      </c>
      <c r="CI892" s="100">
        <v>-1</v>
      </c>
      <c r="CJ892" s="100">
        <v>-1</v>
      </c>
      <c r="CK892" s="100">
        <v>-1</v>
      </c>
      <c r="CL892" s="100">
        <v>-1</v>
      </c>
      <c r="CM892" s="100">
        <v>-1</v>
      </c>
      <c r="CN892" s="100">
        <v>-1</v>
      </c>
      <c r="CO892" s="100">
        <v>-1</v>
      </c>
    </row>
    <row r="893" spans="1:93" x14ac:dyDescent="0.2">
      <c r="A893" s="101" t="s">
        <v>2485</v>
      </c>
      <c r="B893" s="100">
        <v>-3844314.43</v>
      </c>
      <c r="C893" s="100">
        <v>-3844314.43</v>
      </c>
      <c r="D893" s="100">
        <v>-3844314.43</v>
      </c>
      <c r="E893" s="100">
        <v>-3844314.43</v>
      </c>
      <c r="F893" s="100">
        <v>-3844314.43</v>
      </c>
      <c r="G893" s="100">
        <v>-3844314.43</v>
      </c>
      <c r="H893" s="100">
        <v>-3844314.43</v>
      </c>
      <c r="I893" s="100">
        <v>-3844314.43</v>
      </c>
      <c r="J893" s="100">
        <v>-5348296.2</v>
      </c>
      <c r="K893" s="100">
        <v>-5348296.2</v>
      </c>
      <c r="L893" s="100">
        <v>-5348296.2</v>
      </c>
      <c r="M893" s="100">
        <v>-5348296.2</v>
      </c>
      <c r="N893" s="100">
        <v>-5348296.2</v>
      </c>
      <c r="O893" s="100">
        <v>-5348296.2</v>
      </c>
      <c r="P893" s="100">
        <v>-5348296.2</v>
      </c>
      <c r="Q893" s="100">
        <v>-5348296.2</v>
      </c>
      <c r="R893" s="100">
        <v>-5348296.2</v>
      </c>
      <c r="S893" s="100">
        <v>-5348296.2</v>
      </c>
      <c r="T893" s="100">
        <v>-5348296.2</v>
      </c>
      <c r="U893" s="100">
        <v>-5348296.2</v>
      </c>
      <c r="V893" s="100">
        <v>-5348296.2</v>
      </c>
      <c r="W893" s="100">
        <v>-6393020.0700000003</v>
      </c>
      <c r="X893" s="100">
        <v>-6393020.0700000003</v>
      </c>
      <c r="Y893" s="100">
        <v>-6393020.0700000003</v>
      </c>
      <c r="Z893" s="100">
        <v>-6393020.0700000003</v>
      </c>
      <c r="AB893" s="100">
        <v>-6393020.0700000003</v>
      </c>
      <c r="AC893" s="100">
        <v>-6393020.0700000003</v>
      </c>
      <c r="AD893" s="100">
        <v>-6393020.0700000003</v>
      </c>
      <c r="AE893" s="100">
        <v>-6393020.0700000003</v>
      </c>
      <c r="AF893" s="100">
        <v>-6393020.0700000003</v>
      </c>
      <c r="AG893" s="100">
        <v>-6393020.0700000003</v>
      </c>
      <c r="AH893" s="100">
        <v>-6393020.0700000003</v>
      </c>
      <c r="AI893" s="100">
        <v>-6393020.0700000003</v>
      </c>
      <c r="AJ893" s="100">
        <v>-6393020.0700000003</v>
      </c>
      <c r="AK893" s="100">
        <v>-6393020.0700000003</v>
      </c>
      <c r="AL893" s="100">
        <v>-6393020.0700000003</v>
      </c>
      <c r="AM893" s="100">
        <v>-6393020.0700000003</v>
      </c>
      <c r="AN893" s="100">
        <v>-6393020.0700000003</v>
      </c>
      <c r="AO893" s="100">
        <v>-6393020.0700000003</v>
      </c>
      <c r="AP893" s="100">
        <v>-6393020.0700000003</v>
      </c>
      <c r="AQ893" s="100">
        <v>-6393020.0700000003</v>
      </c>
      <c r="AR893" s="100">
        <v>-6393020.0700000003</v>
      </c>
      <c r="AS893" s="100">
        <v>-6393020.0700000003</v>
      </c>
      <c r="AT893" s="100">
        <v>-6393020.0700000003</v>
      </c>
      <c r="AU893" s="100">
        <v>-6393020.0700000003</v>
      </c>
      <c r="AV893" s="100">
        <v>-6393020.0700000003</v>
      </c>
      <c r="AW893" s="100">
        <v>-6393020.0700000003</v>
      </c>
      <c r="AX893" s="100">
        <v>-6393020.0700000003</v>
      </c>
      <c r="AY893" s="100">
        <v>-6393020.0700000003</v>
      </c>
      <c r="AZ893" s="100">
        <v>-6393020.0700000003</v>
      </c>
      <c r="BA893" s="100">
        <v>-6393020.0700000003</v>
      </c>
      <c r="BB893" s="100">
        <v>-6393020.0700000003</v>
      </c>
      <c r="BC893" s="100">
        <v>-6393020.0700000003</v>
      </c>
      <c r="BD893" s="100">
        <v>-6393020.0700000003</v>
      </c>
      <c r="BE893" s="100">
        <v>-6393020.0700000003</v>
      </c>
      <c r="BF893" s="100">
        <v>-6393020.0700000003</v>
      </c>
      <c r="BG893" s="100">
        <v>-6393020.0700000003</v>
      </c>
      <c r="BH893" s="100">
        <v>-6393020.0700000003</v>
      </c>
      <c r="BI893" s="100">
        <v>-6393020.0700000003</v>
      </c>
      <c r="BJ893" s="100">
        <v>-6393020.0700000003</v>
      </c>
      <c r="BK893" s="100">
        <v>-6393020.0700000003</v>
      </c>
      <c r="BL893" s="100">
        <v>-6393020.0700000003</v>
      </c>
      <c r="BM893" s="100">
        <v>-6393020.0700000003</v>
      </c>
      <c r="BN893" s="100">
        <v>-6393020.0700000003</v>
      </c>
      <c r="BO893" s="100">
        <v>-6393020.0700000003</v>
      </c>
      <c r="BP893" s="100">
        <v>-6393020.0700000003</v>
      </c>
      <c r="BQ893" s="100">
        <v>-6393020.0700000003</v>
      </c>
      <c r="BR893" s="100">
        <v>-6393020.0700000003</v>
      </c>
      <c r="BS893" s="100">
        <v>-6393020.0700000003</v>
      </c>
      <c r="BT893" s="100">
        <v>-6393020.0700000003</v>
      </c>
      <c r="BU893" s="100">
        <v>-6393020.0700000003</v>
      </c>
      <c r="BV893" s="100">
        <v>-6393020.0700000003</v>
      </c>
      <c r="BW893" s="100">
        <v>-6393020.0700000003</v>
      </c>
      <c r="BX893" s="100">
        <v>-6393020.0700000003</v>
      </c>
      <c r="BY893" s="100">
        <v>-6393020.0700000003</v>
      </c>
      <c r="BZ893" s="100">
        <v>-6393020.0700000003</v>
      </c>
      <c r="CA893" s="100">
        <v>-6393020.0700000003</v>
      </c>
      <c r="CB893" s="100">
        <v>-6393020.0700000003</v>
      </c>
      <c r="CC893" s="100">
        <v>-6393020.0700000003</v>
      </c>
      <c r="CD893" s="100">
        <v>-6393020.0700000003</v>
      </c>
      <c r="CE893" s="100">
        <v>-6393020.0700000003</v>
      </c>
      <c r="CF893" s="100">
        <v>-6393020.0700000003</v>
      </c>
      <c r="CG893" s="100">
        <v>-6393020.0700000003</v>
      </c>
      <c r="CH893" s="100">
        <v>-6393020.0700000003</v>
      </c>
      <c r="CI893" s="100">
        <v>-6393020.0700000003</v>
      </c>
      <c r="CJ893" s="100">
        <v>-6393020.0700000003</v>
      </c>
      <c r="CK893" s="100">
        <v>-6393020.0700000003</v>
      </c>
      <c r="CL893" s="100">
        <v>-6393020.0700000003</v>
      </c>
      <c r="CM893" s="100">
        <v>-6393020.0700000003</v>
      </c>
      <c r="CN893" s="100">
        <v>-6393020.0700000003</v>
      </c>
      <c r="CO893" s="100">
        <v>-6393020.0700000003</v>
      </c>
    </row>
    <row r="894" spans="1:93" x14ac:dyDescent="0.2">
      <c r="A894" s="102" t="s">
        <v>2486</v>
      </c>
      <c r="B894" s="103">
        <v>623236.55999999505</v>
      </c>
      <c r="C894" s="103">
        <v>-94723809.279999897</v>
      </c>
      <c r="D894" s="103">
        <v>-63304930.219999999</v>
      </c>
      <c r="E894" s="103">
        <v>-95663677.359999999</v>
      </c>
      <c r="F894" s="103">
        <v>-138837639.06999901</v>
      </c>
      <c r="G894" s="103">
        <v>-167643509.449999</v>
      </c>
      <c r="H894" s="103">
        <v>-214899455.519999</v>
      </c>
      <c r="I894" s="103">
        <v>-214387128.21000001</v>
      </c>
      <c r="J894" s="103">
        <v>-58305137.490000002</v>
      </c>
      <c r="K894" s="103">
        <v>-90448864.890000001</v>
      </c>
      <c r="L894" s="103">
        <v>48141151.939999998</v>
      </c>
      <c r="M894" s="103">
        <v>-4943238.93</v>
      </c>
      <c r="N894" s="103">
        <v>-4943238.93</v>
      </c>
      <c r="O894" s="103">
        <v>-20942618.019999899</v>
      </c>
      <c r="P894" s="103">
        <v>-84025454.169999897</v>
      </c>
      <c r="Q894" s="103">
        <v>-106272500.17999899</v>
      </c>
      <c r="R894" s="103">
        <v>-138881443.05000001</v>
      </c>
      <c r="S894" s="103">
        <v>-138928858.31999999</v>
      </c>
      <c r="T894" s="103">
        <v>-228586248.43999901</v>
      </c>
      <c r="U894" s="103">
        <v>-283179747.14999998</v>
      </c>
      <c r="V894" s="103">
        <v>-235141518.36000001</v>
      </c>
      <c r="W894" s="103">
        <v>-525281217.25999898</v>
      </c>
      <c r="X894" s="103">
        <v>-552576180.37</v>
      </c>
      <c r="Y894" s="103">
        <v>78210996.739999995</v>
      </c>
      <c r="Z894" s="103">
        <v>-160203552.989999</v>
      </c>
      <c r="AA894" s="103"/>
      <c r="AB894" s="103">
        <v>-160203552.989999</v>
      </c>
      <c r="AC894" s="103">
        <v>-190817214.89873099</v>
      </c>
      <c r="AD894" s="103">
        <v>-216207470.86273399</v>
      </c>
      <c r="AE894" s="103">
        <v>-349652025.30764699</v>
      </c>
      <c r="AF894" s="103">
        <v>-367603294.47122002</v>
      </c>
      <c r="AG894" s="103">
        <v>-413985988.87017697</v>
      </c>
      <c r="AH894" s="103">
        <v>-425243322.33745801</v>
      </c>
      <c r="AI894" s="103">
        <v>-477423828.63712901</v>
      </c>
      <c r="AJ894" s="103">
        <v>-531348084.33253402</v>
      </c>
      <c r="AK894" s="103">
        <v>-498360864.6631</v>
      </c>
      <c r="AL894" s="103">
        <v>-535786278.66429198</v>
      </c>
      <c r="AM894" s="103">
        <v>-392539250.91529101</v>
      </c>
      <c r="AN894" s="103">
        <v>-292587083.92283702</v>
      </c>
      <c r="AO894" s="103">
        <v>-292587083.92283702</v>
      </c>
      <c r="AP894" s="103">
        <v>-318713598.13973898</v>
      </c>
      <c r="AQ894" s="103">
        <v>-335139666.60788</v>
      </c>
      <c r="AR894" s="103">
        <v>-312078025.067442</v>
      </c>
      <c r="AS894" s="103">
        <v>-328706575.97775298</v>
      </c>
      <c r="AT894" s="103">
        <v>-367063275.85069698</v>
      </c>
      <c r="AU894" s="103">
        <v>-394212479.27660799</v>
      </c>
      <c r="AV894" s="103">
        <v>-438423065.25752199</v>
      </c>
      <c r="AW894" s="103">
        <v>-486702881.18975902</v>
      </c>
      <c r="AX894" s="103">
        <v>-450260692.90082997</v>
      </c>
      <c r="AY894" s="103">
        <v>-480625226.142492</v>
      </c>
      <c r="AZ894" s="103">
        <v>-319682040.91975999</v>
      </c>
      <c r="BA894" s="103">
        <v>-258854265.064237</v>
      </c>
      <c r="BB894" s="103">
        <v>-258854265.064237</v>
      </c>
      <c r="BC894" s="103">
        <v>-286412142.329382</v>
      </c>
      <c r="BD894" s="103">
        <v>-303230102.45013899</v>
      </c>
      <c r="BE894" s="103">
        <v>-313026485.52908999</v>
      </c>
      <c r="BF894" s="103">
        <v>-330189135.58819401</v>
      </c>
      <c r="BG894" s="103">
        <v>-370286372.92289501</v>
      </c>
      <c r="BH894" s="103">
        <v>-388839575.56729299</v>
      </c>
      <c r="BI894" s="103">
        <v>-435405612.52837199</v>
      </c>
      <c r="BJ894" s="103">
        <v>-486756459.99215901</v>
      </c>
      <c r="BK894" s="103">
        <v>-461863149.73893601</v>
      </c>
      <c r="BL894" s="103">
        <v>-495363627.69611901</v>
      </c>
      <c r="BM894" s="103">
        <v>-326470276.61957198</v>
      </c>
      <c r="BN894" s="103">
        <v>-260217407.474428</v>
      </c>
      <c r="BO894" s="103">
        <v>-260217407.474428</v>
      </c>
      <c r="BP894" s="103">
        <v>-288262402.25119501</v>
      </c>
      <c r="BQ894" s="103">
        <v>-304459081.83618402</v>
      </c>
      <c r="BR894" s="103">
        <v>-311982093.17781901</v>
      </c>
      <c r="BS894" s="103">
        <v>-328712178.69200897</v>
      </c>
      <c r="BT894" s="103">
        <v>-370910588.80630302</v>
      </c>
      <c r="BU894" s="103">
        <v>-393306289.65068299</v>
      </c>
      <c r="BV894" s="103">
        <v>-440790272.93018299</v>
      </c>
      <c r="BW894" s="103">
        <v>-493371026.02282703</v>
      </c>
      <c r="BX894" s="103">
        <v>-468526855.860358</v>
      </c>
      <c r="BY894" s="103">
        <v>-502040039.04185098</v>
      </c>
      <c r="BZ894" s="103">
        <v>-323091175.35068798</v>
      </c>
      <c r="CA894" s="103">
        <v>-258947113.543706</v>
      </c>
      <c r="CB894" s="103">
        <v>-258947113.543706</v>
      </c>
      <c r="CC894" s="103">
        <v>-284576963.55398101</v>
      </c>
      <c r="CD894" s="103">
        <v>-303786803.60347199</v>
      </c>
      <c r="CE894" s="103">
        <v>-313776383.729168</v>
      </c>
      <c r="CF894" s="103">
        <v>-331809157.89925599</v>
      </c>
      <c r="CG894" s="103">
        <v>-372734135.30027002</v>
      </c>
      <c r="CH894" s="103">
        <v>-394834319.47259301</v>
      </c>
      <c r="CI894" s="103">
        <v>-441253747.00406498</v>
      </c>
      <c r="CJ894" s="103">
        <v>-490748235.52324802</v>
      </c>
      <c r="CK894" s="103">
        <v>-468884371.24447799</v>
      </c>
      <c r="CL894" s="103">
        <v>-501497751.037049</v>
      </c>
      <c r="CM894" s="103">
        <v>-314318623.0201</v>
      </c>
      <c r="CN894" s="103">
        <v>-258361348.666228</v>
      </c>
      <c r="CO894" s="103">
        <v>-258361348.666228</v>
      </c>
    </row>
    <row r="895" spans="1:93" x14ac:dyDescent="0.2">
      <c r="A895" s="101" t="s">
        <v>2487</v>
      </c>
    </row>
    <row r="896" spans="1:93" x14ac:dyDescent="0.2">
      <c r="A896" s="99" t="s">
        <v>2488</v>
      </c>
    </row>
    <row r="897" spans="1:93" x14ac:dyDescent="0.2">
      <c r="A897" s="101" t="s">
        <v>2489</v>
      </c>
      <c r="B897" s="100">
        <v>-367694.38</v>
      </c>
      <c r="C897" s="100">
        <v>-367694.38</v>
      </c>
      <c r="D897" s="100">
        <v>-388877.52</v>
      </c>
      <c r="E897" s="100">
        <v>-388877.52</v>
      </c>
      <c r="F897" s="100">
        <v>-388877.52</v>
      </c>
      <c r="G897" s="100">
        <v>-421916.9</v>
      </c>
      <c r="H897" s="100">
        <v>-421916.9</v>
      </c>
      <c r="I897" s="100">
        <v>-421916.9</v>
      </c>
      <c r="J897" s="100">
        <v>-459289.42</v>
      </c>
      <c r="K897" s="100">
        <v>-459289.42</v>
      </c>
      <c r="L897" s="100">
        <v>-459289.42</v>
      </c>
      <c r="M897" s="100">
        <v>-510124.51</v>
      </c>
      <c r="N897" s="100">
        <v>-510124.51</v>
      </c>
      <c r="O897" s="100">
        <v>-510124.51</v>
      </c>
      <c r="P897" s="100">
        <v>-510124.51</v>
      </c>
      <c r="Q897" s="100">
        <v>-574871.35</v>
      </c>
      <c r="R897" s="100">
        <v>-574871.35</v>
      </c>
      <c r="S897" s="100">
        <v>-574871.35</v>
      </c>
      <c r="T897" s="100">
        <v>-654116.84</v>
      </c>
      <c r="U897" s="100">
        <v>-654116.84</v>
      </c>
      <c r="V897" s="100">
        <v>-654116.84</v>
      </c>
      <c r="W897" s="100">
        <v>-740864.35</v>
      </c>
      <c r="X897" s="100">
        <v>-740864.35</v>
      </c>
      <c r="Y897" s="100">
        <v>-740864.35</v>
      </c>
      <c r="Z897" s="100">
        <v>-833307.22</v>
      </c>
      <c r="AB897" s="100">
        <v>-833307.22</v>
      </c>
      <c r="AC897" s="100">
        <v>-833307.22</v>
      </c>
      <c r="AD897" s="100">
        <v>-833307.22</v>
      </c>
      <c r="AE897" s="100">
        <v>-833307.22</v>
      </c>
      <c r="AF897" s="100">
        <v>-833307.22</v>
      </c>
      <c r="AG897" s="100">
        <v>-833307.22</v>
      </c>
      <c r="AH897" s="100">
        <v>-833307.22</v>
      </c>
      <c r="AI897" s="100">
        <v>-833307.22</v>
      </c>
      <c r="AJ897" s="100">
        <v>-833307.22</v>
      </c>
      <c r="AK897" s="100">
        <v>-833307.22</v>
      </c>
      <c r="AL897" s="100">
        <v>-833307.22</v>
      </c>
      <c r="AM897" s="100">
        <v>-833307.22</v>
      </c>
      <c r="AN897" s="100">
        <v>-833307.22</v>
      </c>
      <c r="AO897" s="100">
        <v>-833307.22</v>
      </c>
      <c r="AP897" s="100">
        <v>-833307.22</v>
      </c>
      <c r="AQ897" s="100">
        <v>-833307.22</v>
      </c>
      <c r="AR897" s="100">
        <v>-833307.22</v>
      </c>
      <c r="AS897" s="100">
        <v>-833307.22</v>
      </c>
      <c r="AT897" s="100">
        <v>-833307.22</v>
      </c>
      <c r="AU897" s="100">
        <v>-833307.22</v>
      </c>
      <c r="AV897" s="100">
        <v>-833307.22</v>
      </c>
      <c r="AW897" s="100">
        <v>-833307.22</v>
      </c>
      <c r="AX897" s="100">
        <v>-833307.22</v>
      </c>
      <c r="AY897" s="100">
        <v>-833307.22</v>
      </c>
      <c r="AZ897" s="100">
        <v>-833307.22</v>
      </c>
      <c r="BA897" s="100">
        <v>-833307.22</v>
      </c>
      <c r="BB897" s="100">
        <v>-833307.22</v>
      </c>
      <c r="BC897" s="100">
        <v>-833307.22</v>
      </c>
      <c r="BD897" s="100">
        <v>-833307.22</v>
      </c>
      <c r="BE897" s="100">
        <v>-833307.22</v>
      </c>
      <c r="BF897" s="100">
        <v>-833307.22</v>
      </c>
      <c r="BG897" s="100">
        <v>-833307.22</v>
      </c>
      <c r="BH897" s="100">
        <v>-833307.22</v>
      </c>
      <c r="BI897" s="100">
        <v>-833307.22</v>
      </c>
      <c r="BJ897" s="100">
        <v>-833307.22</v>
      </c>
      <c r="BK897" s="100">
        <v>-833307.22</v>
      </c>
      <c r="BL897" s="100">
        <v>-833307.22</v>
      </c>
      <c r="BM897" s="100">
        <v>-833307.22</v>
      </c>
      <c r="BN897" s="100">
        <v>-833307.22</v>
      </c>
      <c r="BO897" s="100">
        <v>-833307.22</v>
      </c>
      <c r="BP897" s="100">
        <v>-833307.22</v>
      </c>
      <c r="BQ897" s="100">
        <v>-833307.22</v>
      </c>
      <c r="BR897" s="100">
        <v>-833307.22</v>
      </c>
      <c r="BS897" s="100">
        <v>-833307.22</v>
      </c>
      <c r="BT897" s="100">
        <v>-833307.22</v>
      </c>
      <c r="BU897" s="100">
        <v>-833307.22</v>
      </c>
      <c r="BV897" s="100">
        <v>-833307.22</v>
      </c>
      <c r="BW897" s="100">
        <v>-833307.22</v>
      </c>
      <c r="BX897" s="100">
        <v>-833307.22</v>
      </c>
      <c r="BY897" s="100">
        <v>-833307.22</v>
      </c>
      <c r="BZ897" s="100">
        <v>-833307.22</v>
      </c>
      <c r="CA897" s="100">
        <v>-833307.22</v>
      </c>
      <c r="CB897" s="100">
        <v>-833307.22</v>
      </c>
      <c r="CC897" s="100">
        <v>-833307.22</v>
      </c>
      <c r="CD897" s="100">
        <v>-833307.22</v>
      </c>
      <c r="CE897" s="100">
        <v>-833307.22</v>
      </c>
      <c r="CF897" s="100">
        <v>-833307.22</v>
      </c>
      <c r="CG897" s="100">
        <v>-833307.22</v>
      </c>
      <c r="CH897" s="100">
        <v>-833307.22</v>
      </c>
      <c r="CI897" s="100">
        <v>-833307.22</v>
      </c>
      <c r="CJ897" s="100">
        <v>-833307.22</v>
      </c>
      <c r="CK897" s="100">
        <v>-833307.22</v>
      </c>
      <c r="CL897" s="100">
        <v>-833307.22</v>
      </c>
      <c r="CM897" s="100">
        <v>-833307.22</v>
      </c>
      <c r="CN897" s="100">
        <v>-833307.22</v>
      </c>
      <c r="CO897" s="100">
        <v>-833307.22</v>
      </c>
    </row>
    <row r="898" spans="1:93" x14ac:dyDescent="0.2">
      <c r="A898" s="101" t="s">
        <v>2490</v>
      </c>
      <c r="B898" s="100">
        <v>0</v>
      </c>
      <c r="C898" s="100">
        <v>0</v>
      </c>
      <c r="D898" s="100">
        <v>0</v>
      </c>
      <c r="E898" s="100">
        <v>0</v>
      </c>
      <c r="F898" s="100">
        <v>0</v>
      </c>
      <c r="G898" s="100">
        <v>0</v>
      </c>
      <c r="H898" s="100">
        <v>0</v>
      </c>
      <c r="I898" s="100">
        <v>0</v>
      </c>
      <c r="J898" s="100">
        <v>0</v>
      </c>
      <c r="K898" s="100">
        <v>0</v>
      </c>
      <c r="L898" s="100">
        <v>0</v>
      </c>
      <c r="M898" s="100">
        <v>0</v>
      </c>
      <c r="N898" s="100">
        <v>0</v>
      </c>
      <c r="O898" s="100">
        <v>0</v>
      </c>
      <c r="P898" s="100">
        <v>0</v>
      </c>
      <c r="Q898" s="100">
        <v>0</v>
      </c>
      <c r="R898" s="100">
        <v>0</v>
      </c>
      <c r="S898" s="100">
        <v>0</v>
      </c>
      <c r="T898" s="100">
        <v>0</v>
      </c>
      <c r="U898" s="100">
        <v>0</v>
      </c>
      <c r="V898" s="100">
        <v>0</v>
      </c>
      <c r="W898" s="100">
        <v>0</v>
      </c>
      <c r="X898" s="100">
        <v>0</v>
      </c>
      <c r="Y898" s="100">
        <v>0</v>
      </c>
      <c r="Z898" s="100">
        <v>0</v>
      </c>
      <c r="AB898" s="100">
        <v>0</v>
      </c>
      <c r="AC898" s="100">
        <v>0</v>
      </c>
      <c r="AD898" s="100">
        <v>0</v>
      </c>
      <c r="AE898" s="100">
        <v>0</v>
      </c>
      <c r="AF898" s="100">
        <v>0</v>
      </c>
      <c r="AG898" s="100">
        <v>0</v>
      </c>
      <c r="AH898" s="100">
        <v>0</v>
      </c>
      <c r="AI898" s="100">
        <v>0</v>
      </c>
      <c r="AJ898" s="100">
        <v>0</v>
      </c>
      <c r="AK898" s="100">
        <v>0</v>
      </c>
      <c r="AL898" s="100">
        <v>0</v>
      </c>
      <c r="AM898" s="100">
        <v>0</v>
      </c>
      <c r="AN898" s="100">
        <v>0</v>
      </c>
      <c r="AO898" s="100">
        <v>0</v>
      </c>
      <c r="AP898" s="100">
        <v>0</v>
      </c>
      <c r="AQ898" s="100">
        <v>0</v>
      </c>
      <c r="AR898" s="100">
        <v>0</v>
      </c>
      <c r="AS898" s="100">
        <v>0</v>
      </c>
      <c r="AT898" s="100">
        <v>0</v>
      </c>
      <c r="AU898" s="100">
        <v>0</v>
      </c>
      <c r="AV898" s="100">
        <v>0</v>
      </c>
      <c r="AW898" s="100">
        <v>0</v>
      </c>
      <c r="AX898" s="100">
        <v>0</v>
      </c>
      <c r="AY898" s="100">
        <v>0</v>
      </c>
      <c r="AZ898" s="100">
        <v>0</v>
      </c>
      <c r="BA898" s="100">
        <v>0</v>
      </c>
      <c r="BB898" s="100">
        <v>0</v>
      </c>
      <c r="BC898" s="100">
        <v>0</v>
      </c>
      <c r="BD898" s="100">
        <v>0</v>
      </c>
      <c r="BE898" s="100">
        <v>0</v>
      </c>
      <c r="BF898" s="100">
        <v>0</v>
      </c>
      <c r="BG898" s="100">
        <v>0</v>
      </c>
      <c r="BH898" s="100">
        <v>0</v>
      </c>
      <c r="BI898" s="100">
        <v>0</v>
      </c>
      <c r="BJ898" s="100">
        <v>0</v>
      </c>
      <c r="BK898" s="100">
        <v>0</v>
      </c>
      <c r="BL898" s="100">
        <v>0</v>
      </c>
      <c r="BM898" s="100">
        <v>0</v>
      </c>
      <c r="BN898" s="100">
        <v>0</v>
      </c>
      <c r="BO898" s="100">
        <v>0</v>
      </c>
      <c r="BP898" s="100">
        <v>0</v>
      </c>
      <c r="BQ898" s="100">
        <v>0</v>
      </c>
      <c r="BR898" s="100">
        <v>0</v>
      </c>
      <c r="BS898" s="100">
        <v>0</v>
      </c>
      <c r="BT898" s="100">
        <v>0</v>
      </c>
      <c r="BU898" s="100">
        <v>0</v>
      </c>
      <c r="BV898" s="100">
        <v>0</v>
      </c>
      <c r="BW898" s="100">
        <v>0</v>
      </c>
      <c r="BX898" s="100">
        <v>0</v>
      </c>
      <c r="BY898" s="100">
        <v>0</v>
      </c>
      <c r="BZ898" s="100">
        <v>0</v>
      </c>
      <c r="CA898" s="100">
        <v>0</v>
      </c>
      <c r="CB898" s="100">
        <v>0</v>
      </c>
      <c r="CC898" s="100">
        <v>0</v>
      </c>
      <c r="CD898" s="100">
        <v>0</v>
      </c>
      <c r="CE898" s="100">
        <v>0</v>
      </c>
      <c r="CF898" s="100">
        <v>0</v>
      </c>
      <c r="CG898" s="100">
        <v>0</v>
      </c>
      <c r="CH898" s="100">
        <v>0</v>
      </c>
      <c r="CI898" s="100">
        <v>0</v>
      </c>
      <c r="CJ898" s="100">
        <v>0</v>
      </c>
      <c r="CK898" s="100">
        <v>0</v>
      </c>
      <c r="CL898" s="100">
        <v>0</v>
      </c>
      <c r="CM898" s="100">
        <v>0</v>
      </c>
      <c r="CN898" s="100">
        <v>0</v>
      </c>
      <c r="CO898" s="100">
        <v>0</v>
      </c>
    </row>
    <row r="899" spans="1:93" x14ac:dyDescent="0.2">
      <c r="A899" s="101" t="s">
        <v>2491</v>
      </c>
      <c r="B899" s="100">
        <v>-15870</v>
      </c>
      <c r="C899" s="100">
        <v>-15870</v>
      </c>
      <c r="D899" s="100">
        <v>-25677.52</v>
      </c>
      <c r="E899" s="100">
        <v>-25677.52</v>
      </c>
      <c r="F899" s="100">
        <v>-25677.52</v>
      </c>
      <c r="G899" s="100">
        <v>-31228.19</v>
      </c>
      <c r="H899" s="100">
        <v>-31228.19</v>
      </c>
      <c r="I899" s="100">
        <v>-31228.19</v>
      </c>
      <c r="J899" s="100">
        <v>-50824.66</v>
      </c>
      <c r="K899" s="100">
        <v>-50824.66</v>
      </c>
      <c r="L899" s="100">
        <v>-50824.66</v>
      </c>
      <c r="M899" s="100">
        <v>-87393.85</v>
      </c>
      <c r="N899" s="100">
        <v>-87393.85</v>
      </c>
      <c r="O899" s="100">
        <v>-87393.85</v>
      </c>
      <c r="P899" s="100">
        <v>-87393.85</v>
      </c>
      <c r="Q899" s="100">
        <v>-182492.97</v>
      </c>
      <c r="R899" s="100">
        <v>-182492.97</v>
      </c>
      <c r="S899" s="100">
        <v>-182492.97</v>
      </c>
      <c r="T899" s="100">
        <v>-358759.46</v>
      </c>
      <c r="U899" s="100">
        <v>-358759.46</v>
      </c>
      <c r="V899" s="100">
        <v>-358759.46</v>
      </c>
      <c r="W899" s="100">
        <v>-541865.49</v>
      </c>
      <c r="X899" s="100">
        <v>-541865.49</v>
      </c>
      <c r="Y899" s="100">
        <v>-541865.49</v>
      </c>
      <c r="Z899" s="100">
        <v>-1345971.93</v>
      </c>
      <c r="AB899" s="100">
        <v>-1345971.93</v>
      </c>
      <c r="AC899" s="100">
        <v>-1345971.93</v>
      </c>
      <c r="AD899" s="100">
        <v>-1345971.93</v>
      </c>
      <c r="AE899" s="100">
        <v>-1345971.93</v>
      </c>
      <c r="AF899" s="100">
        <v>-1345971.93</v>
      </c>
      <c r="AG899" s="100">
        <v>-1345971.93</v>
      </c>
      <c r="AH899" s="100">
        <v>-1345971.93</v>
      </c>
      <c r="AI899" s="100">
        <v>-1345971.93</v>
      </c>
      <c r="AJ899" s="100">
        <v>-1345971.93</v>
      </c>
      <c r="AK899" s="100">
        <v>-1345971.93</v>
      </c>
      <c r="AL899" s="100">
        <v>-1345971.93</v>
      </c>
      <c r="AM899" s="100">
        <v>-1345971.93</v>
      </c>
      <c r="AN899" s="100">
        <v>-1345971.93</v>
      </c>
      <c r="AO899" s="100">
        <v>-1345971.93</v>
      </c>
      <c r="AP899" s="100">
        <v>-1345971.93</v>
      </c>
      <c r="AQ899" s="100">
        <v>-1345971.93</v>
      </c>
      <c r="AR899" s="100">
        <v>-1345971.93</v>
      </c>
      <c r="AS899" s="100">
        <v>-1345971.93</v>
      </c>
      <c r="AT899" s="100">
        <v>-1345971.93</v>
      </c>
      <c r="AU899" s="100">
        <v>-1345971.93</v>
      </c>
      <c r="AV899" s="100">
        <v>-1345971.93</v>
      </c>
      <c r="AW899" s="100">
        <v>-1345971.93</v>
      </c>
      <c r="AX899" s="100">
        <v>-1345971.93</v>
      </c>
      <c r="AY899" s="100">
        <v>-1345971.93</v>
      </c>
      <c r="AZ899" s="100">
        <v>-1345971.93</v>
      </c>
      <c r="BA899" s="100">
        <v>-1345971.93</v>
      </c>
      <c r="BB899" s="100">
        <v>-1345971.93</v>
      </c>
      <c r="BC899" s="100">
        <v>-1345971.93</v>
      </c>
      <c r="BD899" s="100">
        <v>-1345971.93</v>
      </c>
      <c r="BE899" s="100">
        <v>-1345971.93</v>
      </c>
      <c r="BF899" s="100">
        <v>-1345971.93</v>
      </c>
      <c r="BG899" s="100">
        <v>-1345971.93</v>
      </c>
      <c r="BH899" s="100">
        <v>-1345971.93</v>
      </c>
      <c r="BI899" s="100">
        <v>-1345971.93</v>
      </c>
      <c r="BJ899" s="100">
        <v>-1345971.93</v>
      </c>
      <c r="BK899" s="100">
        <v>-1345971.93</v>
      </c>
      <c r="BL899" s="100">
        <v>-1345971.93</v>
      </c>
      <c r="BM899" s="100">
        <v>-1345971.93</v>
      </c>
      <c r="BN899" s="100">
        <v>-1345971.93</v>
      </c>
      <c r="BO899" s="100">
        <v>-1345971.93</v>
      </c>
      <c r="BP899" s="100">
        <v>-1345971.93</v>
      </c>
      <c r="BQ899" s="100">
        <v>-1345971.93</v>
      </c>
      <c r="BR899" s="100">
        <v>-1345971.93</v>
      </c>
      <c r="BS899" s="100">
        <v>-1345971.93</v>
      </c>
      <c r="BT899" s="100">
        <v>-1345971.93</v>
      </c>
      <c r="BU899" s="100">
        <v>-1345971.93</v>
      </c>
      <c r="BV899" s="100">
        <v>-1345971.93</v>
      </c>
      <c r="BW899" s="100">
        <v>-1345971.93</v>
      </c>
      <c r="BX899" s="100">
        <v>-1345971.93</v>
      </c>
      <c r="BY899" s="100">
        <v>-1345971.93</v>
      </c>
      <c r="BZ899" s="100">
        <v>-1345971.93</v>
      </c>
      <c r="CA899" s="100">
        <v>-1345971.93</v>
      </c>
      <c r="CB899" s="100">
        <v>-1345971.93</v>
      </c>
      <c r="CC899" s="100">
        <v>-1345971.93</v>
      </c>
      <c r="CD899" s="100">
        <v>-1345971.93</v>
      </c>
      <c r="CE899" s="100">
        <v>-1345971.93</v>
      </c>
      <c r="CF899" s="100">
        <v>-1345971.93</v>
      </c>
      <c r="CG899" s="100">
        <v>-1345971.93</v>
      </c>
      <c r="CH899" s="100">
        <v>-1345971.93</v>
      </c>
      <c r="CI899" s="100">
        <v>-1345971.93</v>
      </c>
      <c r="CJ899" s="100">
        <v>-1345971.93</v>
      </c>
      <c r="CK899" s="100">
        <v>-1345971.93</v>
      </c>
      <c r="CL899" s="100">
        <v>-1345971.93</v>
      </c>
      <c r="CM899" s="100">
        <v>-1345971.93</v>
      </c>
      <c r="CN899" s="100">
        <v>-1345971.93</v>
      </c>
      <c r="CO899" s="100">
        <v>-1345971.93</v>
      </c>
    </row>
    <row r="900" spans="1:93" x14ac:dyDescent="0.2">
      <c r="A900" s="101" t="s">
        <v>2492</v>
      </c>
      <c r="B900" s="100">
        <v>-225307.85</v>
      </c>
      <c r="C900" s="100">
        <v>-225200.98</v>
      </c>
      <c r="D900" s="100">
        <v>-310508.42</v>
      </c>
      <c r="E900" s="100">
        <v>-351777.75</v>
      </c>
      <c r="F900" s="100">
        <v>-441264.53</v>
      </c>
      <c r="G900" s="100">
        <v>-512807.73</v>
      </c>
      <c r="H900" s="100">
        <v>-656986.05000000005</v>
      </c>
      <c r="I900" s="100">
        <v>-404013.72</v>
      </c>
      <c r="J900" s="100">
        <v>-815484.48</v>
      </c>
      <c r="K900" s="100">
        <v>-994891.25</v>
      </c>
      <c r="L900" s="100">
        <v>-1077863.1499999999</v>
      </c>
      <c r="M900" s="100">
        <v>-1165700.01</v>
      </c>
      <c r="N900" s="100">
        <v>-1165700.01</v>
      </c>
      <c r="O900" s="100">
        <v>-1203175.94</v>
      </c>
      <c r="P900" s="100">
        <v>-1111893.32</v>
      </c>
      <c r="Q900" s="100">
        <v>0</v>
      </c>
      <c r="R900" s="100">
        <v>0</v>
      </c>
      <c r="S900" s="100">
        <v>0</v>
      </c>
      <c r="T900" s="100">
        <v>0</v>
      </c>
      <c r="U900" s="100">
        <v>0</v>
      </c>
      <c r="V900" s="100">
        <v>0</v>
      </c>
      <c r="W900" s="100">
        <v>0</v>
      </c>
      <c r="X900" s="100">
        <v>0</v>
      </c>
      <c r="Y900" s="100">
        <v>0</v>
      </c>
      <c r="Z900" s="100">
        <v>0</v>
      </c>
      <c r="AB900" s="100">
        <v>0</v>
      </c>
      <c r="AC900" s="100">
        <v>0</v>
      </c>
      <c r="AD900" s="100">
        <v>0</v>
      </c>
      <c r="AE900" s="100">
        <v>0</v>
      </c>
      <c r="AF900" s="100">
        <v>0</v>
      </c>
      <c r="AG900" s="100">
        <v>0</v>
      </c>
      <c r="AH900" s="100">
        <v>0</v>
      </c>
      <c r="AI900" s="100">
        <v>0</v>
      </c>
      <c r="AJ900" s="100">
        <v>0</v>
      </c>
      <c r="AK900" s="100">
        <v>0</v>
      </c>
      <c r="AL900" s="100">
        <v>0</v>
      </c>
      <c r="AM900" s="100">
        <v>0</v>
      </c>
      <c r="AN900" s="100">
        <v>0</v>
      </c>
      <c r="AO900" s="100">
        <v>0</v>
      </c>
      <c r="AP900" s="100">
        <v>0</v>
      </c>
      <c r="AQ900" s="100">
        <v>0</v>
      </c>
      <c r="AR900" s="100">
        <v>0</v>
      </c>
      <c r="AS900" s="100">
        <v>0</v>
      </c>
      <c r="AT900" s="100">
        <v>0</v>
      </c>
      <c r="AU900" s="100">
        <v>0</v>
      </c>
      <c r="AV900" s="100">
        <v>0</v>
      </c>
      <c r="AW900" s="100">
        <v>0</v>
      </c>
      <c r="AX900" s="100">
        <v>0</v>
      </c>
      <c r="AY900" s="100">
        <v>0</v>
      </c>
      <c r="AZ900" s="100">
        <v>0</v>
      </c>
      <c r="BA900" s="100">
        <v>0</v>
      </c>
      <c r="BB900" s="100">
        <v>0</v>
      </c>
      <c r="BC900" s="100">
        <v>0</v>
      </c>
      <c r="BD900" s="100">
        <v>0</v>
      </c>
      <c r="BE900" s="100">
        <v>0</v>
      </c>
      <c r="BF900" s="100">
        <v>0</v>
      </c>
      <c r="BG900" s="100">
        <v>0</v>
      </c>
      <c r="BH900" s="100">
        <v>0</v>
      </c>
      <c r="BI900" s="100">
        <v>0</v>
      </c>
      <c r="BJ900" s="100">
        <v>0</v>
      </c>
      <c r="BK900" s="100">
        <v>0</v>
      </c>
      <c r="BL900" s="100">
        <v>0</v>
      </c>
      <c r="BM900" s="100">
        <v>0</v>
      </c>
      <c r="BN900" s="100">
        <v>0</v>
      </c>
      <c r="BO900" s="100">
        <v>0</v>
      </c>
      <c r="BP900" s="100">
        <v>0</v>
      </c>
      <c r="BQ900" s="100">
        <v>0</v>
      </c>
      <c r="BR900" s="100">
        <v>0</v>
      </c>
      <c r="BS900" s="100">
        <v>0</v>
      </c>
      <c r="BT900" s="100">
        <v>0</v>
      </c>
      <c r="BU900" s="100">
        <v>0</v>
      </c>
      <c r="BV900" s="100">
        <v>0</v>
      </c>
      <c r="BW900" s="100">
        <v>0</v>
      </c>
      <c r="BX900" s="100">
        <v>0</v>
      </c>
      <c r="BY900" s="100">
        <v>0</v>
      </c>
      <c r="BZ900" s="100">
        <v>0</v>
      </c>
      <c r="CA900" s="100">
        <v>0</v>
      </c>
      <c r="CB900" s="100">
        <v>0</v>
      </c>
      <c r="CC900" s="100">
        <v>0</v>
      </c>
      <c r="CD900" s="100">
        <v>0</v>
      </c>
      <c r="CE900" s="100">
        <v>0</v>
      </c>
      <c r="CF900" s="100">
        <v>0</v>
      </c>
      <c r="CG900" s="100">
        <v>0</v>
      </c>
      <c r="CH900" s="100">
        <v>0</v>
      </c>
      <c r="CI900" s="100">
        <v>0</v>
      </c>
      <c r="CJ900" s="100">
        <v>0</v>
      </c>
      <c r="CK900" s="100">
        <v>0</v>
      </c>
      <c r="CL900" s="100">
        <v>0</v>
      </c>
      <c r="CM900" s="100">
        <v>0</v>
      </c>
      <c r="CN900" s="100">
        <v>0</v>
      </c>
      <c r="CO900" s="100">
        <v>0</v>
      </c>
    </row>
    <row r="901" spans="1:93" x14ac:dyDescent="0.2">
      <c r="A901" s="101" t="s">
        <v>2493</v>
      </c>
      <c r="B901" s="100">
        <v>0</v>
      </c>
      <c r="C901" s="100">
        <v>0</v>
      </c>
      <c r="D901" s="100">
        <v>0</v>
      </c>
      <c r="E901" s="100">
        <v>0</v>
      </c>
      <c r="F901" s="100">
        <v>0</v>
      </c>
      <c r="G901" s="100">
        <v>0</v>
      </c>
      <c r="H901" s="100">
        <v>0</v>
      </c>
      <c r="I901" s="100">
        <v>0</v>
      </c>
      <c r="J901" s="100">
        <v>0</v>
      </c>
      <c r="K901" s="100">
        <v>0</v>
      </c>
      <c r="L901" s="100">
        <v>0</v>
      </c>
      <c r="M901" s="100">
        <v>0</v>
      </c>
      <c r="N901" s="100">
        <v>0</v>
      </c>
      <c r="O901" s="100">
        <v>0</v>
      </c>
      <c r="P901" s="100">
        <v>0</v>
      </c>
      <c r="Q901" s="100">
        <v>-90777499.989999995</v>
      </c>
      <c r="R901" s="100">
        <v>-97500416.670000002</v>
      </c>
      <c r="S901" s="100">
        <v>-101322638.88</v>
      </c>
      <c r="T901" s="100">
        <v>-67708055.549999997</v>
      </c>
      <c r="U901" s="100">
        <v>-64318472.229999997</v>
      </c>
      <c r="V901" s="100">
        <v>-86066388.879999995</v>
      </c>
      <c r="W901" s="100">
        <v>-90419416.659999996</v>
      </c>
      <c r="X901" s="100">
        <v>-97996555.560000002</v>
      </c>
      <c r="Y901" s="100">
        <v>-107865027.77</v>
      </c>
      <c r="Z901" s="100">
        <v>-81658833.329999998</v>
      </c>
      <c r="AB901" s="100">
        <v>-81658833.329999998</v>
      </c>
      <c r="AC901" s="100">
        <v>-81658833.329999998</v>
      </c>
      <c r="AD901" s="100">
        <v>-81658833.329999998</v>
      </c>
      <c r="AE901" s="100">
        <v>-81658833.329999998</v>
      </c>
      <c r="AF901" s="100">
        <v>-81658833.329999998</v>
      </c>
      <c r="AG901" s="100">
        <v>-81658833.329999998</v>
      </c>
      <c r="AH901" s="100">
        <v>-81658833.329999998</v>
      </c>
      <c r="AI901" s="100">
        <v>-81658833.329999998</v>
      </c>
      <c r="AJ901" s="100">
        <v>-81658833.329999998</v>
      </c>
      <c r="AK901" s="100">
        <v>-81658833.329999998</v>
      </c>
      <c r="AL901" s="100">
        <v>-81658833.329999998</v>
      </c>
      <c r="AM901" s="100">
        <v>-81658833.329999998</v>
      </c>
      <c r="AN901" s="100">
        <v>-81658833.329999998</v>
      </c>
      <c r="AO901" s="100">
        <v>-81658833.329999998</v>
      </c>
      <c r="AP901" s="100">
        <v>-81658833.329999998</v>
      </c>
      <c r="AQ901" s="100">
        <v>-81658833.329999998</v>
      </c>
      <c r="AR901" s="100">
        <v>-81658833.329999998</v>
      </c>
      <c r="AS901" s="100">
        <v>-81658833.329999998</v>
      </c>
      <c r="AT901" s="100">
        <v>-81658833.329999998</v>
      </c>
      <c r="AU901" s="100">
        <v>-81658833.329999998</v>
      </c>
      <c r="AV901" s="100">
        <v>-81658833.329999998</v>
      </c>
      <c r="AW901" s="100">
        <v>-81658833.329999998</v>
      </c>
      <c r="AX901" s="100">
        <v>-81658833.329999998</v>
      </c>
      <c r="AY901" s="100">
        <v>-81658833.329999998</v>
      </c>
      <c r="AZ901" s="100">
        <v>-81658833.329999998</v>
      </c>
      <c r="BA901" s="100">
        <v>-81658833.329999998</v>
      </c>
      <c r="BB901" s="100">
        <v>-81658833.329999998</v>
      </c>
      <c r="BC901" s="100">
        <v>-81658833.329999998</v>
      </c>
      <c r="BD901" s="100">
        <v>-81658833.329999998</v>
      </c>
      <c r="BE901" s="100">
        <v>-81658833.329999998</v>
      </c>
      <c r="BF901" s="100">
        <v>-81658833.329999998</v>
      </c>
      <c r="BG901" s="100">
        <v>-81658833.329999998</v>
      </c>
      <c r="BH901" s="100">
        <v>-81658833.329999998</v>
      </c>
      <c r="BI901" s="100">
        <v>-81658833.329999998</v>
      </c>
      <c r="BJ901" s="100">
        <v>-81658833.329999998</v>
      </c>
      <c r="BK901" s="100">
        <v>-81658833.329999998</v>
      </c>
      <c r="BL901" s="100">
        <v>-81658833.329999998</v>
      </c>
      <c r="BM901" s="100">
        <v>-81658833.329999998</v>
      </c>
      <c r="BN901" s="100">
        <v>-81658833.329999998</v>
      </c>
      <c r="BO901" s="100">
        <v>-81658833.329999998</v>
      </c>
      <c r="BP901" s="100">
        <v>-81658833.329999998</v>
      </c>
      <c r="BQ901" s="100">
        <v>-81658833.329999998</v>
      </c>
      <c r="BR901" s="100">
        <v>-81658833.329999998</v>
      </c>
      <c r="BS901" s="100">
        <v>-81658833.329999998</v>
      </c>
      <c r="BT901" s="100">
        <v>-81658833.329999998</v>
      </c>
      <c r="BU901" s="100">
        <v>-81658833.329999998</v>
      </c>
      <c r="BV901" s="100">
        <v>-81658833.329999998</v>
      </c>
      <c r="BW901" s="100">
        <v>-81658833.329999998</v>
      </c>
      <c r="BX901" s="100">
        <v>-81658833.329999998</v>
      </c>
      <c r="BY901" s="100">
        <v>-81658833.329999998</v>
      </c>
      <c r="BZ901" s="100">
        <v>-81658833.329999998</v>
      </c>
      <c r="CA901" s="100">
        <v>-81658833.329999998</v>
      </c>
      <c r="CB901" s="100">
        <v>-81658833.329999998</v>
      </c>
      <c r="CC901" s="100">
        <v>-81658833.329999998</v>
      </c>
      <c r="CD901" s="100">
        <v>-81658833.329999998</v>
      </c>
      <c r="CE901" s="100">
        <v>-81658833.329999998</v>
      </c>
      <c r="CF901" s="100">
        <v>-81658833.329999998</v>
      </c>
      <c r="CG901" s="100">
        <v>-81658833.329999998</v>
      </c>
      <c r="CH901" s="100">
        <v>-81658833.329999998</v>
      </c>
      <c r="CI901" s="100">
        <v>-81658833.329999998</v>
      </c>
      <c r="CJ901" s="100">
        <v>-81658833.329999998</v>
      </c>
      <c r="CK901" s="100">
        <v>-81658833.329999998</v>
      </c>
      <c r="CL901" s="100">
        <v>-81658833.329999998</v>
      </c>
      <c r="CM901" s="100">
        <v>-81658833.329999998</v>
      </c>
      <c r="CN901" s="100">
        <v>-81658833.329999998</v>
      </c>
      <c r="CO901" s="100">
        <v>-81658833.329999998</v>
      </c>
    </row>
    <row r="902" spans="1:93" x14ac:dyDescent="0.2">
      <c r="A902" s="101" t="s">
        <v>2494</v>
      </c>
      <c r="B902" s="100">
        <v>0</v>
      </c>
      <c r="C902" s="100">
        <v>0</v>
      </c>
      <c r="D902" s="100">
        <v>0</v>
      </c>
      <c r="E902" s="100">
        <v>0</v>
      </c>
      <c r="F902" s="100">
        <v>0</v>
      </c>
      <c r="G902" s="100">
        <v>0</v>
      </c>
      <c r="H902" s="100">
        <v>0</v>
      </c>
      <c r="I902" s="100">
        <v>0</v>
      </c>
      <c r="J902" s="100">
        <v>0</v>
      </c>
      <c r="K902" s="100">
        <v>0</v>
      </c>
      <c r="L902" s="100">
        <v>0</v>
      </c>
      <c r="M902" s="100">
        <v>0</v>
      </c>
      <c r="N902" s="100">
        <v>0</v>
      </c>
      <c r="O902" s="100">
        <v>0</v>
      </c>
      <c r="P902" s="100">
        <v>0</v>
      </c>
      <c r="Q902" s="100">
        <v>0</v>
      </c>
      <c r="R902" s="100">
        <v>0</v>
      </c>
      <c r="S902" s="100">
        <v>0</v>
      </c>
      <c r="T902" s="100">
        <v>0</v>
      </c>
      <c r="U902" s="100">
        <v>0</v>
      </c>
      <c r="V902" s="100">
        <v>0</v>
      </c>
      <c r="W902" s="100">
        <v>0</v>
      </c>
      <c r="X902" s="100">
        <v>0</v>
      </c>
      <c r="Y902" s="100">
        <v>0</v>
      </c>
      <c r="Z902" s="100">
        <v>0</v>
      </c>
      <c r="AB902" s="100">
        <v>0</v>
      </c>
      <c r="AC902" s="100">
        <v>0</v>
      </c>
      <c r="AD902" s="100">
        <v>0</v>
      </c>
      <c r="AE902" s="100">
        <v>0</v>
      </c>
      <c r="AF902" s="100">
        <v>0</v>
      </c>
      <c r="AG902" s="100">
        <v>0</v>
      </c>
      <c r="AH902" s="100">
        <v>0</v>
      </c>
      <c r="AI902" s="100">
        <v>0</v>
      </c>
      <c r="AJ902" s="100">
        <v>0</v>
      </c>
      <c r="AK902" s="100">
        <v>0</v>
      </c>
      <c r="AL902" s="100">
        <v>0</v>
      </c>
      <c r="AM902" s="100">
        <v>0</v>
      </c>
      <c r="AN902" s="100">
        <v>0</v>
      </c>
      <c r="AO902" s="100">
        <v>0</v>
      </c>
      <c r="AP902" s="100">
        <v>0</v>
      </c>
      <c r="AQ902" s="100">
        <v>0</v>
      </c>
      <c r="AR902" s="100">
        <v>0</v>
      </c>
      <c r="AS902" s="100">
        <v>0</v>
      </c>
      <c r="AT902" s="100">
        <v>0</v>
      </c>
      <c r="AU902" s="100">
        <v>0</v>
      </c>
      <c r="AV902" s="100">
        <v>0</v>
      </c>
      <c r="AW902" s="100">
        <v>0</v>
      </c>
      <c r="AX902" s="100">
        <v>0</v>
      </c>
      <c r="AY902" s="100">
        <v>0</v>
      </c>
      <c r="AZ902" s="100">
        <v>0</v>
      </c>
      <c r="BA902" s="100">
        <v>0</v>
      </c>
      <c r="BB902" s="100">
        <v>0</v>
      </c>
      <c r="BC902" s="100">
        <v>0</v>
      </c>
      <c r="BD902" s="100">
        <v>0</v>
      </c>
      <c r="BE902" s="100">
        <v>0</v>
      </c>
      <c r="BF902" s="100">
        <v>0</v>
      </c>
      <c r="BG902" s="100">
        <v>0</v>
      </c>
      <c r="BH902" s="100">
        <v>0</v>
      </c>
      <c r="BI902" s="100">
        <v>0</v>
      </c>
      <c r="BJ902" s="100">
        <v>0</v>
      </c>
      <c r="BK902" s="100">
        <v>0</v>
      </c>
      <c r="BL902" s="100">
        <v>0</v>
      </c>
      <c r="BM902" s="100">
        <v>0</v>
      </c>
      <c r="BN902" s="100">
        <v>0</v>
      </c>
      <c r="BO902" s="100">
        <v>0</v>
      </c>
      <c r="BP902" s="100">
        <v>0</v>
      </c>
      <c r="BQ902" s="100">
        <v>0</v>
      </c>
      <c r="BR902" s="100">
        <v>0</v>
      </c>
      <c r="BS902" s="100">
        <v>0</v>
      </c>
      <c r="BT902" s="100">
        <v>0</v>
      </c>
      <c r="BU902" s="100">
        <v>0</v>
      </c>
      <c r="BV902" s="100">
        <v>0</v>
      </c>
      <c r="BW902" s="100">
        <v>0</v>
      </c>
      <c r="BX902" s="100">
        <v>0</v>
      </c>
      <c r="BY902" s="100">
        <v>0</v>
      </c>
      <c r="BZ902" s="100">
        <v>0</v>
      </c>
      <c r="CA902" s="100">
        <v>0</v>
      </c>
      <c r="CB902" s="100">
        <v>0</v>
      </c>
      <c r="CC902" s="100">
        <v>0</v>
      </c>
      <c r="CD902" s="100">
        <v>0</v>
      </c>
      <c r="CE902" s="100">
        <v>0</v>
      </c>
      <c r="CF902" s="100">
        <v>0</v>
      </c>
      <c r="CG902" s="100">
        <v>0</v>
      </c>
      <c r="CH902" s="100">
        <v>0</v>
      </c>
      <c r="CI902" s="100">
        <v>0</v>
      </c>
      <c r="CJ902" s="100">
        <v>0</v>
      </c>
      <c r="CK902" s="100">
        <v>0</v>
      </c>
      <c r="CL902" s="100">
        <v>0</v>
      </c>
      <c r="CM902" s="100">
        <v>0</v>
      </c>
      <c r="CN902" s="100">
        <v>0</v>
      </c>
      <c r="CO902" s="100">
        <v>0</v>
      </c>
    </row>
    <row r="903" spans="1:93" x14ac:dyDescent="0.2">
      <c r="A903" s="101" t="s">
        <v>2495</v>
      </c>
      <c r="B903" s="100">
        <v>-3231063.84</v>
      </c>
      <c r="C903" s="100">
        <v>-3557977.17</v>
      </c>
      <c r="D903" s="100">
        <v>-3927280.07</v>
      </c>
      <c r="E903" s="100">
        <v>-4303408.41</v>
      </c>
      <c r="F903" s="100">
        <v>-4672021.3899999997</v>
      </c>
      <c r="G903" s="100">
        <v>-6964217.1399999997</v>
      </c>
      <c r="H903" s="100">
        <v>-7041478.9500000002</v>
      </c>
      <c r="I903" s="100">
        <v>-4159974.6999999899</v>
      </c>
      <c r="J903" s="100">
        <v>-2070645.52</v>
      </c>
      <c r="K903" s="100">
        <v>-2071312.73999999</v>
      </c>
      <c r="L903" s="100">
        <v>-2853248.89</v>
      </c>
      <c r="M903" s="100">
        <v>-3257805.49</v>
      </c>
      <c r="N903" s="100">
        <v>-3257805.49</v>
      </c>
      <c r="O903" s="100">
        <v>-3115697.88</v>
      </c>
      <c r="P903" s="100">
        <v>-3430314.16</v>
      </c>
      <c r="Q903" s="100">
        <v>-3787683.61</v>
      </c>
      <c r="R903" s="100">
        <v>-4114981.89</v>
      </c>
      <c r="S903" s="100">
        <v>-4379367.38</v>
      </c>
      <c r="T903" s="100">
        <v>-2423020.7400000002</v>
      </c>
      <c r="U903" s="100">
        <v>-1961627.66</v>
      </c>
      <c r="V903" s="100">
        <v>-2165143.79</v>
      </c>
      <c r="W903" s="100">
        <v>-2157679.35</v>
      </c>
      <c r="X903" s="100">
        <v>-2149993.19</v>
      </c>
      <c r="Y903" s="100">
        <v>-3589883</v>
      </c>
      <c r="Z903" s="100">
        <v>-2181362.2000000002</v>
      </c>
      <c r="AB903" s="100">
        <v>-2181362.2000000002</v>
      </c>
      <c r="AC903" s="100">
        <v>-2181362.2000000002</v>
      </c>
      <c r="AD903" s="100">
        <v>-2181362.2000000002</v>
      </c>
      <c r="AE903" s="100">
        <v>-2181362.2000000002</v>
      </c>
      <c r="AF903" s="100">
        <v>-2181362.2000000002</v>
      </c>
      <c r="AG903" s="100">
        <v>-2181362.2000000002</v>
      </c>
      <c r="AH903" s="100">
        <v>-2181362.2000000002</v>
      </c>
      <c r="AI903" s="100">
        <v>-2181362.2000000002</v>
      </c>
      <c r="AJ903" s="100">
        <v>-2181362.2000000002</v>
      </c>
      <c r="AK903" s="100">
        <v>-2181362.2000000002</v>
      </c>
      <c r="AL903" s="100">
        <v>-2181362.2000000002</v>
      </c>
      <c r="AM903" s="100">
        <v>-2181362.2000000002</v>
      </c>
      <c r="AN903" s="100">
        <v>-2181362.2000000002</v>
      </c>
      <c r="AO903" s="100">
        <v>-2181362.2000000002</v>
      </c>
      <c r="AP903" s="100">
        <v>-2181362.2000000002</v>
      </c>
      <c r="AQ903" s="100">
        <v>-2181362.2000000002</v>
      </c>
      <c r="AR903" s="100">
        <v>-2181362.2000000002</v>
      </c>
      <c r="AS903" s="100">
        <v>-2181362.2000000002</v>
      </c>
      <c r="AT903" s="100">
        <v>-2181362.2000000002</v>
      </c>
      <c r="AU903" s="100">
        <v>-2181362.2000000002</v>
      </c>
      <c r="AV903" s="100">
        <v>-2181362.2000000002</v>
      </c>
      <c r="AW903" s="100">
        <v>-2181362.2000000002</v>
      </c>
      <c r="AX903" s="100">
        <v>-2181362.2000000002</v>
      </c>
      <c r="AY903" s="100">
        <v>-2181362.2000000002</v>
      </c>
      <c r="AZ903" s="100">
        <v>-2181362.2000000002</v>
      </c>
      <c r="BA903" s="100">
        <v>-2181362.2000000002</v>
      </c>
      <c r="BB903" s="100">
        <v>-2181362.2000000002</v>
      </c>
      <c r="BC903" s="100">
        <v>-2181362.2000000002</v>
      </c>
      <c r="BD903" s="100">
        <v>-2181362.2000000002</v>
      </c>
      <c r="BE903" s="100">
        <v>-2181362.2000000002</v>
      </c>
      <c r="BF903" s="100">
        <v>-2181362.2000000002</v>
      </c>
      <c r="BG903" s="100">
        <v>-2181362.2000000002</v>
      </c>
      <c r="BH903" s="100">
        <v>-2181362.2000000002</v>
      </c>
      <c r="BI903" s="100">
        <v>-2181362.2000000002</v>
      </c>
      <c r="BJ903" s="100">
        <v>-2181362.2000000002</v>
      </c>
      <c r="BK903" s="100">
        <v>-2181362.2000000002</v>
      </c>
      <c r="BL903" s="100">
        <v>-2181362.2000000002</v>
      </c>
      <c r="BM903" s="100">
        <v>-2181362.2000000002</v>
      </c>
      <c r="BN903" s="100">
        <v>-2181362.2000000002</v>
      </c>
      <c r="BO903" s="100">
        <v>-2181362.2000000002</v>
      </c>
      <c r="BP903" s="100">
        <v>-2181362.2000000002</v>
      </c>
      <c r="BQ903" s="100">
        <v>-2181362.2000000002</v>
      </c>
      <c r="BR903" s="100">
        <v>-2181362.2000000002</v>
      </c>
      <c r="BS903" s="100">
        <v>-2181362.2000000002</v>
      </c>
      <c r="BT903" s="100">
        <v>-2181362.2000000002</v>
      </c>
      <c r="BU903" s="100">
        <v>-2181362.2000000002</v>
      </c>
      <c r="BV903" s="100">
        <v>-2181362.2000000002</v>
      </c>
      <c r="BW903" s="100">
        <v>-2181362.2000000002</v>
      </c>
      <c r="BX903" s="100">
        <v>-2181362.2000000002</v>
      </c>
      <c r="BY903" s="100">
        <v>-2181362.2000000002</v>
      </c>
      <c r="BZ903" s="100">
        <v>-2181362.2000000002</v>
      </c>
      <c r="CA903" s="100">
        <v>-2181362.2000000002</v>
      </c>
      <c r="CB903" s="100">
        <v>-2181362.2000000002</v>
      </c>
      <c r="CC903" s="100">
        <v>-2181362.2000000002</v>
      </c>
      <c r="CD903" s="100">
        <v>-2181362.2000000002</v>
      </c>
      <c r="CE903" s="100">
        <v>-2181362.2000000002</v>
      </c>
      <c r="CF903" s="100">
        <v>-2181362.2000000002</v>
      </c>
      <c r="CG903" s="100">
        <v>-2181362.2000000002</v>
      </c>
      <c r="CH903" s="100">
        <v>-2181362.2000000002</v>
      </c>
      <c r="CI903" s="100">
        <v>-2181362.2000000002</v>
      </c>
      <c r="CJ903" s="100">
        <v>-2181362.2000000002</v>
      </c>
      <c r="CK903" s="100">
        <v>-2181362.2000000002</v>
      </c>
      <c r="CL903" s="100">
        <v>-2181362.2000000002</v>
      </c>
      <c r="CM903" s="100">
        <v>-2181362.2000000002</v>
      </c>
      <c r="CN903" s="100">
        <v>-2181362.2000000002</v>
      </c>
      <c r="CO903" s="100">
        <v>-2181362.2000000002</v>
      </c>
    </row>
    <row r="904" spans="1:93" x14ac:dyDescent="0.2">
      <c r="A904" s="101" t="s">
        <v>2496</v>
      </c>
      <c r="B904" s="100">
        <v>0</v>
      </c>
      <c r="C904" s="100">
        <v>0</v>
      </c>
      <c r="D904" s="100">
        <v>0</v>
      </c>
      <c r="E904" s="100">
        <v>0</v>
      </c>
      <c r="F904" s="100">
        <v>0</v>
      </c>
      <c r="G904" s="100">
        <v>0</v>
      </c>
      <c r="H904" s="100">
        <v>0</v>
      </c>
      <c r="I904" s="100">
        <v>0</v>
      </c>
      <c r="J904" s="100">
        <v>0</v>
      </c>
      <c r="K904" s="100">
        <v>0</v>
      </c>
      <c r="L904" s="100">
        <v>0</v>
      </c>
      <c r="M904" s="100">
        <v>0</v>
      </c>
      <c r="N904" s="100">
        <v>0</v>
      </c>
      <c r="O904" s="100">
        <v>0</v>
      </c>
      <c r="P904" s="100">
        <v>0</v>
      </c>
      <c r="Q904" s="100">
        <v>0</v>
      </c>
      <c r="R904" s="100">
        <v>0</v>
      </c>
      <c r="S904" s="100">
        <v>0</v>
      </c>
      <c r="T904" s="100">
        <v>0</v>
      </c>
      <c r="U904" s="100">
        <v>0</v>
      </c>
      <c r="V904" s="100">
        <v>0</v>
      </c>
      <c r="W904" s="100">
        <v>0</v>
      </c>
      <c r="X904" s="100">
        <v>0</v>
      </c>
      <c r="Y904" s="100">
        <v>0</v>
      </c>
      <c r="Z904" s="100">
        <v>0</v>
      </c>
      <c r="AB904" s="100">
        <v>0</v>
      </c>
      <c r="AC904" s="100">
        <v>0</v>
      </c>
      <c r="AD904" s="100">
        <v>0</v>
      </c>
      <c r="AE904" s="100">
        <v>0</v>
      </c>
      <c r="AF904" s="100">
        <v>0</v>
      </c>
      <c r="AG904" s="100">
        <v>0</v>
      </c>
      <c r="AH904" s="100">
        <v>0</v>
      </c>
      <c r="AI904" s="100">
        <v>0</v>
      </c>
      <c r="AJ904" s="100">
        <v>0</v>
      </c>
      <c r="AK904" s="100">
        <v>0</v>
      </c>
      <c r="AL904" s="100">
        <v>0</v>
      </c>
      <c r="AM904" s="100">
        <v>0</v>
      </c>
      <c r="AN904" s="100">
        <v>0</v>
      </c>
      <c r="AO904" s="100">
        <v>0</v>
      </c>
      <c r="AP904" s="100">
        <v>0</v>
      </c>
      <c r="AQ904" s="100">
        <v>0</v>
      </c>
      <c r="AR904" s="100">
        <v>0</v>
      </c>
      <c r="AS904" s="100">
        <v>0</v>
      </c>
      <c r="AT904" s="100">
        <v>0</v>
      </c>
      <c r="AU904" s="100">
        <v>0</v>
      </c>
      <c r="AV904" s="100">
        <v>0</v>
      </c>
      <c r="AW904" s="100">
        <v>0</v>
      </c>
      <c r="AX904" s="100">
        <v>0</v>
      </c>
      <c r="AY904" s="100">
        <v>0</v>
      </c>
      <c r="AZ904" s="100">
        <v>0</v>
      </c>
      <c r="BA904" s="100">
        <v>0</v>
      </c>
      <c r="BB904" s="100">
        <v>0</v>
      </c>
      <c r="BC904" s="100">
        <v>0</v>
      </c>
      <c r="BD904" s="100">
        <v>0</v>
      </c>
      <c r="BE904" s="100">
        <v>0</v>
      </c>
      <c r="BF904" s="100">
        <v>0</v>
      </c>
      <c r="BG904" s="100">
        <v>0</v>
      </c>
      <c r="BH904" s="100">
        <v>0</v>
      </c>
      <c r="BI904" s="100">
        <v>0</v>
      </c>
      <c r="BJ904" s="100">
        <v>0</v>
      </c>
      <c r="BK904" s="100">
        <v>0</v>
      </c>
      <c r="BL904" s="100">
        <v>0</v>
      </c>
      <c r="BM904" s="100">
        <v>0</v>
      </c>
      <c r="BN904" s="100">
        <v>0</v>
      </c>
      <c r="BO904" s="100">
        <v>0</v>
      </c>
      <c r="BP904" s="100">
        <v>0</v>
      </c>
      <c r="BQ904" s="100">
        <v>0</v>
      </c>
      <c r="BR904" s="100">
        <v>0</v>
      </c>
      <c r="BS904" s="100">
        <v>0</v>
      </c>
      <c r="BT904" s="100">
        <v>0</v>
      </c>
      <c r="BU904" s="100">
        <v>0</v>
      </c>
      <c r="BV904" s="100">
        <v>0</v>
      </c>
      <c r="BW904" s="100">
        <v>0</v>
      </c>
      <c r="BX904" s="100">
        <v>0</v>
      </c>
      <c r="BY904" s="100">
        <v>0</v>
      </c>
      <c r="BZ904" s="100">
        <v>0</v>
      </c>
      <c r="CA904" s="100">
        <v>0</v>
      </c>
      <c r="CB904" s="100">
        <v>0</v>
      </c>
      <c r="CC904" s="100">
        <v>0</v>
      </c>
      <c r="CD904" s="100">
        <v>0</v>
      </c>
      <c r="CE904" s="100">
        <v>0</v>
      </c>
      <c r="CF904" s="100">
        <v>0</v>
      </c>
      <c r="CG904" s="100">
        <v>0</v>
      </c>
      <c r="CH904" s="100">
        <v>0</v>
      </c>
      <c r="CI904" s="100">
        <v>0</v>
      </c>
      <c r="CJ904" s="100">
        <v>0</v>
      </c>
      <c r="CK904" s="100">
        <v>0</v>
      </c>
      <c r="CL904" s="100">
        <v>0</v>
      </c>
      <c r="CM904" s="100">
        <v>0</v>
      </c>
      <c r="CN904" s="100">
        <v>0</v>
      </c>
      <c r="CO904" s="100">
        <v>0</v>
      </c>
    </row>
    <row r="905" spans="1:93" x14ac:dyDescent="0.2">
      <c r="A905" s="101" t="s">
        <v>2497</v>
      </c>
      <c r="B905" s="100">
        <v>0</v>
      </c>
      <c r="C905" s="100">
        <v>0</v>
      </c>
      <c r="D905" s="100">
        <v>0</v>
      </c>
      <c r="E905" s="100">
        <v>0</v>
      </c>
      <c r="F905" s="100">
        <v>0</v>
      </c>
      <c r="G905" s="100">
        <v>0</v>
      </c>
      <c r="H905" s="100">
        <v>0</v>
      </c>
      <c r="I905" s="100">
        <v>0</v>
      </c>
      <c r="J905" s="100">
        <v>0</v>
      </c>
      <c r="K905" s="100">
        <v>0</v>
      </c>
      <c r="L905" s="100">
        <v>0</v>
      </c>
      <c r="M905" s="100">
        <v>0</v>
      </c>
      <c r="N905" s="100">
        <v>0</v>
      </c>
      <c r="O905" s="100">
        <v>0</v>
      </c>
      <c r="P905" s="100">
        <v>0</v>
      </c>
      <c r="Q905" s="100">
        <v>-9572173.75</v>
      </c>
      <c r="R905" s="100">
        <v>-2207169.0699999998</v>
      </c>
      <c r="S905" s="100">
        <v>-6678899.4199999999</v>
      </c>
      <c r="T905" s="100">
        <v>-10604305.68</v>
      </c>
      <c r="U905" s="100">
        <v>-2814684.05</v>
      </c>
      <c r="V905" s="100">
        <v>-7141594.5099999998</v>
      </c>
      <c r="W905" s="100">
        <v>-11221266.289999999</v>
      </c>
      <c r="X905" s="100">
        <v>-3019250.21</v>
      </c>
      <c r="Y905" s="100">
        <v>-1725934.93</v>
      </c>
      <c r="Z905" s="100">
        <v>-1813173.65</v>
      </c>
      <c r="AB905" s="100">
        <v>-1813173.65</v>
      </c>
      <c r="AC905" s="100">
        <v>-1813173.65</v>
      </c>
      <c r="AD905" s="100">
        <v>-1813173.65</v>
      </c>
      <c r="AE905" s="100">
        <v>-1813173.65</v>
      </c>
      <c r="AF905" s="100">
        <v>-1813173.65</v>
      </c>
      <c r="AG905" s="100">
        <v>-1813173.65</v>
      </c>
      <c r="AH905" s="100">
        <v>-1813173.65</v>
      </c>
      <c r="AI905" s="100">
        <v>-1813173.65</v>
      </c>
      <c r="AJ905" s="100">
        <v>-1813173.65</v>
      </c>
      <c r="AK905" s="100">
        <v>-1813173.65</v>
      </c>
      <c r="AL905" s="100">
        <v>-1813173.65</v>
      </c>
      <c r="AM905" s="100">
        <v>-1813173.65</v>
      </c>
      <c r="AN905" s="100">
        <v>-1813173.65</v>
      </c>
      <c r="AO905" s="100">
        <v>-1813173.65</v>
      </c>
      <c r="AP905" s="100">
        <v>-1813173.65</v>
      </c>
      <c r="AQ905" s="100">
        <v>-1813173.65</v>
      </c>
      <c r="AR905" s="100">
        <v>-1813173.65</v>
      </c>
      <c r="AS905" s="100">
        <v>-1813173.65</v>
      </c>
      <c r="AT905" s="100">
        <v>-1813173.65</v>
      </c>
      <c r="AU905" s="100">
        <v>-1813173.65</v>
      </c>
      <c r="AV905" s="100">
        <v>-1813173.65</v>
      </c>
      <c r="AW905" s="100">
        <v>-1813173.65</v>
      </c>
      <c r="AX905" s="100">
        <v>-1813173.65</v>
      </c>
      <c r="AY905" s="100">
        <v>-1813173.65</v>
      </c>
      <c r="AZ905" s="100">
        <v>-1813173.65</v>
      </c>
      <c r="BA905" s="100">
        <v>-1813173.65</v>
      </c>
      <c r="BB905" s="100">
        <v>-1813173.65</v>
      </c>
      <c r="BC905" s="100">
        <v>-1813173.65</v>
      </c>
      <c r="BD905" s="100">
        <v>-1813173.65</v>
      </c>
      <c r="BE905" s="100">
        <v>-1813173.65</v>
      </c>
      <c r="BF905" s="100">
        <v>-1813173.65</v>
      </c>
      <c r="BG905" s="100">
        <v>-1813173.65</v>
      </c>
      <c r="BH905" s="100">
        <v>-1813173.65</v>
      </c>
      <c r="BI905" s="100">
        <v>-1813173.65</v>
      </c>
      <c r="BJ905" s="100">
        <v>-1813173.65</v>
      </c>
      <c r="BK905" s="100">
        <v>-1813173.65</v>
      </c>
      <c r="BL905" s="100">
        <v>-1813173.65</v>
      </c>
      <c r="BM905" s="100">
        <v>-1813173.65</v>
      </c>
      <c r="BN905" s="100">
        <v>-1813173.65</v>
      </c>
      <c r="BO905" s="100">
        <v>-1813173.65</v>
      </c>
      <c r="BP905" s="100">
        <v>-1813173.65</v>
      </c>
      <c r="BQ905" s="100">
        <v>-1813173.65</v>
      </c>
      <c r="BR905" s="100">
        <v>-1813173.65</v>
      </c>
      <c r="BS905" s="100">
        <v>-1813173.65</v>
      </c>
      <c r="BT905" s="100">
        <v>-1813173.65</v>
      </c>
      <c r="BU905" s="100">
        <v>-1813173.65</v>
      </c>
      <c r="BV905" s="100">
        <v>-1813173.65</v>
      </c>
      <c r="BW905" s="100">
        <v>-1813173.65</v>
      </c>
      <c r="BX905" s="100">
        <v>-1813173.65</v>
      </c>
      <c r="BY905" s="100">
        <v>-1813173.65</v>
      </c>
      <c r="BZ905" s="100">
        <v>-1813173.65</v>
      </c>
      <c r="CA905" s="100">
        <v>-1813173.65</v>
      </c>
      <c r="CB905" s="100">
        <v>-1813173.65</v>
      </c>
      <c r="CC905" s="100">
        <v>-1813173.65</v>
      </c>
      <c r="CD905" s="100">
        <v>-1813173.65</v>
      </c>
      <c r="CE905" s="100">
        <v>-1813173.65</v>
      </c>
      <c r="CF905" s="100">
        <v>-1813173.65</v>
      </c>
      <c r="CG905" s="100">
        <v>-1813173.65</v>
      </c>
      <c r="CH905" s="100">
        <v>-1813173.65</v>
      </c>
      <c r="CI905" s="100">
        <v>-1813173.65</v>
      </c>
      <c r="CJ905" s="100">
        <v>-1813173.65</v>
      </c>
      <c r="CK905" s="100">
        <v>-1813173.65</v>
      </c>
      <c r="CL905" s="100">
        <v>-1813173.65</v>
      </c>
      <c r="CM905" s="100">
        <v>-1813173.65</v>
      </c>
      <c r="CN905" s="100">
        <v>-1813173.65</v>
      </c>
      <c r="CO905" s="100">
        <v>-1813173.65</v>
      </c>
    </row>
    <row r="906" spans="1:93" x14ac:dyDescent="0.2">
      <c r="A906" s="101" t="s">
        <v>2498</v>
      </c>
      <c r="B906" s="100">
        <v>-59142916.670000002</v>
      </c>
      <c r="C906" s="100">
        <v>-78411666.659999996</v>
      </c>
      <c r="D906" s="100">
        <v>-80230416.659999996</v>
      </c>
      <c r="E906" s="100">
        <v>-84474166.670000002</v>
      </c>
      <c r="F906" s="100">
        <v>-101105416.67</v>
      </c>
      <c r="G906" s="100">
        <v>-64440000</v>
      </c>
      <c r="H906" s="100">
        <v>-58037916.670000002</v>
      </c>
      <c r="I906" s="100">
        <v>-77306666.659999996</v>
      </c>
      <c r="J906" s="100">
        <v>-79125416.659999996</v>
      </c>
      <c r="K906" s="100">
        <v>-84535518.670000002</v>
      </c>
      <c r="L906" s="100">
        <v>-106083145.33</v>
      </c>
      <c r="M906" s="100">
        <v>-75755553.989999995</v>
      </c>
      <c r="N906" s="100">
        <v>-75755553.989999995</v>
      </c>
      <c r="O906" s="100">
        <v>-65699208.670000002</v>
      </c>
      <c r="P906" s="100">
        <v>-91004658.650000006</v>
      </c>
      <c r="Q906" s="100">
        <v>0</v>
      </c>
      <c r="R906" s="100">
        <v>0</v>
      </c>
      <c r="S906" s="100">
        <v>0</v>
      </c>
      <c r="T906" s="100">
        <v>0</v>
      </c>
      <c r="U906" s="100">
        <v>0</v>
      </c>
      <c r="V906" s="100">
        <v>0</v>
      </c>
      <c r="W906" s="100">
        <v>0</v>
      </c>
      <c r="X906" s="100">
        <v>0</v>
      </c>
      <c r="Y906" s="100">
        <v>0</v>
      </c>
      <c r="Z906" s="100">
        <v>0</v>
      </c>
      <c r="AB906" s="100">
        <v>0</v>
      </c>
      <c r="AC906" s="100">
        <v>-734708.83333333698</v>
      </c>
      <c r="AD906" s="100">
        <v>-29997458.833333299</v>
      </c>
      <c r="AE906" s="100">
        <v>-41810208.5</v>
      </c>
      <c r="AF906" s="100">
        <v>-53165959.277777798</v>
      </c>
      <c r="AG906" s="100">
        <v>-24280376.277777798</v>
      </c>
      <c r="AH906" s="100">
        <v>1819373.49999997</v>
      </c>
      <c r="AI906" s="100">
        <v>656852.66666662903</v>
      </c>
      <c r="AJ906" s="100">
        <v>-28539230.666666601</v>
      </c>
      <c r="AK906" s="100">
        <v>-40285314</v>
      </c>
      <c r="AL906" s="100">
        <v>-51774397.333333299</v>
      </c>
      <c r="AM906" s="100">
        <v>-24132980.666666701</v>
      </c>
      <c r="AN906" s="100">
        <v>2033435.9999999399</v>
      </c>
      <c r="AO906" s="100">
        <v>2033435.9999999399</v>
      </c>
      <c r="AP906" s="100">
        <v>722477.66666660004</v>
      </c>
      <c r="AQ906" s="100">
        <v>-28423605.666666701</v>
      </c>
      <c r="AR906" s="100">
        <v>-40119689</v>
      </c>
      <c r="AS906" s="100">
        <v>-51708772.333333403</v>
      </c>
      <c r="AT906" s="100">
        <v>-24017355.666666701</v>
      </c>
      <c r="AU906" s="100">
        <v>2199060.9999998799</v>
      </c>
      <c r="AV906" s="100">
        <v>831852.66666655603</v>
      </c>
      <c r="AW906" s="100">
        <v>-28230897.333333399</v>
      </c>
      <c r="AX906" s="100">
        <v>-39843647.333333403</v>
      </c>
      <c r="AY906" s="100">
        <v>-51599397.333333403</v>
      </c>
      <c r="AZ906" s="100">
        <v>-23824647.333333399</v>
      </c>
      <c r="BA906" s="100">
        <v>2475102.6666665701</v>
      </c>
      <c r="BB906" s="100">
        <v>2475102.6666665701</v>
      </c>
      <c r="BC906" s="100">
        <v>941227.66666657105</v>
      </c>
      <c r="BD906" s="100">
        <v>-28038189</v>
      </c>
      <c r="BE906" s="100">
        <v>-39567605.666666701</v>
      </c>
      <c r="BF906" s="100">
        <v>-51490022.333333403</v>
      </c>
      <c r="BG906" s="100">
        <v>-23631939</v>
      </c>
      <c r="BH906" s="100">
        <v>2751144.3333332799</v>
      </c>
      <c r="BI906" s="100">
        <v>941227.66666662903</v>
      </c>
      <c r="BJ906" s="100">
        <v>-28038189</v>
      </c>
      <c r="BK906" s="100">
        <v>-39567605.666666597</v>
      </c>
      <c r="BL906" s="100">
        <v>-51490022.333333299</v>
      </c>
      <c r="BM906" s="100">
        <v>-23631939</v>
      </c>
      <c r="BN906" s="100">
        <v>2751144.33333334</v>
      </c>
      <c r="BO906" s="100">
        <v>2751144.33333334</v>
      </c>
      <c r="BP906" s="100">
        <v>1836540.16666667</v>
      </c>
      <c r="BQ906" s="100">
        <v>-25392876.5</v>
      </c>
      <c r="BR906" s="100">
        <v>-35172293.166666597</v>
      </c>
      <c r="BS906" s="100">
        <v>-45394709.833333299</v>
      </c>
      <c r="BT906" s="100">
        <v>-15786626.499999899</v>
      </c>
      <c r="BU906" s="100">
        <v>12346456.8333333</v>
      </c>
      <c r="BV906" s="100">
        <v>1836540.1666667101</v>
      </c>
      <c r="BW906" s="100">
        <v>-25392876.499999899</v>
      </c>
      <c r="BX906" s="100">
        <v>-35172293.166666597</v>
      </c>
      <c r="BY906" s="100">
        <v>-45394709.833333202</v>
      </c>
      <c r="BZ906" s="100">
        <v>-15786626.499999899</v>
      </c>
      <c r="CA906" s="100">
        <v>12346456.833333399</v>
      </c>
      <c r="CB906" s="100">
        <v>12346456.833333399</v>
      </c>
      <c r="CC906" s="100">
        <v>1880290.1666667601</v>
      </c>
      <c r="CD906" s="100">
        <v>-24500168.1666665</v>
      </c>
      <c r="CE906" s="100">
        <v>-33402501.499999899</v>
      </c>
      <c r="CF906" s="100">
        <v>-42847834.833333202</v>
      </c>
      <c r="CG906" s="100">
        <v>-12362668.1666665</v>
      </c>
      <c r="CH906" s="100">
        <v>16647498.5</v>
      </c>
      <c r="CI906" s="100">
        <v>7864665.1666667098</v>
      </c>
      <c r="CJ906" s="100">
        <v>-21650168.166666601</v>
      </c>
      <c r="CK906" s="100">
        <v>-28652501.499999899</v>
      </c>
      <c r="CL906" s="100">
        <v>-36197834.833333299</v>
      </c>
      <c r="CM906" s="100">
        <v>-3812668.1666666502</v>
      </c>
      <c r="CN906" s="100">
        <v>27097498.5</v>
      </c>
      <c r="CO906" s="100">
        <v>27097498.5</v>
      </c>
    </row>
    <row r="907" spans="1:93" x14ac:dyDescent="0.2">
      <c r="A907" s="102" t="s">
        <v>2499</v>
      </c>
      <c r="B907" s="103">
        <v>-62982852.740000002</v>
      </c>
      <c r="C907" s="103">
        <v>-82578409.189999998</v>
      </c>
      <c r="D907" s="103">
        <v>-84882760.189999998</v>
      </c>
      <c r="E907" s="103">
        <v>-89543907.870000005</v>
      </c>
      <c r="F907" s="103">
        <v>-106633257.63</v>
      </c>
      <c r="G907" s="103">
        <v>-72370169.959999993</v>
      </c>
      <c r="H907" s="103">
        <v>-66189526.759999901</v>
      </c>
      <c r="I907" s="103">
        <v>-82323800.170000002</v>
      </c>
      <c r="J907" s="103">
        <v>-82521660.739999995</v>
      </c>
      <c r="K907" s="103">
        <v>-88111836.739999995</v>
      </c>
      <c r="L907" s="103">
        <v>-110524371.45</v>
      </c>
      <c r="M907" s="103">
        <v>-80776577.849999994</v>
      </c>
      <c r="N907" s="103">
        <v>-80776577.849999994</v>
      </c>
      <c r="O907" s="103">
        <v>-70615600.849999994</v>
      </c>
      <c r="P907" s="103">
        <v>-96144384.489999995</v>
      </c>
      <c r="Q907" s="103">
        <v>-104894721.669999</v>
      </c>
      <c r="R907" s="103">
        <v>-104579931.95</v>
      </c>
      <c r="S907" s="103">
        <v>-113138269.999999</v>
      </c>
      <c r="T907" s="103">
        <v>-81748258.269999996</v>
      </c>
      <c r="U907" s="103">
        <v>-70107660.239999995</v>
      </c>
      <c r="V907" s="103">
        <v>-96386003.480000004</v>
      </c>
      <c r="W907" s="103">
        <v>-105081092.14</v>
      </c>
      <c r="X907" s="103">
        <v>-104448528.8</v>
      </c>
      <c r="Y907" s="103">
        <v>-114463575.54000001</v>
      </c>
      <c r="Z907" s="103">
        <v>-87832648.329999998</v>
      </c>
      <c r="AA907" s="103"/>
      <c r="AB907" s="103">
        <v>-87832648.329999998</v>
      </c>
      <c r="AC907" s="103">
        <v>-88567357.163333297</v>
      </c>
      <c r="AD907" s="103">
        <v>-117830107.163333</v>
      </c>
      <c r="AE907" s="103">
        <v>-129642856.83</v>
      </c>
      <c r="AF907" s="103">
        <v>-140998607.607777</v>
      </c>
      <c r="AG907" s="103">
        <v>-112113024.607777</v>
      </c>
      <c r="AH907" s="103">
        <v>-86013274.829999998</v>
      </c>
      <c r="AI907" s="103">
        <v>-87175795.663333297</v>
      </c>
      <c r="AJ907" s="103">
        <v>-116371878.996666</v>
      </c>
      <c r="AK907" s="103">
        <v>-128117962.33</v>
      </c>
      <c r="AL907" s="103">
        <v>-139607045.663333</v>
      </c>
      <c r="AM907" s="103">
        <v>-111965628.996666</v>
      </c>
      <c r="AN907" s="103">
        <v>-85799212.329999998</v>
      </c>
      <c r="AO907" s="103">
        <v>-85799212.329999998</v>
      </c>
      <c r="AP907" s="103">
        <v>-87110170.663333401</v>
      </c>
      <c r="AQ907" s="103">
        <v>-116256253.996666</v>
      </c>
      <c r="AR907" s="103">
        <v>-127952337.33</v>
      </c>
      <c r="AS907" s="103">
        <v>-139541420.663333</v>
      </c>
      <c r="AT907" s="103">
        <v>-111850003.996666</v>
      </c>
      <c r="AU907" s="103">
        <v>-85633587.330000103</v>
      </c>
      <c r="AV907" s="103">
        <v>-87000795.663333401</v>
      </c>
      <c r="AW907" s="103">
        <v>-116063545.663333</v>
      </c>
      <c r="AX907" s="103">
        <v>-127676295.663333</v>
      </c>
      <c r="AY907" s="103">
        <v>-139432045.663333</v>
      </c>
      <c r="AZ907" s="103">
        <v>-111657295.663333</v>
      </c>
      <c r="BA907" s="103">
        <v>-85357545.663333401</v>
      </c>
      <c r="BB907" s="103">
        <v>-85357545.663333401</v>
      </c>
      <c r="BC907" s="103">
        <v>-86891420.663333401</v>
      </c>
      <c r="BD907" s="103">
        <v>-115870837.33</v>
      </c>
      <c r="BE907" s="103">
        <v>-127400253.996666</v>
      </c>
      <c r="BF907" s="103">
        <v>-139322670.663333</v>
      </c>
      <c r="BG907" s="103">
        <v>-111464587.33</v>
      </c>
      <c r="BH907" s="103">
        <v>-85081503.9966667</v>
      </c>
      <c r="BI907" s="103">
        <v>-86891420.663333297</v>
      </c>
      <c r="BJ907" s="103">
        <v>-115870837.33</v>
      </c>
      <c r="BK907" s="103">
        <v>-127400253.996666</v>
      </c>
      <c r="BL907" s="103">
        <v>-139322670.663333</v>
      </c>
      <c r="BM907" s="103">
        <v>-111464587.33</v>
      </c>
      <c r="BN907" s="103">
        <v>-85081503.996666595</v>
      </c>
      <c r="BO907" s="103">
        <v>-85081503.996666595</v>
      </c>
      <c r="BP907" s="103">
        <v>-85996108.163333297</v>
      </c>
      <c r="BQ907" s="103">
        <v>-113225524.83</v>
      </c>
      <c r="BR907" s="103">
        <v>-123004941.496666</v>
      </c>
      <c r="BS907" s="103">
        <v>-133227358.163333</v>
      </c>
      <c r="BT907" s="103">
        <v>-103619274.829999</v>
      </c>
      <c r="BU907" s="103">
        <v>-75486191.496666595</v>
      </c>
      <c r="BV907" s="103">
        <v>-85996108.163333207</v>
      </c>
      <c r="BW907" s="103">
        <v>-113225524.829999</v>
      </c>
      <c r="BX907" s="103">
        <v>-123004941.496666</v>
      </c>
      <c r="BY907" s="103">
        <v>-133227358.163333</v>
      </c>
      <c r="BZ907" s="103">
        <v>-103619274.829999</v>
      </c>
      <c r="CA907" s="103">
        <v>-75486191.496666506</v>
      </c>
      <c r="CB907" s="103">
        <v>-75486191.496666506</v>
      </c>
      <c r="CC907" s="103">
        <v>-85952358.163333207</v>
      </c>
      <c r="CD907" s="103">
        <v>-112332816.496666</v>
      </c>
      <c r="CE907" s="103">
        <v>-121235149.829999</v>
      </c>
      <c r="CF907" s="103">
        <v>-130680483.163333</v>
      </c>
      <c r="CG907" s="103">
        <v>-100195316.496666</v>
      </c>
      <c r="CH907" s="103">
        <v>-71185149.829999894</v>
      </c>
      <c r="CI907" s="103">
        <v>-79967983.163333207</v>
      </c>
      <c r="CJ907" s="103">
        <v>-109482816.496666</v>
      </c>
      <c r="CK907" s="103">
        <v>-116485149.829999</v>
      </c>
      <c r="CL907" s="103">
        <v>-124030483.163333</v>
      </c>
      <c r="CM907" s="103">
        <v>-91645316.496666595</v>
      </c>
      <c r="CN907" s="103">
        <v>-60735149.829999998</v>
      </c>
      <c r="CO907" s="103">
        <v>-60735149.829999998</v>
      </c>
    </row>
    <row r="908" spans="1:93" x14ac:dyDescent="0.2">
      <c r="A908" s="101" t="s">
        <v>2500</v>
      </c>
    </row>
    <row r="909" spans="1:93" x14ac:dyDescent="0.2">
      <c r="A909" s="99" t="s">
        <v>2501</v>
      </c>
    </row>
    <row r="910" spans="1:93" x14ac:dyDescent="0.2">
      <c r="A910" s="101" t="s">
        <v>2502</v>
      </c>
      <c r="B910" s="100">
        <v>0</v>
      </c>
      <c r="C910" s="100">
        <v>0</v>
      </c>
      <c r="D910" s="100">
        <v>0</v>
      </c>
      <c r="E910" s="100">
        <v>0</v>
      </c>
      <c r="F910" s="100">
        <v>0</v>
      </c>
      <c r="G910" s="100">
        <v>0</v>
      </c>
      <c r="H910" s="100">
        <v>0</v>
      </c>
      <c r="I910" s="100">
        <v>0</v>
      </c>
      <c r="J910" s="100">
        <v>0</v>
      </c>
      <c r="K910" s="100">
        <v>0</v>
      </c>
      <c r="L910" s="100">
        <v>0</v>
      </c>
      <c r="M910" s="100">
        <v>0</v>
      </c>
      <c r="N910" s="100">
        <v>0</v>
      </c>
      <c r="O910" s="100">
        <v>0</v>
      </c>
      <c r="P910" s="100">
        <v>0</v>
      </c>
      <c r="Q910" s="100">
        <v>0</v>
      </c>
      <c r="R910" s="100">
        <v>0</v>
      </c>
      <c r="S910" s="100">
        <v>0</v>
      </c>
      <c r="T910" s="100">
        <v>0</v>
      </c>
      <c r="U910" s="100">
        <v>0</v>
      </c>
      <c r="V910" s="100">
        <v>0</v>
      </c>
      <c r="W910" s="100">
        <v>0</v>
      </c>
      <c r="X910" s="100">
        <v>0</v>
      </c>
      <c r="Y910" s="100">
        <v>0</v>
      </c>
      <c r="Z910" s="100">
        <v>0</v>
      </c>
      <c r="AB910" s="100">
        <v>0</v>
      </c>
      <c r="AC910" s="100">
        <v>0</v>
      </c>
      <c r="AD910" s="100">
        <v>0</v>
      </c>
      <c r="AE910" s="100">
        <v>0</v>
      </c>
      <c r="AF910" s="100">
        <v>0</v>
      </c>
      <c r="AG910" s="100">
        <v>0</v>
      </c>
      <c r="AH910" s="100">
        <v>0</v>
      </c>
      <c r="AI910" s="100">
        <v>0</v>
      </c>
      <c r="AJ910" s="100">
        <v>0</v>
      </c>
      <c r="AK910" s="100">
        <v>0</v>
      </c>
      <c r="AL910" s="100">
        <v>0</v>
      </c>
      <c r="AM910" s="100">
        <v>0</v>
      </c>
      <c r="AN910" s="100">
        <v>0</v>
      </c>
      <c r="AO910" s="100">
        <v>0</v>
      </c>
      <c r="AP910" s="100">
        <v>0</v>
      </c>
      <c r="AQ910" s="100">
        <v>0</v>
      </c>
      <c r="AR910" s="100">
        <v>0</v>
      </c>
      <c r="AS910" s="100">
        <v>0</v>
      </c>
      <c r="AT910" s="100">
        <v>0</v>
      </c>
      <c r="AU910" s="100">
        <v>0</v>
      </c>
      <c r="AV910" s="100">
        <v>0</v>
      </c>
      <c r="AW910" s="100">
        <v>0</v>
      </c>
      <c r="AX910" s="100">
        <v>0</v>
      </c>
      <c r="AY910" s="100">
        <v>0</v>
      </c>
      <c r="AZ910" s="100">
        <v>0</v>
      </c>
      <c r="BA910" s="100">
        <v>0</v>
      </c>
      <c r="BB910" s="100">
        <v>0</v>
      </c>
      <c r="BC910" s="100">
        <v>0</v>
      </c>
      <c r="BD910" s="100">
        <v>0</v>
      </c>
      <c r="BE910" s="100">
        <v>0</v>
      </c>
      <c r="BF910" s="100">
        <v>0</v>
      </c>
      <c r="BG910" s="100">
        <v>0</v>
      </c>
      <c r="BH910" s="100">
        <v>0</v>
      </c>
      <c r="BI910" s="100">
        <v>0</v>
      </c>
      <c r="BJ910" s="100">
        <v>0</v>
      </c>
      <c r="BK910" s="100">
        <v>0</v>
      </c>
      <c r="BL910" s="100">
        <v>0</v>
      </c>
      <c r="BM910" s="100">
        <v>0</v>
      </c>
      <c r="BN910" s="100">
        <v>0</v>
      </c>
      <c r="BO910" s="100">
        <v>0</v>
      </c>
      <c r="BP910" s="100">
        <v>0</v>
      </c>
      <c r="BQ910" s="100">
        <v>0</v>
      </c>
      <c r="BR910" s="100">
        <v>0</v>
      </c>
      <c r="BS910" s="100">
        <v>0</v>
      </c>
      <c r="BT910" s="100">
        <v>0</v>
      </c>
      <c r="BU910" s="100">
        <v>0</v>
      </c>
      <c r="BV910" s="100">
        <v>0</v>
      </c>
      <c r="BW910" s="100">
        <v>0</v>
      </c>
      <c r="BX910" s="100">
        <v>0</v>
      </c>
      <c r="BY910" s="100">
        <v>0</v>
      </c>
      <c r="BZ910" s="100">
        <v>0</v>
      </c>
      <c r="CA910" s="100">
        <v>0</v>
      </c>
      <c r="CB910" s="100">
        <v>0</v>
      </c>
      <c r="CC910" s="100">
        <v>0</v>
      </c>
      <c r="CD910" s="100">
        <v>0</v>
      </c>
      <c r="CE910" s="100">
        <v>0</v>
      </c>
      <c r="CF910" s="100">
        <v>0</v>
      </c>
      <c r="CG910" s="100">
        <v>0</v>
      </c>
      <c r="CH910" s="100">
        <v>0</v>
      </c>
      <c r="CI910" s="100">
        <v>0</v>
      </c>
      <c r="CJ910" s="100">
        <v>0</v>
      </c>
      <c r="CK910" s="100">
        <v>0</v>
      </c>
      <c r="CL910" s="100">
        <v>0</v>
      </c>
      <c r="CM910" s="100">
        <v>0</v>
      </c>
      <c r="CN910" s="100">
        <v>0</v>
      </c>
      <c r="CO910" s="100">
        <v>0</v>
      </c>
    </row>
    <row r="911" spans="1:93" x14ac:dyDescent="0.2">
      <c r="A911" s="102" t="s">
        <v>2503</v>
      </c>
      <c r="B911" s="103">
        <v>0</v>
      </c>
      <c r="C911" s="103">
        <v>0</v>
      </c>
      <c r="D911" s="103">
        <v>0</v>
      </c>
      <c r="E911" s="103">
        <v>0</v>
      </c>
      <c r="F911" s="103">
        <v>0</v>
      </c>
      <c r="G911" s="103">
        <v>0</v>
      </c>
      <c r="H911" s="103">
        <v>0</v>
      </c>
      <c r="I911" s="103">
        <v>0</v>
      </c>
      <c r="J911" s="103">
        <v>0</v>
      </c>
      <c r="K911" s="103">
        <v>0</v>
      </c>
      <c r="L911" s="103">
        <v>0</v>
      </c>
      <c r="M911" s="103">
        <v>0</v>
      </c>
      <c r="N911" s="103">
        <v>0</v>
      </c>
      <c r="O911" s="103">
        <v>0</v>
      </c>
      <c r="P911" s="103">
        <v>0</v>
      </c>
      <c r="Q911" s="103">
        <v>0</v>
      </c>
      <c r="R911" s="103">
        <v>0</v>
      </c>
      <c r="S911" s="103">
        <v>0</v>
      </c>
      <c r="T911" s="103">
        <v>0</v>
      </c>
      <c r="U911" s="103">
        <v>0</v>
      </c>
      <c r="V911" s="103">
        <v>0</v>
      </c>
      <c r="W911" s="103">
        <v>0</v>
      </c>
      <c r="X911" s="103">
        <v>0</v>
      </c>
      <c r="Y911" s="103">
        <v>0</v>
      </c>
      <c r="Z911" s="103">
        <v>0</v>
      </c>
      <c r="AA911" s="103"/>
      <c r="AB911" s="103">
        <v>0</v>
      </c>
      <c r="AC911" s="103">
        <v>0</v>
      </c>
      <c r="AD911" s="103">
        <v>0</v>
      </c>
      <c r="AE911" s="103">
        <v>0</v>
      </c>
      <c r="AF911" s="103">
        <v>0</v>
      </c>
      <c r="AG911" s="103">
        <v>0</v>
      </c>
      <c r="AH911" s="103">
        <v>0</v>
      </c>
      <c r="AI911" s="103">
        <v>0</v>
      </c>
      <c r="AJ911" s="103">
        <v>0</v>
      </c>
      <c r="AK911" s="103">
        <v>0</v>
      </c>
      <c r="AL911" s="103">
        <v>0</v>
      </c>
      <c r="AM911" s="103">
        <v>0</v>
      </c>
      <c r="AN911" s="103">
        <v>0</v>
      </c>
      <c r="AO911" s="103">
        <v>0</v>
      </c>
      <c r="AP911" s="103">
        <v>0</v>
      </c>
      <c r="AQ911" s="103">
        <v>0</v>
      </c>
      <c r="AR911" s="103">
        <v>0</v>
      </c>
      <c r="AS911" s="103">
        <v>0</v>
      </c>
      <c r="AT911" s="103">
        <v>0</v>
      </c>
      <c r="AU911" s="103">
        <v>0</v>
      </c>
      <c r="AV911" s="103">
        <v>0</v>
      </c>
      <c r="AW911" s="103">
        <v>0</v>
      </c>
      <c r="AX911" s="103">
        <v>0</v>
      </c>
      <c r="AY911" s="103">
        <v>0</v>
      </c>
      <c r="AZ911" s="103">
        <v>0</v>
      </c>
      <c r="BA911" s="103">
        <v>0</v>
      </c>
      <c r="BB911" s="103">
        <v>0</v>
      </c>
      <c r="BC911" s="103">
        <v>0</v>
      </c>
      <c r="BD911" s="103">
        <v>0</v>
      </c>
      <c r="BE911" s="103">
        <v>0</v>
      </c>
      <c r="BF911" s="103">
        <v>0</v>
      </c>
      <c r="BG911" s="103">
        <v>0</v>
      </c>
      <c r="BH911" s="103">
        <v>0</v>
      </c>
      <c r="BI911" s="103">
        <v>0</v>
      </c>
      <c r="BJ911" s="103">
        <v>0</v>
      </c>
      <c r="BK911" s="103">
        <v>0</v>
      </c>
      <c r="BL911" s="103">
        <v>0</v>
      </c>
      <c r="BM911" s="103">
        <v>0</v>
      </c>
      <c r="BN911" s="103">
        <v>0</v>
      </c>
      <c r="BO911" s="103">
        <v>0</v>
      </c>
      <c r="BP911" s="103">
        <v>0</v>
      </c>
      <c r="BQ911" s="103">
        <v>0</v>
      </c>
      <c r="BR911" s="103">
        <v>0</v>
      </c>
      <c r="BS911" s="103">
        <v>0</v>
      </c>
      <c r="BT911" s="103">
        <v>0</v>
      </c>
      <c r="BU911" s="103">
        <v>0</v>
      </c>
      <c r="BV911" s="103">
        <v>0</v>
      </c>
      <c r="BW911" s="103">
        <v>0</v>
      </c>
      <c r="BX911" s="103">
        <v>0</v>
      </c>
      <c r="BY911" s="103">
        <v>0</v>
      </c>
      <c r="BZ911" s="103">
        <v>0</v>
      </c>
      <c r="CA911" s="103">
        <v>0</v>
      </c>
      <c r="CB911" s="103">
        <v>0</v>
      </c>
      <c r="CC911" s="103">
        <v>0</v>
      </c>
      <c r="CD911" s="103">
        <v>0</v>
      </c>
      <c r="CE911" s="103">
        <v>0</v>
      </c>
      <c r="CF911" s="103">
        <v>0</v>
      </c>
      <c r="CG911" s="103">
        <v>0</v>
      </c>
      <c r="CH911" s="103">
        <v>0</v>
      </c>
      <c r="CI911" s="103">
        <v>0</v>
      </c>
      <c r="CJ911" s="103">
        <v>0</v>
      </c>
      <c r="CK911" s="103">
        <v>0</v>
      </c>
      <c r="CL911" s="103">
        <v>0</v>
      </c>
      <c r="CM911" s="103">
        <v>0</v>
      </c>
      <c r="CN911" s="103">
        <v>0</v>
      </c>
      <c r="CO911" s="103">
        <v>0</v>
      </c>
    </row>
    <row r="912" spans="1:93" x14ac:dyDescent="0.2">
      <c r="A912" s="101" t="s">
        <v>2504</v>
      </c>
    </row>
    <row r="913" spans="1:93" x14ac:dyDescent="0.2">
      <c r="A913" s="99" t="s">
        <v>2505</v>
      </c>
    </row>
    <row r="914" spans="1:93" x14ac:dyDescent="0.2">
      <c r="A914" s="101" t="s">
        <v>2506</v>
      </c>
      <c r="B914" s="100">
        <v>-747.26</v>
      </c>
      <c r="C914" s="100">
        <v>-2020.97</v>
      </c>
      <c r="D914" s="100">
        <v>-13298.53</v>
      </c>
      <c r="E914" s="100">
        <v>-1147.06</v>
      </c>
      <c r="F914" s="100">
        <v>-1800.59</v>
      </c>
      <c r="G914" s="100">
        <v>-2094.1999999999998</v>
      </c>
      <c r="H914" s="100">
        <v>-7974.76</v>
      </c>
      <c r="I914" s="100">
        <v>-2381.58</v>
      </c>
      <c r="J914" s="100">
        <v>-2320.11</v>
      </c>
      <c r="K914" s="100">
        <v>-8506.44</v>
      </c>
      <c r="L914" s="100">
        <v>-8186.03</v>
      </c>
      <c r="M914" s="100">
        <v>-6633.02</v>
      </c>
      <c r="N914" s="100">
        <v>-6633.02</v>
      </c>
      <c r="O914" s="100">
        <v>-8526.39</v>
      </c>
      <c r="P914" s="100">
        <v>-9092.11</v>
      </c>
      <c r="Q914" s="100">
        <v>-17712.23</v>
      </c>
      <c r="R914" s="100">
        <v>-7932.17</v>
      </c>
      <c r="S914" s="100">
        <v>-8363.6</v>
      </c>
      <c r="T914" s="100">
        <v>-7333.47</v>
      </c>
      <c r="U914" s="100">
        <v>-7754.32</v>
      </c>
      <c r="V914" s="100">
        <v>-9509.19</v>
      </c>
      <c r="W914" s="100">
        <v>-11363.26</v>
      </c>
      <c r="X914" s="100">
        <v>-5329.76</v>
      </c>
      <c r="Y914" s="100">
        <v>-9094.8799999999992</v>
      </c>
      <c r="Z914" s="100">
        <v>-9007.17</v>
      </c>
      <c r="AB914" s="100">
        <v>-9007.17</v>
      </c>
      <c r="AC914" s="100">
        <v>-9007.17</v>
      </c>
      <c r="AD914" s="100">
        <v>-9007.17</v>
      </c>
      <c r="AE914" s="100">
        <v>-9007.17</v>
      </c>
      <c r="AF914" s="100">
        <v>-9007.17</v>
      </c>
      <c r="AG914" s="100">
        <v>-9007.17</v>
      </c>
      <c r="AH914" s="100">
        <v>-9007.17</v>
      </c>
      <c r="AI914" s="100">
        <v>-9007.17</v>
      </c>
      <c r="AJ914" s="100">
        <v>-9007.17</v>
      </c>
      <c r="AK914" s="100">
        <v>-9007.17</v>
      </c>
      <c r="AL914" s="100">
        <v>-9007.17</v>
      </c>
      <c r="AM914" s="100">
        <v>-9007.17</v>
      </c>
      <c r="AN914" s="100">
        <v>-9007.17</v>
      </c>
      <c r="AO914" s="100">
        <v>-9007.17</v>
      </c>
      <c r="AP914" s="100">
        <v>-9007.17</v>
      </c>
      <c r="AQ914" s="100">
        <v>-9007.17</v>
      </c>
      <c r="AR914" s="100">
        <v>-9007.17</v>
      </c>
      <c r="AS914" s="100">
        <v>-9007.17</v>
      </c>
      <c r="AT914" s="100">
        <v>-9007.17</v>
      </c>
      <c r="AU914" s="100">
        <v>-9007.17</v>
      </c>
      <c r="AV914" s="100">
        <v>-9007.17</v>
      </c>
      <c r="AW914" s="100">
        <v>-9007.17</v>
      </c>
      <c r="AX914" s="100">
        <v>-9007.17</v>
      </c>
      <c r="AY914" s="100">
        <v>-9007.17</v>
      </c>
      <c r="AZ914" s="100">
        <v>-9007.17</v>
      </c>
      <c r="BA914" s="100">
        <v>-9007.17</v>
      </c>
      <c r="BB914" s="100">
        <v>-9007.17</v>
      </c>
      <c r="BC914" s="100">
        <v>-9007.17</v>
      </c>
      <c r="BD914" s="100">
        <v>-9007.17</v>
      </c>
      <c r="BE914" s="100">
        <v>-9007.17</v>
      </c>
      <c r="BF914" s="100">
        <v>-9007.17</v>
      </c>
      <c r="BG914" s="100">
        <v>-9007.17</v>
      </c>
      <c r="BH914" s="100">
        <v>-9007.17</v>
      </c>
      <c r="BI914" s="100">
        <v>-9007.17</v>
      </c>
      <c r="BJ914" s="100">
        <v>-9007.17</v>
      </c>
      <c r="BK914" s="100">
        <v>-9007.17</v>
      </c>
      <c r="BL914" s="100">
        <v>-9007.17</v>
      </c>
      <c r="BM914" s="100">
        <v>-9007.17</v>
      </c>
      <c r="BN914" s="100">
        <v>-9007.17</v>
      </c>
      <c r="BO914" s="100">
        <v>-9007.17</v>
      </c>
      <c r="BP914" s="100">
        <v>-9007.17</v>
      </c>
      <c r="BQ914" s="100">
        <v>-9007.17</v>
      </c>
      <c r="BR914" s="100">
        <v>-9007.17</v>
      </c>
      <c r="BS914" s="100">
        <v>-9007.17</v>
      </c>
      <c r="BT914" s="100">
        <v>-9007.17</v>
      </c>
      <c r="BU914" s="100">
        <v>-9007.17</v>
      </c>
      <c r="BV914" s="100">
        <v>-9007.17</v>
      </c>
      <c r="BW914" s="100">
        <v>-9007.17</v>
      </c>
      <c r="BX914" s="100">
        <v>-9007.17</v>
      </c>
      <c r="BY914" s="100">
        <v>-9007.17</v>
      </c>
      <c r="BZ914" s="100">
        <v>-9007.17</v>
      </c>
      <c r="CA914" s="100">
        <v>-9007.17</v>
      </c>
      <c r="CB914" s="100">
        <v>-9007.17</v>
      </c>
      <c r="CC914" s="100">
        <v>-9007.17</v>
      </c>
      <c r="CD914" s="100">
        <v>-9007.17</v>
      </c>
      <c r="CE914" s="100">
        <v>-9007.17</v>
      </c>
      <c r="CF914" s="100">
        <v>-9007.17</v>
      </c>
      <c r="CG914" s="100">
        <v>-9007.17</v>
      </c>
      <c r="CH914" s="100">
        <v>-9007.17</v>
      </c>
      <c r="CI914" s="100">
        <v>-9007.17</v>
      </c>
      <c r="CJ914" s="100">
        <v>-9007.17</v>
      </c>
      <c r="CK914" s="100">
        <v>-9007.17</v>
      </c>
      <c r="CL914" s="100">
        <v>-9007.17</v>
      </c>
      <c r="CM914" s="100">
        <v>-9007.17</v>
      </c>
      <c r="CN914" s="100">
        <v>-9007.17</v>
      </c>
      <c r="CO914" s="100">
        <v>-9007.17</v>
      </c>
    </row>
    <row r="915" spans="1:93" x14ac:dyDescent="0.2">
      <c r="A915" s="101" t="s">
        <v>2507</v>
      </c>
      <c r="B915" s="100">
        <v>0</v>
      </c>
      <c r="C915" s="100">
        <v>0</v>
      </c>
      <c r="D915" s="100">
        <v>0</v>
      </c>
      <c r="E915" s="100">
        <v>0</v>
      </c>
      <c r="F915" s="100">
        <v>0</v>
      </c>
      <c r="G915" s="100">
        <v>0</v>
      </c>
      <c r="H915" s="100">
        <v>0</v>
      </c>
      <c r="I915" s="100">
        <v>0</v>
      </c>
      <c r="J915" s="100">
        <v>0</v>
      </c>
      <c r="K915" s="100">
        <v>0</v>
      </c>
      <c r="L915" s="100">
        <v>0</v>
      </c>
      <c r="M915" s="100">
        <v>0</v>
      </c>
      <c r="N915" s="100">
        <v>0</v>
      </c>
      <c r="O915" s="100">
        <v>0</v>
      </c>
      <c r="P915" s="100">
        <v>0</v>
      </c>
      <c r="Q915" s="100">
        <v>0</v>
      </c>
      <c r="R915" s="100">
        <v>0</v>
      </c>
      <c r="S915" s="100">
        <v>0</v>
      </c>
      <c r="T915" s="100">
        <v>0</v>
      </c>
      <c r="U915" s="100">
        <v>0</v>
      </c>
      <c r="V915" s="100">
        <v>0</v>
      </c>
      <c r="W915" s="100">
        <v>0</v>
      </c>
      <c r="X915" s="100">
        <v>0</v>
      </c>
      <c r="Y915" s="100">
        <v>0</v>
      </c>
      <c r="Z915" s="100">
        <v>0</v>
      </c>
      <c r="AB915" s="100">
        <v>0</v>
      </c>
      <c r="AC915" s="100">
        <v>0</v>
      </c>
      <c r="AD915" s="100">
        <v>0</v>
      </c>
      <c r="AE915" s="100">
        <v>0</v>
      </c>
      <c r="AF915" s="100">
        <v>0</v>
      </c>
      <c r="AG915" s="100">
        <v>0</v>
      </c>
      <c r="AH915" s="100">
        <v>0</v>
      </c>
      <c r="AI915" s="100">
        <v>0</v>
      </c>
      <c r="AJ915" s="100">
        <v>0</v>
      </c>
      <c r="AK915" s="100">
        <v>0</v>
      </c>
      <c r="AL915" s="100">
        <v>0</v>
      </c>
      <c r="AM915" s="100">
        <v>0</v>
      </c>
      <c r="AN915" s="100">
        <v>0</v>
      </c>
      <c r="AO915" s="100">
        <v>0</v>
      </c>
      <c r="AP915" s="100">
        <v>0</v>
      </c>
      <c r="AQ915" s="100">
        <v>0</v>
      </c>
      <c r="AR915" s="100">
        <v>0</v>
      </c>
      <c r="AS915" s="100">
        <v>0</v>
      </c>
      <c r="AT915" s="100">
        <v>0</v>
      </c>
      <c r="AU915" s="100">
        <v>0</v>
      </c>
      <c r="AV915" s="100">
        <v>0</v>
      </c>
      <c r="AW915" s="100">
        <v>0</v>
      </c>
      <c r="AX915" s="100">
        <v>0</v>
      </c>
      <c r="AY915" s="100">
        <v>0</v>
      </c>
      <c r="AZ915" s="100">
        <v>0</v>
      </c>
      <c r="BA915" s="100">
        <v>0</v>
      </c>
      <c r="BB915" s="100">
        <v>0</v>
      </c>
      <c r="BC915" s="100">
        <v>0</v>
      </c>
      <c r="BD915" s="100">
        <v>0</v>
      </c>
      <c r="BE915" s="100">
        <v>0</v>
      </c>
      <c r="BF915" s="100">
        <v>0</v>
      </c>
      <c r="BG915" s="100">
        <v>0</v>
      </c>
      <c r="BH915" s="100">
        <v>0</v>
      </c>
      <c r="BI915" s="100">
        <v>0</v>
      </c>
      <c r="BJ915" s="100">
        <v>0</v>
      </c>
      <c r="BK915" s="100">
        <v>0</v>
      </c>
      <c r="BL915" s="100">
        <v>0</v>
      </c>
      <c r="BM915" s="100">
        <v>0</v>
      </c>
      <c r="BN915" s="100">
        <v>0</v>
      </c>
      <c r="BO915" s="100">
        <v>0</v>
      </c>
      <c r="BP915" s="100">
        <v>0</v>
      </c>
      <c r="BQ915" s="100">
        <v>0</v>
      </c>
      <c r="BR915" s="100">
        <v>0</v>
      </c>
      <c r="BS915" s="100">
        <v>0</v>
      </c>
      <c r="BT915" s="100">
        <v>0</v>
      </c>
      <c r="BU915" s="100">
        <v>0</v>
      </c>
      <c r="BV915" s="100">
        <v>0</v>
      </c>
      <c r="BW915" s="100">
        <v>0</v>
      </c>
      <c r="BX915" s="100">
        <v>0</v>
      </c>
      <c r="BY915" s="100">
        <v>0</v>
      </c>
      <c r="BZ915" s="100">
        <v>0</v>
      </c>
      <c r="CA915" s="100">
        <v>0</v>
      </c>
      <c r="CB915" s="100">
        <v>0</v>
      </c>
      <c r="CC915" s="100">
        <v>0</v>
      </c>
      <c r="CD915" s="100">
        <v>0</v>
      </c>
      <c r="CE915" s="100">
        <v>0</v>
      </c>
      <c r="CF915" s="100">
        <v>0</v>
      </c>
      <c r="CG915" s="100">
        <v>0</v>
      </c>
      <c r="CH915" s="100">
        <v>0</v>
      </c>
      <c r="CI915" s="100">
        <v>0</v>
      </c>
      <c r="CJ915" s="100">
        <v>0</v>
      </c>
      <c r="CK915" s="100">
        <v>0</v>
      </c>
      <c r="CL915" s="100">
        <v>0</v>
      </c>
      <c r="CM915" s="100">
        <v>0</v>
      </c>
      <c r="CN915" s="100">
        <v>0</v>
      </c>
      <c r="CO915" s="100">
        <v>0</v>
      </c>
    </row>
    <row r="916" spans="1:93" x14ac:dyDescent="0.2">
      <c r="A916" s="101" t="s">
        <v>2508</v>
      </c>
      <c r="B916" s="100">
        <v>1376.52</v>
      </c>
      <c r="C916" s="100">
        <v>203796.16</v>
      </c>
      <c r="D916" s="100">
        <v>1376.52</v>
      </c>
      <c r="E916" s="100">
        <v>1376.52</v>
      </c>
      <c r="F916" s="100">
        <v>1376.52</v>
      </c>
      <c r="G916" s="100">
        <v>861103.82</v>
      </c>
      <c r="H916" s="100">
        <v>1376.52</v>
      </c>
      <c r="I916" s="100">
        <v>1376.52</v>
      </c>
      <c r="J916" s="100">
        <v>1376.52</v>
      </c>
      <c r="K916" s="100">
        <v>0</v>
      </c>
      <c r="L916" s="100">
        <v>-4690.84</v>
      </c>
      <c r="M916" s="100">
        <v>-4651.62</v>
      </c>
      <c r="N916" s="100">
        <v>-4651.62</v>
      </c>
      <c r="O916" s="100">
        <v>39.22</v>
      </c>
      <c r="P916" s="100">
        <v>336336.45</v>
      </c>
      <c r="Q916" s="100">
        <v>39.22</v>
      </c>
      <c r="R916" s="100">
        <v>39.22</v>
      </c>
      <c r="S916" s="100">
        <v>-2462.5500000000002</v>
      </c>
      <c r="T916" s="100">
        <v>-2462.5500000000002</v>
      </c>
      <c r="U916" s="100">
        <v>39.22</v>
      </c>
      <c r="V916" s="100">
        <v>39.22</v>
      </c>
      <c r="W916" s="100">
        <v>39.22</v>
      </c>
      <c r="X916" s="100">
        <v>39.22</v>
      </c>
      <c r="Y916" s="100">
        <v>918051.53</v>
      </c>
      <c r="Z916" s="100">
        <v>10134.25</v>
      </c>
      <c r="AB916" s="100">
        <v>10134.25</v>
      </c>
      <c r="AC916" s="100">
        <v>10134.25</v>
      </c>
      <c r="AD916" s="100">
        <v>10134.25</v>
      </c>
      <c r="AE916" s="100">
        <v>10134.25</v>
      </c>
      <c r="AF916" s="100">
        <v>10134.25</v>
      </c>
      <c r="AG916" s="100">
        <v>10134.25</v>
      </c>
      <c r="AH916" s="100">
        <v>10134.25</v>
      </c>
      <c r="AI916" s="100">
        <v>10134.25</v>
      </c>
      <c r="AJ916" s="100">
        <v>10134.25</v>
      </c>
      <c r="AK916" s="100">
        <v>10134.25</v>
      </c>
      <c r="AL916" s="100">
        <v>10134.25</v>
      </c>
      <c r="AM916" s="100">
        <v>10134.25</v>
      </c>
      <c r="AN916" s="100">
        <v>10134.25</v>
      </c>
      <c r="AO916" s="100">
        <v>10134.25</v>
      </c>
      <c r="AP916" s="100">
        <v>10134.25</v>
      </c>
      <c r="AQ916" s="100">
        <v>10134.25</v>
      </c>
      <c r="AR916" s="100">
        <v>10134.25</v>
      </c>
      <c r="AS916" s="100">
        <v>10134.25</v>
      </c>
      <c r="AT916" s="100">
        <v>10134.25</v>
      </c>
      <c r="AU916" s="100">
        <v>10134.25</v>
      </c>
      <c r="AV916" s="100">
        <v>10134.25</v>
      </c>
      <c r="AW916" s="100">
        <v>10134.25</v>
      </c>
      <c r="AX916" s="100">
        <v>10134.25</v>
      </c>
      <c r="AY916" s="100">
        <v>10134.25</v>
      </c>
      <c r="AZ916" s="100">
        <v>10134.25</v>
      </c>
      <c r="BA916" s="100">
        <v>10134.25</v>
      </c>
      <c r="BB916" s="100">
        <v>10134.25</v>
      </c>
      <c r="BC916" s="100">
        <v>10134.25</v>
      </c>
      <c r="BD916" s="100">
        <v>10134.25</v>
      </c>
      <c r="BE916" s="100">
        <v>10134.25</v>
      </c>
      <c r="BF916" s="100">
        <v>10134.25</v>
      </c>
      <c r="BG916" s="100">
        <v>10134.25</v>
      </c>
      <c r="BH916" s="100">
        <v>10134.25</v>
      </c>
      <c r="BI916" s="100">
        <v>10134.25</v>
      </c>
      <c r="BJ916" s="100">
        <v>10134.25</v>
      </c>
      <c r="BK916" s="100">
        <v>10134.25</v>
      </c>
      <c r="BL916" s="100">
        <v>10134.25</v>
      </c>
      <c r="BM916" s="100">
        <v>10134.25</v>
      </c>
      <c r="BN916" s="100">
        <v>10134.25</v>
      </c>
      <c r="BO916" s="100">
        <v>10134.25</v>
      </c>
      <c r="BP916" s="100">
        <v>10134.25</v>
      </c>
      <c r="BQ916" s="100">
        <v>10134.25</v>
      </c>
      <c r="BR916" s="100">
        <v>10134.25</v>
      </c>
      <c r="BS916" s="100">
        <v>10134.25</v>
      </c>
      <c r="BT916" s="100">
        <v>10134.25</v>
      </c>
      <c r="BU916" s="100">
        <v>10134.25</v>
      </c>
      <c r="BV916" s="100">
        <v>10134.25</v>
      </c>
      <c r="BW916" s="100">
        <v>10134.25</v>
      </c>
      <c r="BX916" s="100">
        <v>10134.25</v>
      </c>
      <c r="BY916" s="100">
        <v>10134.25</v>
      </c>
      <c r="BZ916" s="100">
        <v>10134.25</v>
      </c>
      <c r="CA916" s="100">
        <v>10134.25</v>
      </c>
      <c r="CB916" s="100">
        <v>10134.25</v>
      </c>
      <c r="CC916" s="100">
        <v>10134.25</v>
      </c>
      <c r="CD916" s="100">
        <v>10134.25</v>
      </c>
      <c r="CE916" s="100">
        <v>10134.25</v>
      </c>
      <c r="CF916" s="100">
        <v>10134.25</v>
      </c>
      <c r="CG916" s="100">
        <v>10134.25</v>
      </c>
      <c r="CH916" s="100">
        <v>10134.25</v>
      </c>
      <c r="CI916" s="100">
        <v>10134.25</v>
      </c>
      <c r="CJ916" s="100">
        <v>10134.25</v>
      </c>
      <c r="CK916" s="100">
        <v>10134.25</v>
      </c>
      <c r="CL916" s="100">
        <v>10134.25</v>
      </c>
      <c r="CM916" s="100">
        <v>10134.25</v>
      </c>
      <c r="CN916" s="100">
        <v>10134.25</v>
      </c>
      <c r="CO916" s="100">
        <v>10134.25</v>
      </c>
    </row>
    <row r="917" spans="1:93" x14ac:dyDescent="0.2">
      <c r="A917" s="101" t="s">
        <v>2509</v>
      </c>
      <c r="B917" s="100">
        <v>6109.14</v>
      </c>
      <c r="C917" s="100">
        <v>71713.98</v>
      </c>
      <c r="D917" s="100">
        <v>6109.14</v>
      </c>
      <c r="E917" s="100">
        <v>6110.38</v>
      </c>
      <c r="F917" s="100">
        <v>6135.74</v>
      </c>
      <c r="G917" s="100">
        <v>567086.72</v>
      </c>
      <c r="H917" s="100">
        <v>6135.74</v>
      </c>
      <c r="I917" s="100">
        <v>6135.74</v>
      </c>
      <c r="J917" s="100">
        <v>6135.74</v>
      </c>
      <c r="K917" s="100">
        <v>26.84</v>
      </c>
      <c r="L917" s="100">
        <v>-567.84</v>
      </c>
      <c r="M917" s="100">
        <v>-496.56</v>
      </c>
      <c r="N917" s="100">
        <v>-496.56</v>
      </c>
      <c r="O917" s="100">
        <v>1134.57</v>
      </c>
      <c r="P917" s="100">
        <v>109216.02</v>
      </c>
      <c r="Q917" s="100">
        <v>1134.57</v>
      </c>
      <c r="R917" s="100">
        <v>1134.57</v>
      </c>
      <c r="S917" s="100">
        <v>264.64</v>
      </c>
      <c r="T917" s="100">
        <v>-201.99</v>
      </c>
      <c r="U917" s="100">
        <v>603.46</v>
      </c>
      <c r="V917" s="100">
        <v>756.74</v>
      </c>
      <c r="W917" s="100">
        <v>756.74</v>
      </c>
      <c r="X917" s="100">
        <v>756.74</v>
      </c>
      <c r="Y917" s="100">
        <v>489768.93</v>
      </c>
      <c r="Z917" s="100">
        <v>1816.71</v>
      </c>
      <c r="AB917" s="100">
        <v>1816.71</v>
      </c>
      <c r="AC917" s="100">
        <v>1816.71</v>
      </c>
      <c r="AD917" s="100">
        <v>1816.71</v>
      </c>
      <c r="AE917" s="100">
        <v>1816.71</v>
      </c>
      <c r="AF917" s="100">
        <v>1816.71</v>
      </c>
      <c r="AG917" s="100">
        <v>1816.71</v>
      </c>
      <c r="AH917" s="100">
        <v>1816.71</v>
      </c>
      <c r="AI917" s="100">
        <v>1816.71</v>
      </c>
      <c r="AJ917" s="100">
        <v>1816.71</v>
      </c>
      <c r="AK917" s="100">
        <v>1816.71</v>
      </c>
      <c r="AL917" s="100">
        <v>1816.71</v>
      </c>
      <c r="AM917" s="100">
        <v>1816.71</v>
      </c>
      <c r="AN917" s="100">
        <v>1816.71</v>
      </c>
      <c r="AO917" s="100">
        <v>1816.71</v>
      </c>
      <c r="AP917" s="100">
        <v>1816.71</v>
      </c>
      <c r="AQ917" s="100">
        <v>1816.71</v>
      </c>
      <c r="AR917" s="100">
        <v>1816.71</v>
      </c>
      <c r="AS917" s="100">
        <v>1816.71</v>
      </c>
      <c r="AT917" s="100">
        <v>1816.71</v>
      </c>
      <c r="AU917" s="100">
        <v>1816.71</v>
      </c>
      <c r="AV917" s="100">
        <v>1816.71</v>
      </c>
      <c r="AW917" s="100">
        <v>1816.71</v>
      </c>
      <c r="AX917" s="100">
        <v>1816.71</v>
      </c>
      <c r="AY917" s="100">
        <v>1816.71</v>
      </c>
      <c r="AZ917" s="100">
        <v>1816.71</v>
      </c>
      <c r="BA917" s="100">
        <v>1816.71</v>
      </c>
      <c r="BB917" s="100">
        <v>1816.71</v>
      </c>
      <c r="BC917" s="100">
        <v>1816.71</v>
      </c>
      <c r="BD917" s="100">
        <v>1816.71</v>
      </c>
      <c r="BE917" s="100">
        <v>1816.71</v>
      </c>
      <c r="BF917" s="100">
        <v>1816.71</v>
      </c>
      <c r="BG917" s="100">
        <v>1816.71</v>
      </c>
      <c r="BH917" s="100">
        <v>1816.71</v>
      </c>
      <c r="BI917" s="100">
        <v>1816.71</v>
      </c>
      <c r="BJ917" s="100">
        <v>1816.71</v>
      </c>
      <c r="BK917" s="100">
        <v>1816.71</v>
      </c>
      <c r="BL917" s="100">
        <v>1816.71</v>
      </c>
      <c r="BM917" s="100">
        <v>1816.71</v>
      </c>
      <c r="BN917" s="100">
        <v>1816.71</v>
      </c>
      <c r="BO917" s="100">
        <v>1816.71</v>
      </c>
      <c r="BP917" s="100">
        <v>1816.71</v>
      </c>
      <c r="BQ917" s="100">
        <v>1816.71</v>
      </c>
      <c r="BR917" s="100">
        <v>1816.71</v>
      </c>
      <c r="BS917" s="100">
        <v>1816.71</v>
      </c>
      <c r="BT917" s="100">
        <v>1816.71</v>
      </c>
      <c r="BU917" s="100">
        <v>1816.71</v>
      </c>
      <c r="BV917" s="100">
        <v>1816.71</v>
      </c>
      <c r="BW917" s="100">
        <v>1816.71</v>
      </c>
      <c r="BX917" s="100">
        <v>1816.71</v>
      </c>
      <c r="BY917" s="100">
        <v>1816.71</v>
      </c>
      <c r="BZ917" s="100">
        <v>1816.71</v>
      </c>
      <c r="CA917" s="100">
        <v>1816.71</v>
      </c>
      <c r="CB917" s="100">
        <v>1816.71</v>
      </c>
      <c r="CC917" s="100">
        <v>1816.71</v>
      </c>
      <c r="CD917" s="100">
        <v>1816.71</v>
      </c>
      <c r="CE917" s="100">
        <v>1816.71</v>
      </c>
      <c r="CF917" s="100">
        <v>1816.71</v>
      </c>
      <c r="CG917" s="100">
        <v>1816.71</v>
      </c>
      <c r="CH917" s="100">
        <v>1816.71</v>
      </c>
      <c r="CI917" s="100">
        <v>1816.71</v>
      </c>
      <c r="CJ917" s="100">
        <v>1816.71</v>
      </c>
      <c r="CK917" s="100">
        <v>1816.71</v>
      </c>
      <c r="CL917" s="100">
        <v>1816.71</v>
      </c>
      <c r="CM917" s="100">
        <v>1816.71</v>
      </c>
      <c r="CN917" s="100">
        <v>1816.71</v>
      </c>
      <c r="CO917" s="100">
        <v>1816.71</v>
      </c>
    </row>
    <row r="918" spans="1:93" x14ac:dyDescent="0.2">
      <c r="A918" s="101" t="s">
        <v>2510</v>
      </c>
      <c r="B918" s="100">
        <v>-6309722.7400000002</v>
      </c>
      <c r="C918" s="100">
        <v>-6731644.4500000002</v>
      </c>
      <c r="D918" s="100">
        <v>-7905232.7300000004</v>
      </c>
      <c r="E918" s="100">
        <v>-7319922.7300000004</v>
      </c>
      <c r="F918" s="100">
        <v>-8130592.2999999998</v>
      </c>
      <c r="G918" s="100">
        <v>-8936228.3699999992</v>
      </c>
      <c r="H918" s="100">
        <v>-9173872.7799999993</v>
      </c>
      <c r="I918" s="100">
        <v>-9551821.0899999999</v>
      </c>
      <c r="J918" s="100">
        <v>-8883127.6899999995</v>
      </c>
      <c r="K918" s="100">
        <v>-7982446.5199999996</v>
      </c>
      <c r="L918" s="100">
        <v>-7078891.5800000001</v>
      </c>
      <c r="M918" s="100">
        <v>-7891106.25</v>
      </c>
      <c r="N918" s="100">
        <v>-7891106.25</v>
      </c>
      <c r="O918" s="100">
        <v>-8611752.6600000001</v>
      </c>
      <c r="P918" s="100">
        <v>-7806808.9100000001</v>
      </c>
      <c r="Q918" s="100">
        <v>-9016983.7599999998</v>
      </c>
      <c r="R918" s="100">
        <v>-9028084</v>
      </c>
      <c r="S918" s="100">
        <v>-9131691.3599999994</v>
      </c>
      <c r="T918" s="100">
        <v>-10315533.449999999</v>
      </c>
      <c r="U918" s="100">
        <v>-10984951.99</v>
      </c>
      <c r="V918" s="100">
        <v>-11264497.99</v>
      </c>
      <c r="W918" s="100">
        <v>-11165449.35</v>
      </c>
      <c r="X918" s="100">
        <v>-9920869.2400000002</v>
      </c>
      <c r="Y918" s="100">
        <v>-8461769.1600000001</v>
      </c>
      <c r="Z918" s="100">
        <v>-8553031.1300000008</v>
      </c>
      <c r="AB918" s="100">
        <v>-8553031.1300000008</v>
      </c>
      <c r="AC918" s="100">
        <v>-8553031.1300000008</v>
      </c>
      <c r="AD918" s="100">
        <v>-8553031.1300000008</v>
      </c>
      <c r="AE918" s="100">
        <v>-8553031.1300000008</v>
      </c>
      <c r="AF918" s="100">
        <v>-8553031.1300000008</v>
      </c>
      <c r="AG918" s="100">
        <v>-8553031.1300000008</v>
      </c>
      <c r="AH918" s="100">
        <v>-8553031.1300000008</v>
      </c>
      <c r="AI918" s="100">
        <v>-8553031.1300000008</v>
      </c>
      <c r="AJ918" s="100">
        <v>-8553031.1300000008</v>
      </c>
      <c r="AK918" s="100">
        <v>-8553031.1300000008</v>
      </c>
      <c r="AL918" s="100">
        <v>-8553031.1300000008</v>
      </c>
      <c r="AM918" s="100">
        <v>-8553031.1300000008</v>
      </c>
      <c r="AN918" s="100">
        <v>-8553031.1300000008</v>
      </c>
      <c r="AO918" s="100">
        <v>-8553031.1300000008</v>
      </c>
      <c r="AP918" s="100">
        <v>-8553031.1300000008</v>
      </c>
      <c r="AQ918" s="100">
        <v>-8553031.1300000008</v>
      </c>
      <c r="AR918" s="100">
        <v>-8553031.1300000008</v>
      </c>
      <c r="AS918" s="100">
        <v>-8553031.1300000008</v>
      </c>
      <c r="AT918" s="100">
        <v>-8553031.1300000008</v>
      </c>
      <c r="AU918" s="100">
        <v>-8553031.1300000008</v>
      </c>
      <c r="AV918" s="100">
        <v>-8553031.1300000008</v>
      </c>
      <c r="AW918" s="100">
        <v>-8553031.1300000008</v>
      </c>
      <c r="AX918" s="100">
        <v>-8553031.1300000008</v>
      </c>
      <c r="AY918" s="100">
        <v>-8553031.1300000008</v>
      </c>
      <c r="AZ918" s="100">
        <v>-8553031.1300000008</v>
      </c>
      <c r="BA918" s="100">
        <v>-8553031.1300000008</v>
      </c>
      <c r="BB918" s="100">
        <v>-8553031.1300000008</v>
      </c>
      <c r="BC918" s="100">
        <v>-8553031.1300000008</v>
      </c>
      <c r="BD918" s="100">
        <v>-8553031.1300000008</v>
      </c>
      <c r="BE918" s="100">
        <v>-8553031.1300000008</v>
      </c>
      <c r="BF918" s="100">
        <v>-8553031.1300000008</v>
      </c>
      <c r="BG918" s="100">
        <v>-8553031.1300000008</v>
      </c>
      <c r="BH918" s="100">
        <v>-8553031.1300000008</v>
      </c>
      <c r="BI918" s="100">
        <v>-8553031.1300000008</v>
      </c>
      <c r="BJ918" s="100">
        <v>-8553031.1300000008</v>
      </c>
      <c r="BK918" s="100">
        <v>-8553031.1300000008</v>
      </c>
      <c r="BL918" s="100">
        <v>-8553031.1300000008</v>
      </c>
      <c r="BM918" s="100">
        <v>-8553031.1300000008</v>
      </c>
      <c r="BN918" s="100">
        <v>-8553031.1300000008</v>
      </c>
      <c r="BO918" s="100">
        <v>-8553031.1300000008</v>
      </c>
      <c r="BP918" s="100">
        <v>-8553031.1300000008</v>
      </c>
      <c r="BQ918" s="100">
        <v>-8553031.1300000008</v>
      </c>
      <c r="BR918" s="100">
        <v>-8553031.1300000008</v>
      </c>
      <c r="BS918" s="100">
        <v>-8553031.1300000008</v>
      </c>
      <c r="BT918" s="100">
        <v>-8553031.1300000008</v>
      </c>
      <c r="BU918" s="100">
        <v>-8553031.1300000008</v>
      </c>
      <c r="BV918" s="100">
        <v>-8553031.1300000008</v>
      </c>
      <c r="BW918" s="100">
        <v>-8553031.1300000008</v>
      </c>
      <c r="BX918" s="100">
        <v>-8553031.1300000008</v>
      </c>
      <c r="BY918" s="100">
        <v>-8553031.1300000008</v>
      </c>
      <c r="BZ918" s="100">
        <v>-8553031.1300000008</v>
      </c>
      <c r="CA918" s="100">
        <v>-8553031.1300000008</v>
      </c>
      <c r="CB918" s="100">
        <v>-8553031.1300000008</v>
      </c>
      <c r="CC918" s="100">
        <v>-8553031.1300000008</v>
      </c>
      <c r="CD918" s="100">
        <v>-8553031.1300000008</v>
      </c>
      <c r="CE918" s="100">
        <v>-8553031.1300000008</v>
      </c>
      <c r="CF918" s="100">
        <v>-8553031.1300000008</v>
      </c>
      <c r="CG918" s="100">
        <v>-8553031.1300000008</v>
      </c>
      <c r="CH918" s="100">
        <v>-8553031.1300000008</v>
      </c>
      <c r="CI918" s="100">
        <v>-8553031.1300000008</v>
      </c>
      <c r="CJ918" s="100">
        <v>-8553031.1300000008</v>
      </c>
      <c r="CK918" s="100">
        <v>-8553031.1300000008</v>
      </c>
      <c r="CL918" s="100">
        <v>-8553031.1300000008</v>
      </c>
      <c r="CM918" s="100">
        <v>-8553031.1300000008</v>
      </c>
      <c r="CN918" s="100">
        <v>-8553031.1300000008</v>
      </c>
      <c r="CO918" s="100">
        <v>-8553031.1300000008</v>
      </c>
    </row>
    <row r="919" spans="1:93" x14ac:dyDescent="0.2">
      <c r="A919" s="101" t="s">
        <v>2511</v>
      </c>
      <c r="B919" s="100">
        <v>7408187.6799999997</v>
      </c>
      <c r="C919" s="100">
        <v>7800014.3300000001</v>
      </c>
      <c r="D919" s="100">
        <v>9707063.6799999997</v>
      </c>
      <c r="E919" s="100">
        <v>12053496.15</v>
      </c>
      <c r="F919" s="100">
        <v>14622942.109999999</v>
      </c>
      <c r="G919" s="100">
        <v>17149785.829999998</v>
      </c>
      <c r="H919" s="100">
        <v>20974076.1199999</v>
      </c>
      <c r="I919" s="100">
        <v>3238201.84</v>
      </c>
      <c r="J919" s="100">
        <v>6820469.6500000004</v>
      </c>
      <c r="K919" s="100">
        <v>8942877.9700000007</v>
      </c>
      <c r="L919" s="100">
        <v>10804279.619999999</v>
      </c>
      <c r="M919" s="100">
        <v>2609185.17</v>
      </c>
      <c r="N919" s="100">
        <v>2609185.17</v>
      </c>
      <c r="O919" s="100">
        <v>858363.89999999898</v>
      </c>
      <c r="P919" s="100">
        <v>2587712.64</v>
      </c>
      <c r="Q919" s="100">
        <v>2999200.72</v>
      </c>
      <c r="R919" s="100">
        <v>3002886.84</v>
      </c>
      <c r="S919" s="100">
        <v>3037949.96</v>
      </c>
      <c r="T919" s="100">
        <v>6541809.4400000004</v>
      </c>
      <c r="U919" s="100">
        <v>3037949.96</v>
      </c>
      <c r="V919" s="100">
        <v>3037949.96</v>
      </c>
      <c r="W919" s="100">
        <v>3037949.96</v>
      </c>
      <c r="X919" s="100">
        <v>3037949.96</v>
      </c>
      <c r="Y919" s="100">
        <v>3037949.96</v>
      </c>
      <c r="Z919" s="100">
        <v>3037949.96</v>
      </c>
      <c r="AB919" s="100">
        <v>3037949.96</v>
      </c>
      <c r="AC919" s="100">
        <v>3037949.96</v>
      </c>
      <c r="AD919" s="100">
        <v>3037949.96</v>
      </c>
      <c r="AE919" s="100">
        <v>3037949.96</v>
      </c>
      <c r="AF919" s="100">
        <v>3037949.96</v>
      </c>
      <c r="AG919" s="100">
        <v>3037949.96</v>
      </c>
      <c r="AH919" s="100">
        <v>3037949.96</v>
      </c>
      <c r="AI919" s="100">
        <v>3037949.96</v>
      </c>
      <c r="AJ919" s="100">
        <v>3037949.96</v>
      </c>
      <c r="AK919" s="100">
        <v>3037949.96</v>
      </c>
      <c r="AL919" s="100">
        <v>3037949.96</v>
      </c>
      <c r="AM919" s="100">
        <v>3037949.96</v>
      </c>
      <c r="AN919" s="100">
        <v>3037949.96</v>
      </c>
      <c r="AO919" s="100">
        <v>3037949.96</v>
      </c>
      <c r="AP919" s="100">
        <v>3037949.96</v>
      </c>
      <c r="AQ919" s="100">
        <v>3037949.96</v>
      </c>
      <c r="AR919" s="100">
        <v>3037949.96</v>
      </c>
      <c r="AS919" s="100">
        <v>3037949.96</v>
      </c>
      <c r="AT919" s="100">
        <v>3037949.96</v>
      </c>
      <c r="AU919" s="100">
        <v>3037949.96</v>
      </c>
      <c r="AV919" s="100">
        <v>3037949.96</v>
      </c>
      <c r="AW919" s="100">
        <v>3037949.96</v>
      </c>
      <c r="AX919" s="100">
        <v>3037949.96</v>
      </c>
      <c r="AY919" s="100">
        <v>3037949.96</v>
      </c>
      <c r="AZ919" s="100">
        <v>3037949.96</v>
      </c>
      <c r="BA919" s="100">
        <v>3037949.96</v>
      </c>
      <c r="BB919" s="100">
        <v>3037949.96</v>
      </c>
      <c r="BC919" s="100">
        <v>3037949.96</v>
      </c>
      <c r="BD919" s="100">
        <v>3037949.96</v>
      </c>
      <c r="BE919" s="100">
        <v>3037949.96</v>
      </c>
      <c r="BF919" s="100">
        <v>3037949.96</v>
      </c>
      <c r="BG919" s="100">
        <v>3037949.96</v>
      </c>
      <c r="BH919" s="100">
        <v>3037949.96</v>
      </c>
      <c r="BI919" s="100">
        <v>3037949.96</v>
      </c>
      <c r="BJ919" s="100">
        <v>3037949.96</v>
      </c>
      <c r="BK919" s="100">
        <v>3037949.96</v>
      </c>
      <c r="BL919" s="100">
        <v>3037949.96</v>
      </c>
      <c r="BM919" s="100">
        <v>3037949.96</v>
      </c>
      <c r="BN919" s="100">
        <v>3037949.96</v>
      </c>
      <c r="BO919" s="100">
        <v>3037949.96</v>
      </c>
      <c r="BP919" s="100">
        <v>3037949.96</v>
      </c>
      <c r="BQ919" s="100">
        <v>3037949.96</v>
      </c>
      <c r="BR919" s="100">
        <v>3037949.96</v>
      </c>
      <c r="BS919" s="100">
        <v>3037949.96</v>
      </c>
      <c r="BT919" s="100">
        <v>3037949.96</v>
      </c>
      <c r="BU919" s="100">
        <v>3037949.96</v>
      </c>
      <c r="BV919" s="100">
        <v>3037949.96</v>
      </c>
      <c r="BW919" s="100">
        <v>3037949.96</v>
      </c>
      <c r="BX919" s="100">
        <v>3037949.96</v>
      </c>
      <c r="BY919" s="100">
        <v>3037949.96</v>
      </c>
      <c r="BZ919" s="100">
        <v>3037949.96</v>
      </c>
      <c r="CA919" s="100">
        <v>3037949.96</v>
      </c>
      <c r="CB919" s="100">
        <v>3037949.96</v>
      </c>
      <c r="CC919" s="100">
        <v>3037949.96</v>
      </c>
      <c r="CD919" s="100">
        <v>3037949.96</v>
      </c>
      <c r="CE919" s="100">
        <v>3037949.96</v>
      </c>
      <c r="CF919" s="100">
        <v>3037949.96</v>
      </c>
      <c r="CG919" s="100">
        <v>3037949.96</v>
      </c>
      <c r="CH919" s="100">
        <v>3037949.96</v>
      </c>
      <c r="CI919" s="100">
        <v>3037949.96</v>
      </c>
      <c r="CJ919" s="100">
        <v>3037949.96</v>
      </c>
      <c r="CK919" s="100">
        <v>3037949.96</v>
      </c>
      <c r="CL919" s="100">
        <v>3037949.96</v>
      </c>
      <c r="CM919" s="100">
        <v>3037949.96</v>
      </c>
      <c r="CN919" s="100">
        <v>3037949.96</v>
      </c>
      <c r="CO919" s="100">
        <v>3037949.96</v>
      </c>
    </row>
    <row r="920" spans="1:93" x14ac:dyDescent="0.2">
      <c r="A920" s="101" t="s">
        <v>2512</v>
      </c>
      <c r="B920" s="100">
        <v>42.8</v>
      </c>
      <c r="C920" s="100">
        <v>-75.459999999999994</v>
      </c>
      <c r="D920" s="100">
        <v>-642.02</v>
      </c>
      <c r="E920" s="100">
        <v>-37.39</v>
      </c>
      <c r="F920" s="100">
        <v>-319.37</v>
      </c>
      <c r="G920" s="100">
        <v>-532.4</v>
      </c>
      <c r="H920" s="100">
        <v>-1199.3399999999999</v>
      </c>
      <c r="I920" s="100">
        <v>-180.37</v>
      </c>
      <c r="J920" s="100">
        <v>-160.66</v>
      </c>
      <c r="K920" s="100">
        <v>-345.61</v>
      </c>
      <c r="L920" s="100">
        <v>-336.7</v>
      </c>
      <c r="M920" s="100">
        <v>-344.41</v>
      </c>
      <c r="N920" s="100">
        <v>-344.41</v>
      </c>
      <c r="O920" s="100">
        <v>-515.66</v>
      </c>
      <c r="P920" s="100">
        <v>-392.4</v>
      </c>
      <c r="Q920" s="100">
        <v>-869.24</v>
      </c>
      <c r="R920" s="100">
        <v>-405.98</v>
      </c>
      <c r="S920" s="100">
        <v>-252.79</v>
      </c>
      <c r="T920" s="100">
        <v>-591.74</v>
      </c>
      <c r="U920" s="100">
        <v>-513.13</v>
      </c>
      <c r="V920" s="100">
        <v>-522.80999999999995</v>
      </c>
      <c r="W920" s="100">
        <v>-545.26</v>
      </c>
      <c r="X920" s="100">
        <v>-436.2</v>
      </c>
      <c r="Y920" s="100">
        <v>-324.27</v>
      </c>
      <c r="Z920" s="100">
        <v>-1150.99</v>
      </c>
      <c r="AB920" s="100">
        <v>-1150.99</v>
      </c>
      <c r="AC920" s="100">
        <v>-1150.99</v>
      </c>
      <c r="AD920" s="100">
        <v>-1150.99</v>
      </c>
      <c r="AE920" s="100">
        <v>-1150.99</v>
      </c>
      <c r="AF920" s="100">
        <v>-1150.99</v>
      </c>
      <c r="AG920" s="100">
        <v>-1150.99</v>
      </c>
      <c r="AH920" s="100">
        <v>-1150.99</v>
      </c>
      <c r="AI920" s="100">
        <v>-1150.99</v>
      </c>
      <c r="AJ920" s="100">
        <v>-1150.99</v>
      </c>
      <c r="AK920" s="100">
        <v>-1150.99</v>
      </c>
      <c r="AL920" s="100">
        <v>-1150.99</v>
      </c>
      <c r="AM920" s="100">
        <v>-1150.99</v>
      </c>
      <c r="AN920" s="100">
        <v>-1150.99</v>
      </c>
      <c r="AO920" s="100">
        <v>-1150.99</v>
      </c>
      <c r="AP920" s="100">
        <v>-1150.99</v>
      </c>
      <c r="AQ920" s="100">
        <v>-1150.99</v>
      </c>
      <c r="AR920" s="100">
        <v>-1150.99</v>
      </c>
      <c r="AS920" s="100">
        <v>-1150.99</v>
      </c>
      <c r="AT920" s="100">
        <v>-1150.99</v>
      </c>
      <c r="AU920" s="100">
        <v>-1150.99</v>
      </c>
      <c r="AV920" s="100">
        <v>-1150.99</v>
      </c>
      <c r="AW920" s="100">
        <v>-1150.99</v>
      </c>
      <c r="AX920" s="100">
        <v>-1150.99</v>
      </c>
      <c r="AY920" s="100">
        <v>-1150.99</v>
      </c>
      <c r="AZ920" s="100">
        <v>-1150.99</v>
      </c>
      <c r="BA920" s="100">
        <v>-1150.99</v>
      </c>
      <c r="BB920" s="100">
        <v>-1150.99</v>
      </c>
      <c r="BC920" s="100">
        <v>-1150.99</v>
      </c>
      <c r="BD920" s="100">
        <v>-1150.99</v>
      </c>
      <c r="BE920" s="100">
        <v>-1150.99</v>
      </c>
      <c r="BF920" s="100">
        <v>-1150.99</v>
      </c>
      <c r="BG920" s="100">
        <v>-1150.99</v>
      </c>
      <c r="BH920" s="100">
        <v>-1150.99</v>
      </c>
      <c r="BI920" s="100">
        <v>-1150.99</v>
      </c>
      <c r="BJ920" s="100">
        <v>-1150.99</v>
      </c>
      <c r="BK920" s="100">
        <v>-1150.99</v>
      </c>
      <c r="BL920" s="100">
        <v>-1150.99</v>
      </c>
      <c r="BM920" s="100">
        <v>-1150.99</v>
      </c>
      <c r="BN920" s="100">
        <v>-1150.99</v>
      </c>
      <c r="BO920" s="100">
        <v>-1150.99</v>
      </c>
      <c r="BP920" s="100">
        <v>-1150.99</v>
      </c>
      <c r="BQ920" s="100">
        <v>-1150.99</v>
      </c>
      <c r="BR920" s="100">
        <v>-1150.99</v>
      </c>
      <c r="BS920" s="100">
        <v>-1150.99</v>
      </c>
      <c r="BT920" s="100">
        <v>-1150.99</v>
      </c>
      <c r="BU920" s="100">
        <v>-1150.99</v>
      </c>
      <c r="BV920" s="100">
        <v>-1150.99</v>
      </c>
      <c r="BW920" s="100">
        <v>-1150.99</v>
      </c>
      <c r="BX920" s="100">
        <v>-1150.99</v>
      </c>
      <c r="BY920" s="100">
        <v>-1150.99</v>
      </c>
      <c r="BZ920" s="100">
        <v>-1150.99</v>
      </c>
      <c r="CA920" s="100">
        <v>-1150.99</v>
      </c>
      <c r="CB920" s="100">
        <v>-1150.99</v>
      </c>
      <c r="CC920" s="100">
        <v>-1150.99</v>
      </c>
      <c r="CD920" s="100">
        <v>-1150.99</v>
      </c>
      <c r="CE920" s="100">
        <v>-1150.99</v>
      </c>
      <c r="CF920" s="100">
        <v>-1150.99</v>
      </c>
      <c r="CG920" s="100">
        <v>-1150.99</v>
      </c>
      <c r="CH920" s="100">
        <v>-1150.99</v>
      </c>
      <c r="CI920" s="100">
        <v>-1150.99</v>
      </c>
      <c r="CJ920" s="100">
        <v>-1150.99</v>
      </c>
      <c r="CK920" s="100">
        <v>-1150.99</v>
      </c>
      <c r="CL920" s="100">
        <v>-1150.99</v>
      </c>
      <c r="CM920" s="100">
        <v>-1150.99</v>
      </c>
      <c r="CN920" s="100">
        <v>-1150.99</v>
      </c>
      <c r="CO920" s="100">
        <v>-1150.99</v>
      </c>
    </row>
    <row r="921" spans="1:93" x14ac:dyDescent="0.2">
      <c r="A921" s="101" t="s">
        <v>2513</v>
      </c>
      <c r="B921" s="100">
        <v>-3785.22</v>
      </c>
      <c r="C921" s="100">
        <v>-3785.22</v>
      </c>
      <c r="D921" s="100">
        <v>-3785.22</v>
      </c>
      <c r="E921" s="100">
        <v>-3785.22</v>
      </c>
      <c r="F921" s="100">
        <v>-3785.22</v>
      </c>
      <c r="G921" s="100">
        <v>-3785.22</v>
      </c>
      <c r="H921" s="100">
        <v>-3785.22</v>
      </c>
      <c r="I921" s="100">
        <v>-3785.22</v>
      </c>
      <c r="J921" s="100">
        <v>-3785.22</v>
      </c>
      <c r="K921" s="100">
        <v>-3586.6</v>
      </c>
      <c r="L921" s="100">
        <v>-3586.6</v>
      </c>
      <c r="M921" s="100">
        <v>-1470.55</v>
      </c>
      <c r="N921" s="100">
        <v>-1470.55</v>
      </c>
      <c r="O921" s="100">
        <v>-1470.55</v>
      </c>
      <c r="P921" s="100">
        <v>-1470.55</v>
      </c>
      <c r="Q921" s="100">
        <v>-1470.55</v>
      </c>
      <c r="R921" s="100">
        <v>-1470.55</v>
      </c>
      <c r="S921" s="100">
        <v>-1470.55</v>
      </c>
      <c r="T921" s="100">
        <v>-1470.55</v>
      </c>
      <c r="U921" s="100">
        <v>-1470.55</v>
      </c>
      <c r="V921" s="100">
        <v>-1470.55</v>
      </c>
      <c r="W921" s="100">
        <v>-1470.55</v>
      </c>
      <c r="X921" s="100">
        <v>-1470.55</v>
      </c>
      <c r="Y921" s="100">
        <v>-1492.18</v>
      </c>
      <c r="Z921" s="100">
        <v>-1699.95</v>
      </c>
      <c r="AB921" s="100">
        <v>-1699.95</v>
      </c>
      <c r="AC921" s="100">
        <v>-1699.95</v>
      </c>
      <c r="AD921" s="100">
        <v>-1699.95</v>
      </c>
      <c r="AE921" s="100">
        <v>-1699.95</v>
      </c>
      <c r="AF921" s="100">
        <v>-1699.95</v>
      </c>
      <c r="AG921" s="100">
        <v>-1699.95</v>
      </c>
      <c r="AH921" s="100">
        <v>-1699.95</v>
      </c>
      <c r="AI921" s="100">
        <v>-1699.95</v>
      </c>
      <c r="AJ921" s="100">
        <v>-1699.95</v>
      </c>
      <c r="AK921" s="100">
        <v>-1699.95</v>
      </c>
      <c r="AL921" s="100">
        <v>-1699.95</v>
      </c>
      <c r="AM921" s="100">
        <v>-1699.95</v>
      </c>
      <c r="AN921" s="100">
        <v>-1699.95</v>
      </c>
      <c r="AO921" s="100">
        <v>-1699.95</v>
      </c>
      <c r="AP921" s="100">
        <v>-1699.95</v>
      </c>
      <c r="AQ921" s="100">
        <v>-1699.95</v>
      </c>
      <c r="AR921" s="100">
        <v>-1699.95</v>
      </c>
      <c r="AS921" s="100">
        <v>-1699.95</v>
      </c>
      <c r="AT921" s="100">
        <v>-1699.95</v>
      </c>
      <c r="AU921" s="100">
        <v>-1699.95</v>
      </c>
      <c r="AV921" s="100">
        <v>-1699.95</v>
      </c>
      <c r="AW921" s="100">
        <v>-1699.95</v>
      </c>
      <c r="AX921" s="100">
        <v>-1699.95</v>
      </c>
      <c r="AY921" s="100">
        <v>-1699.95</v>
      </c>
      <c r="AZ921" s="100">
        <v>-1699.95</v>
      </c>
      <c r="BA921" s="100">
        <v>-1699.95</v>
      </c>
      <c r="BB921" s="100">
        <v>-1699.95</v>
      </c>
      <c r="BC921" s="100">
        <v>-1699.95</v>
      </c>
      <c r="BD921" s="100">
        <v>-1699.95</v>
      </c>
      <c r="BE921" s="100">
        <v>-1699.95</v>
      </c>
      <c r="BF921" s="100">
        <v>-1699.95</v>
      </c>
      <c r="BG921" s="100">
        <v>-1699.95</v>
      </c>
      <c r="BH921" s="100">
        <v>-1699.95</v>
      </c>
      <c r="BI921" s="100">
        <v>-1699.95</v>
      </c>
      <c r="BJ921" s="100">
        <v>-1699.95</v>
      </c>
      <c r="BK921" s="100">
        <v>-1699.95</v>
      </c>
      <c r="BL921" s="100">
        <v>-1699.95</v>
      </c>
      <c r="BM921" s="100">
        <v>-1699.95</v>
      </c>
      <c r="BN921" s="100">
        <v>-1699.95</v>
      </c>
      <c r="BO921" s="100">
        <v>-1699.95</v>
      </c>
      <c r="BP921" s="100">
        <v>-1699.95</v>
      </c>
      <c r="BQ921" s="100">
        <v>-1699.95</v>
      </c>
      <c r="BR921" s="100">
        <v>-1699.95</v>
      </c>
      <c r="BS921" s="100">
        <v>-1699.95</v>
      </c>
      <c r="BT921" s="100">
        <v>-1699.95</v>
      </c>
      <c r="BU921" s="100">
        <v>-1699.95</v>
      </c>
      <c r="BV921" s="100">
        <v>-1699.95</v>
      </c>
      <c r="BW921" s="100">
        <v>-1699.95</v>
      </c>
      <c r="BX921" s="100">
        <v>-1699.95</v>
      </c>
      <c r="BY921" s="100">
        <v>-1699.95</v>
      </c>
      <c r="BZ921" s="100">
        <v>-1699.95</v>
      </c>
      <c r="CA921" s="100">
        <v>-1699.95</v>
      </c>
      <c r="CB921" s="100">
        <v>-1699.95</v>
      </c>
      <c r="CC921" s="100">
        <v>-1699.95</v>
      </c>
      <c r="CD921" s="100">
        <v>-1699.95</v>
      </c>
      <c r="CE921" s="100">
        <v>-1699.95</v>
      </c>
      <c r="CF921" s="100">
        <v>-1699.95</v>
      </c>
      <c r="CG921" s="100">
        <v>-1699.95</v>
      </c>
      <c r="CH921" s="100">
        <v>-1699.95</v>
      </c>
      <c r="CI921" s="100">
        <v>-1699.95</v>
      </c>
      <c r="CJ921" s="100">
        <v>-1699.95</v>
      </c>
      <c r="CK921" s="100">
        <v>-1699.95</v>
      </c>
      <c r="CL921" s="100">
        <v>-1699.95</v>
      </c>
      <c r="CM921" s="100">
        <v>-1699.95</v>
      </c>
      <c r="CN921" s="100">
        <v>-1699.95</v>
      </c>
      <c r="CO921" s="100">
        <v>-1699.95</v>
      </c>
    </row>
    <row r="922" spans="1:93" x14ac:dyDescent="0.2">
      <c r="A922" s="101" t="s">
        <v>2514</v>
      </c>
      <c r="B922" s="100">
        <v>16902181.98</v>
      </c>
      <c r="C922" s="100">
        <v>26275600.969999999</v>
      </c>
      <c r="D922" s="100">
        <v>35965400.299999997</v>
      </c>
      <c r="E922" s="100">
        <v>45684723.350000001</v>
      </c>
      <c r="F922" s="100">
        <v>56404733.799999997</v>
      </c>
      <c r="G922" s="100">
        <v>7927052.6900000004</v>
      </c>
      <c r="H922" s="100">
        <v>7927862.8399999999</v>
      </c>
      <c r="I922" s="100">
        <v>7927862.8399999999</v>
      </c>
      <c r="J922" s="100">
        <v>7927862.8399999999</v>
      </c>
      <c r="K922" s="100">
        <v>7927862.8399999999</v>
      </c>
      <c r="L922" s="100">
        <v>7927862.8399999999</v>
      </c>
      <c r="M922" s="100">
        <v>7927862.8399999999</v>
      </c>
      <c r="N922" s="100">
        <v>7927862.8399999999</v>
      </c>
      <c r="O922" s="100">
        <v>7927862.8399999999</v>
      </c>
      <c r="P922" s="100">
        <v>7927862.8399999999</v>
      </c>
      <c r="Q922" s="100">
        <v>7927862.8399999999</v>
      </c>
      <c r="R922" s="100">
        <v>7927862.8399999999</v>
      </c>
      <c r="S922" s="100">
        <v>7927862.8399999999</v>
      </c>
      <c r="T922" s="100">
        <v>7927862.8399999999</v>
      </c>
      <c r="U922" s="100">
        <v>7927862.8399999999</v>
      </c>
      <c r="V922" s="100">
        <v>7927862.8399999999</v>
      </c>
      <c r="W922" s="100">
        <v>7927862.8399999999</v>
      </c>
      <c r="X922" s="100">
        <v>0</v>
      </c>
      <c r="Y922" s="100">
        <v>0</v>
      </c>
      <c r="Z922" s="100">
        <v>-14226.36</v>
      </c>
      <c r="AB922" s="100">
        <v>-14226.36</v>
      </c>
      <c r="AC922" s="100">
        <v>-14226.36</v>
      </c>
      <c r="AD922" s="100">
        <v>-14226.36</v>
      </c>
      <c r="AE922" s="100">
        <v>-14226.36</v>
      </c>
      <c r="AF922" s="100">
        <v>-14226.36</v>
      </c>
      <c r="AG922" s="100">
        <v>-14226.36</v>
      </c>
      <c r="AH922" s="100">
        <v>-14226.36</v>
      </c>
      <c r="AI922" s="100">
        <v>-14226.36</v>
      </c>
      <c r="AJ922" s="100">
        <v>-14226.36</v>
      </c>
      <c r="AK922" s="100">
        <v>-14226.36</v>
      </c>
      <c r="AL922" s="100">
        <v>-14226.36</v>
      </c>
      <c r="AM922" s="100">
        <v>-14226.36</v>
      </c>
      <c r="AN922" s="100">
        <v>-14226.36</v>
      </c>
      <c r="AO922" s="100">
        <v>-14226.36</v>
      </c>
      <c r="AP922" s="100">
        <v>-14226.36</v>
      </c>
      <c r="AQ922" s="100">
        <v>-14226.36</v>
      </c>
      <c r="AR922" s="100">
        <v>-14226.36</v>
      </c>
      <c r="AS922" s="100">
        <v>-14226.36</v>
      </c>
      <c r="AT922" s="100">
        <v>-14226.36</v>
      </c>
      <c r="AU922" s="100">
        <v>-14226.36</v>
      </c>
      <c r="AV922" s="100">
        <v>-14226.36</v>
      </c>
      <c r="AW922" s="100">
        <v>-14226.36</v>
      </c>
      <c r="AX922" s="100">
        <v>-14226.36</v>
      </c>
      <c r="AY922" s="100">
        <v>-14226.36</v>
      </c>
      <c r="AZ922" s="100">
        <v>-14226.36</v>
      </c>
      <c r="BA922" s="100">
        <v>-14226.36</v>
      </c>
      <c r="BB922" s="100">
        <v>-14226.36</v>
      </c>
      <c r="BC922" s="100">
        <v>-14226.36</v>
      </c>
      <c r="BD922" s="100">
        <v>-14226.36</v>
      </c>
      <c r="BE922" s="100">
        <v>-14226.36</v>
      </c>
      <c r="BF922" s="100">
        <v>-14226.36</v>
      </c>
      <c r="BG922" s="100">
        <v>-14226.36</v>
      </c>
      <c r="BH922" s="100">
        <v>-14226.36</v>
      </c>
      <c r="BI922" s="100">
        <v>-14226.36</v>
      </c>
      <c r="BJ922" s="100">
        <v>-14226.36</v>
      </c>
      <c r="BK922" s="100">
        <v>-14226.36</v>
      </c>
      <c r="BL922" s="100">
        <v>-14226.36</v>
      </c>
      <c r="BM922" s="100">
        <v>-14226.36</v>
      </c>
      <c r="BN922" s="100">
        <v>-14226.36</v>
      </c>
      <c r="BO922" s="100">
        <v>-14226.36</v>
      </c>
      <c r="BP922" s="100">
        <v>-14226.36</v>
      </c>
      <c r="BQ922" s="100">
        <v>-14226.36</v>
      </c>
      <c r="BR922" s="100">
        <v>-14226.36</v>
      </c>
      <c r="BS922" s="100">
        <v>-14226.36</v>
      </c>
      <c r="BT922" s="100">
        <v>-14226.36</v>
      </c>
      <c r="BU922" s="100">
        <v>-14226.36</v>
      </c>
      <c r="BV922" s="100">
        <v>-14226.36</v>
      </c>
      <c r="BW922" s="100">
        <v>-14226.36</v>
      </c>
      <c r="BX922" s="100">
        <v>-14226.36</v>
      </c>
      <c r="BY922" s="100">
        <v>-14226.36</v>
      </c>
      <c r="BZ922" s="100">
        <v>-14226.36</v>
      </c>
      <c r="CA922" s="100">
        <v>-14226.36</v>
      </c>
      <c r="CB922" s="100">
        <v>-14226.36</v>
      </c>
      <c r="CC922" s="100">
        <v>-14226.36</v>
      </c>
      <c r="CD922" s="100">
        <v>-14226.36</v>
      </c>
      <c r="CE922" s="100">
        <v>-14226.36</v>
      </c>
      <c r="CF922" s="100">
        <v>-14226.36</v>
      </c>
      <c r="CG922" s="100">
        <v>-14226.36</v>
      </c>
      <c r="CH922" s="100">
        <v>-14226.36</v>
      </c>
      <c r="CI922" s="100">
        <v>-14226.36</v>
      </c>
      <c r="CJ922" s="100">
        <v>-14226.36</v>
      </c>
      <c r="CK922" s="100">
        <v>-14226.36</v>
      </c>
      <c r="CL922" s="100">
        <v>-14226.36</v>
      </c>
      <c r="CM922" s="100">
        <v>-14226.36</v>
      </c>
      <c r="CN922" s="100">
        <v>-14226.36</v>
      </c>
      <c r="CO922" s="100">
        <v>-14226.36</v>
      </c>
    </row>
    <row r="923" spans="1:93" x14ac:dyDescent="0.2">
      <c r="A923" s="101" t="s">
        <v>2515</v>
      </c>
      <c r="B923" s="100">
        <v>-31315476.039999999</v>
      </c>
      <c r="C923" s="100">
        <v>-40022684.640000001</v>
      </c>
      <c r="D923" s="100">
        <v>-47711307.369999997</v>
      </c>
      <c r="E923" s="100">
        <v>-54432536.099999897</v>
      </c>
      <c r="F923" s="100">
        <v>-64811709.779999897</v>
      </c>
      <c r="G923" s="100">
        <v>-15838277.34</v>
      </c>
      <c r="H923" s="100">
        <v>-16648103.970000001</v>
      </c>
      <c r="I923" s="100">
        <v>-18088763.09</v>
      </c>
      <c r="J923" s="100">
        <v>-16259631.109999999</v>
      </c>
      <c r="K923" s="100">
        <v>-9471824.8399999999</v>
      </c>
      <c r="L923" s="100">
        <v>-23296187.579999998</v>
      </c>
      <c r="M923" s="100">
        <v>-25268384.350000001</v>
      </c>
      <c r="N923" s="100">
        <v>-25268384.350000001</v>
      </c>
      <c r="O923" s="100">
        <v>-26799512.59</v>
      </c>
      <c r="P923" s="100">
        <v>-23120125.469999999</v>
      </c>
      <c r="Q923" s="100">
        <v>-24650808.789999999</v>
      </c>
      <c r="R923" s="100">
        <v>-28170391.039999999</v>
      </c>
      <c r="S923" s="100">
        <v>-29698671.43</v>
      </c>
      <c r="T923" s="100">
        <v>-34125466.729999997</v>
      </c>
      <c r="U923" s="100">
        <v>-36641877.339999899</v>
      </c>
      <c r="V923" s="100">
        <v>-35962461.789999999</v>
      </c>
      <c r="W923" s="100">
        <v>-35234907.399999999</v>
      </c>
      <c r="X923" s="100">
        <v>-22043544.390000001</v>
      </c>
      <c r="Y923" s="100">
        <v>-16776021.439999999</v>
      </c>
      <c r="Z923" s="100">
        <v>-17799561.5</v>
      </c>
      <c r="AB923" s="100">
        <v>-17799561.5</v>
      </c>
      <c r="AC923" s="100">
        <v>-17799561.5</v>
      </c>
      <c r="AD923" s="100">
        <v>-17799561.5</v>
      </c>
      <c r="AE923" s="100">
        <v>-17799561.5</v>
      </c>
      <c r="AF923" s="100">
        <v>-17799561.5</v>
      </c>
      <c r="AG923" s="100">
        <v>-17799561.5</v>
      </c>
      <c r="AH923" s="100">
        <v>-17799561.5</v>
      </c>
      <c r="AI923" s="100">
        <v>-17799561.5</v>
      </c>
      <c r="AJ923" s="100">
        <v>-17799561.5</v>
      </c>
      <c r="AK923" s="100">
        <v>-17799561.5</v>
      </c>
      <c r="AL923" s="100">
        <v>-17799561.5</v>
      </c>
      <c r="AM923" s="100">
        <v>-17799561.5</v>
      </c>
      <c r="AN923" s="100">
        <v>-17799561.5</v>
      </c>
      <c r="AO923" s="100">
        <v>-17799561.5</v>
      </c>
      <c r="AP923" s="100">
        <v>-17799561.5</v>
      </c>
      <c r="AQ923" s="100">
        <v>-17799561.5</v>
      </c>
      <c r="AR923" s="100">
        <v>-17799561.5</v>
      </c>
      <c r="AS923" s="100">
        <v>-17799561.5</v>
      </c>
      <c r="AT923" s="100">
        <v>-17799561.5</v>
      </c>
      <c r="AU923" s="100">
        <v>-17799561.5</v>
      </c>
      <c r="AV923" s="100">
        <v>-17799561.5</v>
      </c>
      <c r="AW923" s="100">
        <v>-17799561.5</v>
      </c>
      <c r="AX923" s="100">
        <v>-17799561.5</v>
      </c>
      <c r="AY923" s="100">
        <v>-17799561.5</v>
      </c>
      <c r="AZ923" s="100">
        <v>-17799561.5</v>
      </c>
      <c r="BA923" s="100">
        <v>-17799561.5</v>
      </c>
      <c r="BB923" s="100">
        <v>-17799561.5</v>
      </c>
      <c r="BC923" s="100">
        <v>-17799561.5</v>
      </c>
      <c r="BD923" s="100">
        <v>-17799561.5</v>
      </c>
      <c r="BE923" s="100">
        <v>-17799561.5</v>
      </c>
      <c r="BF923" s="100">
        <v>-17799561.5</v>
      </c>
      <c r="BG923" s="100">
        <v>-17799561.5</v>
      </c>
      <c r="BH923" s="100">
        <v>-17799561.5</v>
      </c>
      <c r="BI923" s="100">
        <v>-17799561.5</v>
      </c>
      <c r="BJ923" s="100">
        <v>-17799561.5</v>
      </c>
      <c r="BK923" s="100">
        <v>-17799561.5</v>
      </c>
      <c r="BL923" s="100">
        <v>-17799561.5</v>
      </c>
      <c r="BM923" s="100">
        <v>-17799561.5</v>
      </c>
      <c r="BN923" s="100">
        <v>-17799561.5</v>
      </c>
      <c r="BO923" s="100">
        <v>-17799561.5</v>
      </c>
      <c r="BP923" s="100">
        <v>-17799561.5</v>
      </c>
      <c r="BQ923" s="100">
        <v>-17799561.5</v>
      </c>
      <c r="BR923" s="100">
        <v>-17799561.5</v>
      </c>
      <c r="BS923" s="100">
        <v>-17799561.5</v>
      </c>
      <c r="BT923" s="100">
        <v>-17799561.5</v>
      </c>
      <c r="BU923" s="100">
        <v>-17799561.5</v>
      </c>
      <c r="BV923" s="100">
        <v>-17799561.5</v>
      </c>
      <c r="BW923" s="100">
        <v>-17799561.5</v>
      </c>
      <c r="BX923" s="100">
        <v>-17799561.5</v>
      </c>
      <c r="BY923" s="100">
        <v>-17799561.5</v>
      </c>
      <c r="BZ923" s="100">
        <v>-17799561.5</v>
      </c>
      <c r="CA923" s="100">
        <v>-17799561.5</v>
      </c>
      <c r="CB923" s="100">
        <v>-17799561.5</v>
      </c>
      <c r="CC923" s="100">
        <v>-17799561.5</v>
      </c>
      <c r="CD923" s="100">
        <v>-17799561.5</v>
      </c>
      <c r="CE923" s="100">
        <v>-17799561.5</v>
      </c>
      <c r="CF923" s="100">
        <v>-17799561.5</v>
      </c>
      <c r="CG923" s="100">
        <v>-17799561.5</v>
      </c>
      <c r="CH923" s="100">
        <v>-17799561.5</v>
      </c>
      <c r="CI923" s="100">
        <v>-17799561.5</v>
      </c>
      <c r="CJ923" s="100">
        <v>-17799561.5</v>
      </c>
      <c r="CK923" s="100">
        <v>-17799561.5</v>
      </c>
      <c r="CL923" s="100">
        <v>-17799561.5</v>
      </c>
      <c r="CM923" s="100">
        <v>-17799561.5</v>
      </c>
      <c r="CN923" s="100">
        <v>-17799561.5</v>
      </c>
      <c r="CO923" s="100">
        <v>-17799561.5</v>
      </c>
    </row>
    <row r="924" spans="1:93" x14ac:dyDescent="0.2">
      <c r="A924" s="101" t="s">
        <v>2516</v>
      </c>
      <c r="B924" s="100">
        <v>-3582684.83</v>
      </c>
      <c r="C924" s="100">
        <v>-5857425.1299999999</v>
      </c>
      <c r="D924" s="100">
        <v>-8539970.25</v>
      </c>
      <c r="E924" s="100">
        <v>-11010898.33</v>
      </c>
      <c r="F924" s="100">
        <v>-13769827.4</v>
      </c>
      <c r="G924" s="100">
        <v>-16801571.219999999</v>
      </c>
      <c r="H924" s="100">
        <v>-19915839.859999999</v>
      </c>
      <c r="I924" s="100">
        <v>-3238248.12</v>
      </c>
      <c r="J924" s="100">
        <v>-6407396.8499999996</v>
      </c>
      <c r="K924" s="100">
        <v>-9112099.1899999995</v>
      </c>
      <c r="L924" s="100">
        <v>-11495636.880000001</v>
      </c>
      <c r="M924" s="100">
        <v>-2666353.4500000002</v>
      </c>
      <c r="N924" s="100">
        <v>-2666353.4500000002</v>
      </c>
      <c r="O924" s="100">
        <v>-915532.18</v>
      </c>
      <c r="P924" s="100">
        <v>-2644880.92</v>
      </c>
      <c r="Q924" s="100">
        <v>-3056369</v>
      </c>
      <c r="R924" s="100">
        <v>-3060055.12</v>
      </c>
      <c r="S924" s="100">
        <v>-3095118.24</v>
      </c>
      <c r="T924" s="100">
        <v>-6598977.7199999997</v>
      </c>
      <c r="U924" s="100">
        <v>-3095118.24</v>
      </c>
      <c r="V924" s="100">
        <v>-3095118.24</v>
      </c>
      <c r="W924" s="100">
        <v>-3095118.24</v>
      </c>
      <c r="X924" s="100">
        <v>-3095118.24</v>
      </c>
      <c r="Y924" s="100">
        <v>-3095118.24</v>
      </c>
      <c r="Z924" s="100">
        <v>-3095118.24</v>
      </c>
      <c r="AB924" s="100">
        <v>-3095118.24</v>
      </c>
      <c r="AC924" s="100">
        <v>-3095118.24</v>
      </c>
      <c r="AD924" s="100">
        <v>-3095118.24</v>
      </c>
      <c r="AE924" s="100">
        <v>-3095118.24</v>
      </c>
      <c r="AF924" s="100">
        <v>-3095118.24</v>
      </c>
      <c r="AG924" s="100">
        <v>-3095118.24</v>
      </c>
      <c r="AH924" s="100">
        <v>-3095118.24</v>
      </c>
      <c r="AI924" s="100">
        <v>-3095118.24</v>
      </c>
      <c r="AJ924" s="100">
        <v>-3095118.24</v>
      </c>
      <c r="AK924" s="100">
        <v>-3095118.24</v>
      </c>
      <c r="AL924" s="100">
        <v>-3095118.24</v>
      </c>
      <c r="AM924" s="100">
        <v>-3095118.24</v>
      </c>
      <c r="AN924" s="100">
        <v>-3095118.24</v>
      </c>
      <c r="AO924" s="100">
        <v>-3095118.24</v>
      </c>
      <c r="AP924" s="100">
        <v>-3095118.24</v>
      </c>
      <c r="AQ924" s="100">
        <v>-3095118.24</v>
      </c>
      <c r="AR924" s="100">
        <v>-3095118.24</v>
      </c>
      <c r="AS924" s="100">
        <v>-3095118.24</v>
      </c>
      <c r="AT924" s="100">
        <v>-3095118.24</v>
      </c>
      <c r="AU924" s="100">
        <v>-3095118.24</v>
      </c>
      <c r="AV924" s="100">
        <v>-3095118.24</v>
      </c>
      <c r="AW924" s="100">
        <v>-3095118.24</v>
      </c>
      <c r="AX924" s="100">
        <v>-3095118.24</v>
      </c>
      <c r="AY924" s="100">
        <v>-3095118.24</v>
      </c>
      <c r="AZ924" s="100">
        <v>-3095118.24</v>
      </c>
      <c r="BA924" s="100">
        <v>-3095118.24</v>
      </c>
      <c r="BB924" s="100">
        <v>-3095118.24</v>
      </c>
      <c r="BC924" s="100">
        <v>-3095118.24</v>
      </c>
      <c r="BD924" s="100">
        <v>-3095118.24</v>
      </c>
      <c r="BE924" s="100">
        <v>-3095118.24</v>
      </c>
      <c r="BF924" s="100">
        <v>-3095118.24</v>
      </c>
      <c r="BG924" s="100">
        <v>-3095118.24</v>
      </c>
      <c r="BH924" s="100">
        <v>-3095118.24</v>
      </c>
      <c r="BI924" s="100">
        <v>-3095118.24</v>
      </c>
      <c r="BJ924" s="100">
        <v>-3095118.24</v>
      </c>
      <c r="BK924" s="100">
        <v>-3095118.24</v>
      </c>
      <c r="BL924" s="100">
        <v>-3095118.24</v>
      </c>
      <c r="BM924" s="100">
        <v>-3095118.24</v>
      </c>
      <c r="BN924" s="100">
        <v>-3095118.24</v>
      </c>
      <c r="BO924" s="100">
        <v>-3095118.24</v>
      </c>
      <c r="BP924" s="100">
        <v>-3095118.24</v>
      </c>
      <c r="BQ924" s="100">
        <v>-3095118.24</v>
      </c>
      <c r="BR924" s="100">
        <v>-3095118.24</v>
      </c>
      <c r="BS924" s="100">
        <v>-3095118.24</v>
      </c>
      <c r="BT924" s="100">
        <v>-3095118.24</v>
      </c>
      <c r="BU924" s="100">
        <v>-3095118.24</v>
      </c>
      <c r="BV924" s="100">
        <v>-3095118.24</v>
      </c>
      <c r="BW924" s="100">
        <v>-3095118.24</v>
      </c>
      <c r="BX924" s="100">
        <v>-3095118.24</v>
      </c>
      <c r="BY924" s="100">
        <v>-3095118.24</v>
      </c>
      <c r="BZ924" s="100">
        <v>-3095118.24</v>
      </c>
      <c r="CA924" s="100">
        <v>-3095118.24</v>
      </c>
      <c r="CB924" s="100">
        <v>-3095118.24</v>
      </c>
      <c r="CC924" s="100">
        <v>-3095118.24</v>
      </c>
      <c r="CD924" s="100">
        <v>-3095118.24</v>
      </c>
      <c r="CE924" s="100">
        <v>-3095118.24</v>
      </c>
      <c r="CF924" s="100">
        <v>-3095118.24</v>
      </c>
      <c r="CG924" s="100">
        <v>-3095118.24</v>
      </c>
      <c r="CH924" s="100">
        <v>-3095118.24</v>
      </c>
      <c r="CI924" s="100">
        <v>-3095118.24</v>
      </c>
      <c r="CJ924" s="100">
        <v>-3095118.24</v>
      </c>
      <c r="CK924" s="100">
        <v>-3095118.24</v>
      </c>
      <c r="CL924" s="100">
        <v>-3095118.24</v>
      </c>
      <c r="CM924" s="100">
        <v>-3095118.24</v>
      </c>
      <c r="CN924" s="100">
        <v>-3095118.24</v>
      </c>
      <c r="CO924" s="100">
        <v>-3095118.24</v>
      </c>
    </row>
    <row r="925" spans="1:93" x14ac:dyDescent="0.2">
      <c r="A925" s="102" t="s">
        <v>2517</v>
      </c>
      <c r="B925" s="103">
        <v>-16894517.969999999</v>
      </c>
      <c r="C925" s="103">
        <v>-18266510.43</v>
      </c>
      <c r="D925" s="103">
        <v>-18494286.48</v>
      </c>
      <c r="E925" s="103">
        <v>-15022620.43</v>
      </c>
      <c r="F925" s="103">
        <v>-15682846.49</v>
      </c>
      <c r="G925" s="103">
        <v>-15077459.689999901</v>
      </c>
      <c r="H925" s="103">
        <v>-16841324.710000001</v>
      </c>
      <c r="I925" s="103">
        <v>-19711602.530000001</v>
      </c>
      <c r="J925" s="103">
        <v>-16800576.8899999</v>
      </c>
      <c r="K925" s="103">
        <v>-9708041.5499999896</v>
      </c>
      <c r="L925" s="103">
        <v>-23155941.59</v>
      </c>
      <c r="M925" s="103">
        <v>-25302392.199999999</v>
      </c>
      <c r="N925" s="103">
        <v>-25302392.199999999</v>
      </c>
      <c r="O925" s="103">
        <v>-27549909.5</v>
      </c>
      <c r="P925" s="103">
        <v>-22621642.4099999</v>
      </c>
      <c r="Q925" s="103">
        <v>-25815976.219999898</v>
      </c>
      <c r="R925" s="103">
        <v>-29336415.390000001</v>
      </c>
      <c r="S925" s="103">
        <v>-30971953.079999998</v>
      </c>
      <c r="T925" s="103">
        <v>-36582365.919999897</v>
      </c>
      <c r="U925" s="103">
        <v>-39765230.090000004</v>
      </c>
      <c r="V925" s="103">
        <v>-39366971.810000002</v>
      </c>
      <c r="W925" s="103">
        <v>-38542245.299999997</v>
      </c>
      <c r="X925" s="103">
        <v>-32028022.460000001</v>
      </c>
      <c r="Y925" s="103">
        <v>-23898049.75</v>
      </c>
      <c r="Z925" s="103">
        <v>-26423894.420000002</v>
      </c>
      <c r="AA925" s="103"/>
      <c r="AB925" s="103">
        <v>-26423894.420000002</v>
      </c>
      <c r="AC925" s="103">
        <v>-26423894.420000002</v>
      </c>
      <c r="AD925" s="103">
        <v>-26423894.420000002</v>
      </c>
      <c r="AE925" s="103">
        <v>-26423894.420000002</v>
      </c>
      <c r="AF925" s="103">
        <v>-26423894.420000002</v>
      </c>
      <c r="AG925" s="103">
        <v>-26423894.420000002</v>
      </c>
      <c r="AH925" s="103">
        <v>-26423894.420000002</v>
      </c>
      <c r="AI925" s="103">
        <v>-26423894.420000002</v>
      </c>
      <c r="AJ925" s="103">
        <v>-26423894.420000002</v>
      </c>
      <c r="AK925" s="103">
        <v>-26423894.420000002</v>
      </c>
      <c r="AL925" s="103">
        <v>-26423894.420000002</v>
      </c>
      <c r="AM925" s="103">
        <v>-26423894.420000002</v>
      </c>
      <c r="AN925" s="103">
        <v>-26423894.420000002</v>
      </c>
      <c r="AO925" s="103">
        <v>-26423894.420000002</v>
      </c>
      <c r="AP925" s="103">
        <v>-26423894.420000002</v>
      </c>
      <c r="AQ925" s="103">
        <v>-26423894.420000002</v>
      </c>
      <c r="AR925" s="103">
        <v>-26423894.420000002</v>
      </c>
      <c r="AS925" s="103">
        <v>-26423894.420000002</v>
      </c>
      <c r="AT925" s="103">
        <v>-26423894.420000002</v>
      </c>
      <c r="AU925" s="103">
        <v>-26423894.420000002</v>
      </c>
      <c r="AV925" s="103">
        <v>-26423894.420000002</v>
      </c>
      <c r="AW925" s="103">
        <v>-26423894.420000002</v>
      </c>
      <c r="AX925" s="103">
        <v>-26423894.420000002</v>
      </c>
      <c r="AY925" s="103">
        <v>-26423894.420000002</v>
      </c>
      <c r="AZ925" s="103">
        <v>-26423894.420000002</v>
      </c>
      <c r="BA925" s="103">
        <v>-26423894.420000002</v>
      </c>
      <c r="BB925" s="103">
        <v>-26423894.420000002</v>
      </c>
      <c r="BC925" s="103">
        <v>-26423894.420000002</v>
      </c>
      <c r="BD925" s="103">
        <v>-26423894.420000002</v>
      </c>
      <c r="BE925" s="103">
        <v>-26423894.420000002</v>
      </c>
      <c r="BF925" s="103">
        <v>-26423894.420000002</v>
      </c>
      <c r="BG925" s="103">
        <v>-26423894.420000002</v>
      </c>
      <c r="BH925" s="103">
        <v>-26423894.420000002</v>
      </c>
      <c r="BI925" s="103">
        <v>-26423894.420000002</v>
      </c>
      <c r="BJ925" s="103">
        <v>-26423894.420000002</v>
      </c>
      <c r="BK925" s="103">
        <v>-26423894.420000002</v>
      </c>
      <c r="BL925" s="103">
        <v>-26423894.420000002</v>
      </c>
      <c r="BM925" s="103">
        <v>-26423894.420000002</v>
      </c>
      <c r="BN925" s="103">
        <v>-26423894.420000002</v>
      </c>
      <c r="BO925" s="103">
        <v>-26423894.420000002</v>
      </c>
      <c r="BP925" s="103">
        <v>-26423894.420000002</v>
      </c>
      <c r="BQ925" s="103">
        <v>-26423894.420000002</v>
      </c>
      <c r="BR925" s="103">
        <v>-26423894.420000002</v>
      </c>
      <c r="BS925" s="103">
        <v>-26423894.420000002</v>
      </c>
      <c r="BT925" s="103">
        <v>-26423894.420000002</v>
      </c>
      <c r="BU925" s="103">
        <v>-26423894.420000002</v>
      </c>
      <c r="BV925" s="103">
        <v>-26423894.420000002</v>
      </c>
      <c r="BW925" s="103">
        <v>-26423894.420000002</v>
      </c>
      <c r="BX925" s="103">
        <v>-26423894.420000002</v>
      </c>
      <c r="BY925" s="103">
        <v>-26423894.420000002</v>
      </c>
      <c r="BZ925" s="103">
        <v>-26423894.420000002</v>
      </c>
      <c r="CA925" s="103">
        <v>-26423894.420000002</v>
      </c>
      <c r="CB925" s="103">
        <v>-26423894.420000002</v>
      </c>
      <c r="CC925" s="103">
        <v>-26423894.420000002</v>
      </c>
      <c r="CD925" s="103">
        <v>-26423894.420000002</v>
      </c>
      <c r="CE925" s="103">
        <v>-26423894.420000002</v>
      </c>
      <c r="CF925" s="103">
        <v>-26423894.420000002</v>
      </c>
      <c r="CG925" s="103">
        <v>-26423894.420000002</v>
      </c>
      <c r="CH925" s="103">
        <v>-26423894.420000002</v>
      </c>
      <c r="CI925" s="103">
        <v>-26423894.420000002</v>
      </c>
      <c r="CJ925" s="103">
        <v>-26423894.420000002</v>
      </c>
      <c r="CK925" s="103">
        <v>-26423894.420000002</v>
      </c>
      <c r="CL925" s="103">
        <v>-26423894.420000002</v>
      </c>
      <c r="CM925" s="103">
        <v>-26423894.420000002</v>
      </c>
      <c r="CN925" s="103">
        <v>-26423894.420000002</v>
      </c>
      <c r="CO925" s="103">
        <v>-26423894.420000002</v>
      </c>
    </row>
    <row r="926" spans="1:93" x14ac:dyDescent="0.2">
      <c r="A926" s="101" t="s">
        <v>2518</v>
      </c>
    </row>
    <row r="927" spans="1:93" x14ac:dyDescent="0.2">
      <c r="A927" s="99" t="s">
        <v>2519</v>
      </c>
    </row>
    <row r="928" spans="1:93" x14ac:dyDescent="0.2">
      <c r="A928" s="101" t="s">
        <v>2520</v>
      </c>
      <c r="B928" s="100">
        <v>0</v>
      </c>
      <c r="C928" s="100">
        <v>0</v>
      </c>
      <c r="D928" s="100">
        <v>0</v>
      </c>
      <c r="E928" s="100">
        <v>0</v>
      </c>
      <c r="F928" s="100">
        <v>0</v>
      </c>
      <c r="G928" s="100">
        <v>0</v>
      </c>
      <c r="H928" s="100">
        <v>0</v>
      </c>
      <c r="I928" s="100">
        <v>0</v>
      </c>
      <c r="J928" s="100">
        <v>0</v>
      </c>
      <c r="K928" s="100">
        <v>0</v>
      </c>
      <c r="L928" s="100">
        <v>0</v>
      </c>
      <c r="M928" s="100">
        <v>0</v>
      </c>
      <c r="N928" s="100">
        <v>0</v>
      </c>
      <c r="O928" s="100">
        <v>0</v>
      </c>
      <c r="P928" s="100">
        <v>0</v>
      </c>
      <c r="Q928" s="100">
        <v>0</v>
      </c>
      <c r="R928" s="100">
        <v>0</v>
      </c>
      <c r="S928" s="100">
        <v>0</v>
      </c>
      <c r="T928" s="100">
        <v>0</v>
      </c>
      <c r="U928" s="100">
        <v>0</v>
      </c>
      <c r="V928" s="100">
        <v>0</v>
      </c>
      <c r="W928" s="100">
        <v>0</v>
      </c>
      <c r="X928" s="100">
        <v>0</v>
      </c>
      <c r="Y928" s="100">
        <v>0</v>
      </c>
      <c r="Z928" s="100">
        <v>0</v>
      </c>
      <c r="AB928" s="100">
        <v>0</v>
      </c>
      <c r="AC928" s="100">
        <v>0</v>
      </c>
      <c r="AD928" s="100">
        <v>0</v>
      </c>
      <c r="AE928" s="100">
        <v>0</v>
      </c>
      <c r="AF928" s="100">
        <v>0</v>
      </c>
      <c r="AG928" s="100">
        <v>0</v>
      </c>
      <c r="AH928" s="100">
        <v>0</v>
      </c>
      <c r="AI928" s="100">
        <v>0</v>
      </c>
      <c r="AJ928" s="100">
        <v>0</v>
      </c>
      <c r="AK928" s="100">
        <v>0</v>
      </c>
      <c r="AL928" s="100">
        <v>0</v>
      </c>
      <c r="AM928" s="100">
        <v>0</v>
      </c>
      <c r="AN928" s="100">
        <v>0</v>
      </c>
      <c r="AO928" s="100">
        <v>0</v>
      </c>
      <c r="AP928" s="100">
        <v>0</v>
      </c>
      <c r="AQ928" s="100">
        <v>0</v>
      </c>
      <c r="AR928" s="100">
        <v>0</v>
      </c>
      <c r="AS928" s="100">
        <v>0</v>
      </c>
      <c r="AT928" s="100">
        <v>0</v>
      </c>
      <c r="AU928" s="100">
        <v>0</v>
      </c>
      <c r="AV928" s="100">
        <v>0</v>
      </c>
      <c r="AW928" s="100">
        <v>0</v>
      </c>
      <c r="AX928" s="100">
        <v>0</v>
      </c>
      <c r="AY928" s="100">
        <v>0</v>
      </c>
      <c r="AZ928" s="100">
        <v>0</v>
      </c>
      <c r="BA928" s="100">
        <v>0</v>
      </c>
      <c r="BB928" s="100">
        <v>0</v>
      </c>
      <c r="BC928" s="100">
        <v>0</v>
      </c>
      <c r="BD928" s="100">
        <v>0</v>
      </c>
      <c r="BE928" s="100">
        <v>0</v>
      </c>
      <c r="BF928" s="100">
        <v>0</v>
      </c>
      <c r="BG928" s="100">
        <v>0</v>
      </c>
      <c r="BH928" s="100">
        <v>0</v>
      </c>
      <c r="BI928" s="100">
        <v>0</v>
      </c>
      <c r="BJ928" s="100">
        <v>0</v>
      </c>
      <c r="BK928" s="100">
        <v>0</v>
      </c>
      <c r="BL928" s="100">
        <v>0</v>
      </c>
      <c r="BM928" s="100">
        <v>0</v>
      </c>
      <c r="BN928" s="100">
        <v>0</v>
      </c>
      <c r="BO928" s="100">
        <v>0</v>
      </c>
      <c r="BP928" s="100">
        <v>0</v>
      </c>
      <c r="BQ928" s="100">
        <v>0</v>
      </c>
      <c r="BR928" s="100">
        <v>0</v>
      </c>
      <c r="BS928" s="100">
        <v>0</v>
      </c>
      <c r="BT928" s="100">
        <v>0</v>
      </c>
      <c r="BU928" s="100">
        <v>0</v>
      </c>
      <c r="BV928" s="100">
        <v>0</v>
      </c>
      <c r="BW928" s="100">
        <v>0</v>
      </c>
      <c r="BX928" s="100">
        <v>0</v>
      </c>
      <c r="BY928" s="100">
        <v>0</v>
      </c>
      <c r="BZ928" s="100">
        <v>0</v>
      </c>
      <c r="CA928" s="100">
        <v>0</v>
      </c>
      <c r="CB928" s="100">
        <v>0</v>
      </c>
      <c r="CC928" s="100">
        <v>0</v>
      </c>
      <c r="CD928" s="100">
        <v>0</v>
      </c>
      <c r="CE928" s="100">
        <v>0</v>
      </c>
      <c r="CF928" s="100">
        <v>0</v>
      </c>
      <c r="CG928" s="100">
        <v>0</v>
      </c>
      <c r="CH928" s="100">
        <v>0</v>
      </c>
      <c r="CI928" s="100">
        <v>0</v>
      </c>
      <c r="CJ928" s="100">
        <v>0</v>
      </c>
      <c r="CK928" s="100">
        <v>0</v>
      </c>
      <c r="CL928" s="100">
        <v>0</v>
      </c>
      <c r="CM928" s="100">
        <v>0</v>
      </c>
      <c r="CN928" s="100">
        <v>0</v>
      </c>
      <c r="CO928" s="100">
        <v>0</v>
      </c>
    </row>
    <row r="929" spans="1:93" x14ac:dyDescent="0.2">
      <c r="A929" s="101" t="s">
        <v>2521</v>
      </c>
      <c r="B929" s="100">
        <v>0</v>
      </c>
      <c r="C929" s="100">
        <v>0</v>
      </c>
      <c r="D929" s="100">
        <v>0</v>
      </c>
      <c r="E929" s="100">
        <v>0</v>
      </c>
      <c r="F929" s="100">
        <v>0</v>
      </c>
      <c r="G929" s="100">
        <v>0</v>
      </c>
      <c r="H929" s="100">
        <v>0</v>
      </c>
      <c r="I929" s="100">
        <v>0</v>
      </c>
      <c r="J929" s="100">
        <v>0</v>
      </c>
      <c r="K929" s="100">
        <v>0</v>
      </c>
      <c r="L929" s="100">
        <v>0</v>
      </c>
      <c r="M929" s="100">
        <v>0</v>
      </c>
      <c r="N929" s="100">
        <v>0</v>
      </c>
      <c r="O929" s="100">
        <v>0</v>
      </c>
      <c r="P929" s="100">
        <v>0</v>
      </c>
      <c r="Q929" s="100">
        <v>0</v>
      </c>
      <c r="R929" s="100">
        <v>0</v>
      </c>
      <c r="S929" s="100">
        <v>0</v>
      </c>
      <c r="T929" s="100">
        <v>0</v>
      </c>
      <c r="U929" s="100">
        <v>0</v>
      </c>
      <c r="V929" s="100">
        <v>0</v>
      </c>
      <c r="W929" s="100">
        <v>0</v>
      </c>
      <c r="X929" s="100">
        <v>0</v>
      </c>
      <c r="Y929" s="100">
        <v>0</v>
      </c>
      <c r="Z929" s="100">
        <v>0</v>
      </c>
      <c r="AB929" s="100">
        <v>0</v>
      </c>
      <c r="AC929" s="100">
        <v>0</v>
      </c>
      <c r="AD929" s="100">
        <v>0</v>
      </c>
      <c r="AE929" s="100">
        <v>0</v>
      </c>
      <c r="AF929" s="100">
        <v>0</v>
      </c>
      <c r="AG929" s="100">
        <v>0</v>
      </c>
      <c r="AH929" s="100">
        <v>0</v>
      </c>
      <c r="AI929" s="100">
        <v>0</v>
      </c>
      <c r="AJ929" s="100">
        <v>0</v>
      </c>
      <c r="AK929" s="100">
        <v>0</v>
      </c>
      <c r="AL929" s="100">
        <v>0</v>
      </c>
      <c r="AM929" s="100">
        <v>0</v>
      </c>
      <c r="AN929" s="100">
        <v>0</v>
      </c>
      <c r="AO929" s="100">
        <v>0</v>
      </c>
      <c r="AP929" s="100">
        <v>0</v>
      </c>
      <c r="AQ929" s="100">
        <v>0</v>
      </c>
      <c r="AR929" s="100">
        <v>0</v>
      </c>
      <c r="AS929" s="100">
        <v>0</v>
      </c>
      <c r="AT929" s="100">
        <v>0</v>
      </c>
      <c r="AU929" s="100">
        <v>0</v>
      </c>
      <c r="AV929" s="100">
        <v>0</v>
      </c>
      <c r="AW929" s="100">
        <v>0</v>
      </c>
      <c r="AX929" s="100">
        <v>0</v>
      </c>
      <c r="AY929" s="100">
        <v>0</v>
      </c>
      <c r="AZ929" s="100">
        <v>0</v>
      </c>
      <c r="BA929" s="100">
        <v>0</v>
      </c>
      <c r="BB929" s="100">
        <v>0</v>
      </c>
      <c r="BC929" s="100">
        <v>0</v>
      </c>
      <c r="BD929" s="100">
        <v>0</v>
      </c>
      <c r="BE929" s="100">
        <v>0</v>
      </c>
      <c r="BF929" s="100">
        <v>0</v>
      </c>
      <c r="BG929" s="100">
        <v>0</v>
      </c>
      <c r="BH929" s="100">
        <v>0</v>
      </c>
      <c r="BI929" s="100">
        <v>0</v>
      </c>
      <c r="BJ929" s="100">
        <v>0</v>
      </c>
      <c r="BK929" s="100">
        <v>0</v>
      </c>
      <c r="BL929" s="100">
        <v>0</v>
      </c>
      <c r="BM929" s="100">
        <v>0</v>
      </c>
      <c r="BN929" s="100">
        <v>0</v>
      </c>
      <c r="BO929" s="100">
        <v>0</v>
      </c>
      <c r="BP929" s="100">
        <v>0</v>
      </c>
      <c r="BQ929" s="100">
        <v>0</v>
      </c>
      <c r="BR929" s="100">
        <v>0</v>
      </c>
      <c r="BS929" s="100">
        <v>0</v>
      </c>
      <c r="BT929" s="100">
        <v>0</v>
      </c>
      <c r="BU929" s="100">
        <v>0</v>
      </c>
      <c r="BV929" s="100">
        <v>0</v>
      </c>
      <c r="BW929" s="100">
        <v>0</v>
      </c>
      <c r="BX929" s="100">
        <v>0</v>
      </c>
      <c r="BY929" s="100">
        <v>0</v>
      </c>
      <c r="BZ929" s="100">
        <v>0</v>
      </c>
      <c r="CA929" s="100">
        <v>0</v>
      </c>
      <c r="CB929" s="100">
        <v>0</v>
      </c>
      <c r="CC929" s="100">
        <v>0</v>
      </c>
      <c r="CD929" s="100">
        <v>0</v>
      </c>
      <c r="CE929" s="100">
        <v>0</v>
      </c>
      <c r="CF929" s="100">
        <v>0</v>
      </c>
      <c r="CG929" s="100">
        <v>0</v>
      </c>
      <c r="CH929" s="100">
        <v>0</v>
      </c>
      <c r="CI929" s="100">
        <v>0</v>
      </c>
      <c r="CJ929" s="100">
        <v>0</v>
      </c>
      <c r="CK929" s="100">
        <v>0</v>
      </c>
      <c r="CL929" s="100">
        <v>0</v>
      </c>
      <c r="CM929" s="100">
        <v>0</v>
      </c>
      <c r="CN929" s="100">
        <v>0</v>
      </c>
      <c r="CO929" s="100">
        <v>0</v>
      </c>
    </row>
    <row r="930" spans="1:93" x14ac:dyDescent="0.2">
      <c r="A930" s="101" t="s">
        <v>2522</v>
      </c>
      <c r="B930" s="100">
        <v>-3961316</v>
      </c>
      <c r="C930" s="100">
        <v>-3961316</v>
      </c>
      <c r="D930" s="100">
        <v>-9485650</v>
      </c>
      <c r="E930" s="100">
        <v>-9485650</v>
      </c>
      <c r="F930" s="100">
        <v>-9485650</v>
      </c>
      <c r="G930" s="100">
        <v>-14806670</v>
      </c>
      <c r="H930" s="100">
        <v>-14806670</v>
      </c>
      <c r="I930" s="100">
        <v>-14806670</v>
      </c>
      <c r="J930" s="100">
        <v>-9896848</v>
      </c>
      <c r="K930" s="100">
        <v>-9896848</v>
      </c>
      <c r="L930" s="100">
        <v>-9896848</v>
      </c>
      <c r="M930" s="100">
        <v>-4942718</v>
      </c>
      <c r="N930" s="100">
        <v>-4942718</v>
      </c>
      <c r="O930" s="100">
        <v>-4942718</v>
      </c>
      <c r="P930" s="100">
        <v>-4942718</v>
      </c>
      <c r="Q930" s="100">
        <v>-9987740</v>
      </c>
      <c r="R930" s="100">
        <v>-9987740</v>
      </c>
      <c r="S930" s="100">
        <v>-9987740</v>
      </c>
      <c r="T930" s="100">
        <v>-4411488</v>
      </c>
      <c r="U930" s="100">
        <v>-4411488</v>
      </c>
      <c r="V930" s="100">
        <v>-4411488</v>
      </c>
      <c r="W930" s="100">
        <v>-11827419</v>
      </c>
      <c r="X930" s="100">
        <v>-11827419</v>
      </c>
      <c r="Y930" s="100">
        <v>-11827419</v>
      </c>
      <c r="Z930" s="100">
        <v>-5837445</v>
      </c>
      <c r="AB930" s="100">
        <v>-5837445</v>
      </c>
      <c r="AC930" s="100">
        <v>-5837445</v>
      </c>
      <c r="AD930" s="100">
        <v>-5837445</v>
      </c>
      <c r="AE930" s="100">
        <v>-5837445</v>
      </c>
      <c r="AF930" s="100">
        <v>-5837445</v>
      </c>
      <c r="AG930" s="100">
        <v>-5837445</v>
      </c>
      <c r="AH930" s="100">
        <v>-5837445</v>
      </c>
      <c r="AI930" s="100">
        <v>-5837445</v>
      </c>
      <c r="AJ930" s="100">
        <v>-5837445</v>
      </c>
      <c r="AK930" s="100">
        <v>-5837445</v>
      </c>
      <c r="AL930" s="100">
        <v>-5837445</v>
      </c>
      <c r="AM930" s="100">
        <v>-5837445</v>
      </c>
      <c r="AN930" s="100">
        <v>-5837445</v>
      </c>
      <c r="AO930" s="100">
        <v>-5837445</v>
      </c>
      <c r="AP930" s="100">
        <v>-5837445</v>
      </c>
      <c r="AQ930" s="100">
        <v>-5837445</v>
      </c>
      <c r="AR930" s="100">
        <v>-5837445</v>
      </c>
      <c r="AS930" s="100">
        <v>-5837445</v>
      </c>
      <c r="AT930" s="100">
        <v>-5837445</v>
      </c>
      <c r="AU930" s="100">
        <v>-5837445</v>
      </c>
      <c r="AV930" s="100">
        <v>-5837445</v>
      </c>
      <c r="AW930" s="100">
        <v>-5837445</v>
      </c>
      <c r="AX930" s="100">
        <v>-5837445</v>
      </c>
      <c r="AY930" s="100">
        <v>-5837445</v>
      </c>
      <c r="AZ930" s="100">
        <v>-5837445</v>
      </c>
      <c r="BA930" s="100">
        <v>-5837445</v>
      </c>
      <c r="BB930" s="100">
        <v>-5837445</v>
      </c>
      <c r="BC930" s="100">
        <v>-5837445</v>
      </c>
      <c r="BD930" s="100">
        <v>-5837445</v>
      </c>
      <c r="BE930" s="100">
        <v>-5837445</v>
      </c>
      <c r="BF930" s="100">
        <v>-5837445</v>
      </c>
      <c r="BG930" s="100">
        <v>-5837445</v>
      </c>
      <c r="BH930" s="100">
        <v>-5837445</v>
      </c>
      <c r="BI930" s="100">
        <v>-5837445</v>
      </c>
      <c r="BJ930" s="100">
        <v>-5837445</v>
      </c>
      <c r="BK930" s="100">
        <v>-5837445</v>
      </c>
      <c r="BL930" s="100">
        <v>-5837445</v>
      </c>
      <c r="BM930" s="100">
        <v>-5837445</v>
      </c>
      <c r="BN930" s="100">
        <v>-5837445</v>
      </c>
      <c r="BO930" s="100">
        <v>-5837445</v>
      </c>
      <c r="BP930" s="100">
        <v>-5837445</v>
      </c>
      <c r="BQ930" s="100">
        <v>-5837445</v>
      </c>
      <c r="BR930" s="100">
        <v>-5837445</v>
      </c>
      <c r="BS930" s="100">
        <v>-5837445</v>
      </c>
      <c r="BT930" s="100">
        <v>-5837445</v>
      </c>
      <c r="BU930" s="100">
        <v>-5837445</v>
      </c>
      <c r="BV930" s="100">
        <v>-5837445</v>
      </c>
      <c r="BW930" s="100">
        <v>-5837445</v>
      </c>
      <c r="BX930" s="100">
        <v>-5837445</v>
      </c>
      <c r="BY930" s="100">
        <v>-5837445</v>
      </c>
      <c r="BZ930" s="100">
        <v>-5837445</v>
      </c>
      <c r="CA930" s="100">
        <v>-5837445</v>
      </c>
      <c r="CB930" s="100">
        <v>-5837445</v>
      </c>
      <c r="CC930" s="100">
        <v>-5837445</v>
      </c>
      <c r="CD930" s="100">
        <v>-5837445</v>
      </c>
      <c r="CE930" s="100">
        <v>-5837445</v>
      </c>
      <c r="CF930" s="100">
        <v>-5837445</v>
      </c>
      <c r="CG930" s="100">
        <v>-5837445</v>
      </c>
      <c r="CH930" s="100">
        <v>-5837445</v>
      </c>
      <c r="CI930" s="100">
        <v>-5837445</v>
      </c>
      <c r="CJ930" s="100">
        <v>-5837445</v>
      </c>
      <c r="CK930" s="100">
        <v>-5837445</v>
      </c>
      <c r="CL930" s="100">
        <v>-5837445</v>
      </c>
      <c r="CM930" s="100">
        <v>-5837445</v>
      </c>
      <c r="CN930" s="100">
        <v>-5837445</v>
      </c>
      <c r="CO930" s="100">
        <v>-5837445</v>
      </c>
    </row>
    <row r="931" spans="1:93" x14ac:dyDescent="0.2">
      <c r="A931" s="101" t="s">
        <v>2523</v>
      </c>
      <c r="B931" s="100">
        <v>0</v>
      </c>
      <c r="C931" s="100">
        <v>0</v>
      </c>
      <c r="D931" s="100">
        <v>0</v>
      </c>
      <c r="E931" s="100">
        <v>0</v>
      </c>
      <c r="F931" s="100">
        <v>0</v>
      </c>
      <c r="G931" s="100">
        <v>0</v>
      </c>
      <c r="H931" s="100">
        <v>0</v>
      </c>
      <c r="I931" s="100">
        <v>0</v>
      </c>
      <c r="J931" s="100">
        <v>0</v>
      </c>
      <c r="K931" s="100">
        <v>0</v>
      </c>
      <c r="L931" s="100">
        <v>0</v>
      </c>
      <c r="M931" s="100">
        <v>0</v>
      </c>
      <c r="N931" s="100">
        <v>0</v>
      </c>
      <c r="O931" s="100">
        <v>0</v>
      </c>
      <c r="P931" s="100">
        <v>0</v>
      </c>
      <c r="Q931" s="100">
        <v>0</v>
      </c>
      <c r="R931" s="100">
        <v>0</v>
      </c>
      <c r="S931" s="100">
        <v>0</v>
      </c>
      <c r="T931" s="100">
        <v>0</v>
      </c>
      <c r="U931" s="100">
        <v>0</v>
      </c>
      <c r="V931" s="100">
        <v>0</v>
      </c>
      <c r="W931" s="100">
        <v>0</v>
      </c>
      <c r="X931" s="100">
        <v>0</v>
      </c>
      <c r="Y931" s="100">
        <v>0</v>
      </c>
      <c r="Z931" s="100">
        <v>0</v>
      </c>
      <c r="AB931" s="100">
        <v>0</v>
      </c>
      <c r="AC931" s="100">
        <v>0</v>
      </c>
      <c r="AD931" s="100">
        <v>0</v>
      </c>
      <c r="AE931" s="100">
        <v>0</v>
      </c>
      <c r="AF931" s="100">
        <v>0</v>
      </c>
      <c r="AG931" s="100">
        <v>0</v>
      </c>
      <c r="AH931" s="100">
        <v>0</v>
      </c>
      <c r="AI931" s="100">
        <v>0</v>
      </c>
      <c r="AJ931" s="100">
        <v>0</v>
      </c>
      <c r="AK931" s="100">
        <v>0</v>
      </c>
      <c r="AL931" s="100">
        <v>0</v>
      </c>
      <c r="AM931" s="100">
        <v>0</v>
      </c>
      <c r="AN931" s="100">
        <v>0</v>
      </c>
      <c r="AO931" s="100">
        <v>0</v>
      </c>
      <c r="AP931" s="100">
        <v>0</v>
      </c>
      <c r="AQ931" s="100">
        <v>0</v>
      </c>
      <c r="AR931" s="100">
        <v>0</v>
      </c>
      <c r="AS931" s="100">
        <v>0</v>
      </c>
      <c r="AT931" s="100">
        <v>0</v>
      </c>
      <c r="AU931" s="100">
        <v>0</v>
      </c>
      <c r="AV931" s="100">
        <v>0</v>
      </c>
      <c r="AW931" s="100">
        <v>0</v>
      </c>
      <c r="AX931" s="100">
        <v>0</v>
      </c>
      <c r="AY931" s="100">
        <v>0</v>
      </c>
      <c r="AZ931" s="100">
        <v>0</v>
      </c>
      <c r="BA931" s="100">
        <v>0</v>
      </c>
      <c r="BB931" s="100">
        <v>0</v>
      </c>
      <c r="BC931" s="100">
        <v>0</v>
      </c>
      <c r="BD931" s="100">
        <v>0</v>
      </c>
      <c r="BE931" s="100">
        <v>0</v>
      </c>
      <c r="BF931" s="100">
        <v>0</v>
      </c>
      <c r="BG931" s="100">
        <v>0</v>
      </c>
      <c r="BH931" s="100">
        <v>0</v>
      </c>
      <c r="BI931" s="100">
        <v>0</v>
      </c>
      <c r="BJ931" s="100">
        <v>0</v>
      </c>
      <c r="BK931" s="100">
        <v>0</v>
      </c>
      <c r="BL931" s="100">
        <v>0</v>
      </c>
      <c r="BM931" s="100">
        <v>0</v>
      </c>
      <c r="BN931" s="100">
        <v>0</v>
      </c>
      <c r="BO931" s="100">
        <v>0</v>
      </c>
      <c r="BP931" s="100">
        <v>0</v>
      </c>
      <c r="BQ931" s="100">
        <v>0</v>
      </c>
      <c r="BR931" s="100">
        <v>0</v>
      </c>
      <c r="BS931" s="100">
        <v>0</v>
      </c>
      <c r="BT931" s="100">
        <v>0</v>
      </c>
      <c r="BU931" s="100">
        <v>0</v>
      </c>
      <c r="BV931" s="100">
        <v>0</v>
      </c>
      <c r="BW931" s="100">
        <v>0</v>
      </c>
      <c r="BX931" s="100">
        <v>0</v>
      </c>
      <c r="BY931" s="100">
        <v>0</v>
      </c>
      <c r="BZ931" s="100">
        <v>0</v>
      </c>
      <c r="CA931" s="100">
        <v>0</v>
      </c>
      <c r="CB931" s="100">
        <v>0</v>
      </c>
      <c r="CC931" s="100">
        <v>0</v>
      </c>
      <c r="CD931" s="100">
        <v>0</v>
      </c>
      <c r="CE931" s="100">
        <v>0</v>
      </c>
      <c r="CF931" s="100">
        <v>0</v>
      </c>
      <c r="CG931" s="100">
        <v>0</v>
      </c>
      <c r="CH931" s="100">
        <v>0</v>
      </c>
      <c r="CI931" s="100">
        <v>0</v>
      </c>
      <c r="CJ931" s="100">
        <v>0</v>
      </c>
      <c r="CK931" s="100">
        <v>0</v>
      </c>
      <c r="CL931" s="100">
        <v>0</v>
      </c>
      <c r="CM931" s="100">
        <v>0</v>
      </c>
      <c r="CN931" s="100">
        <v>0</v>
      </c>
      <c r="CO931" s="100">
        <v>0</v>
      </c>
    </row>
    <row r="932" spans="1:93" x14ac:dyDescent="0.2">
      <c r="A932" s="101" t="s">
        <v>2524</v>
      </c>
      <c r="B932" s="100">
        <v>-50000</v>
      </c>
      <c r="C932" s="100">
        <v>-50000</v>
      </c>
      <c r="D932" s="100">
        <v>-189434.58</v>
      </c>
      <c r="E932" s="100">
        <v>-15450452.18</v>
      </c>
      <c r="F932" s="100">
        <v>-15771613.18</v>
      </c>
      <c r="G932" s="100">
        <v>-15923284.02</v>
      </c>
      <c r="H932" s="100">
        <v>-15930518.25</v>
      </c>
      <c r="I932" s="100">
        <v>-17596985.219999999</v>
      </c>
      <c r="J932" s="100">
        <v>-17636807.550000001</v>
      </c>
      <c r="K932" s="100">
        <v>-3011524.51</v>
      </c>
      <c r="L932" s="100">
        <v>-601032.68999999994</v>
      </c>
      <c r="M932" s="100">
        <v>-5873031.9800000004</v>
      </c>
      <c r="N932" s="100">
        <v>-5873031.9800000004</v>
      </c>
      <c r="O932" s="100">
        <v>-6099507.2000000002</v>
      </c>
      <c r="P932" s="100">
        <v>-6044457.2000000002</v>
      </c>
      <c r="Q932" s="100">
        <v>-6174284.6799999997</v>
      </c>
      <c r="R932" s="100">
        <v>-6314956.2699999996</v>
      </c>
      <c r="S932" s="100">
        <v>-6072212.5999999996</v>
      </c>
      <c r="T932" s="100">
        <v>-7786233.8499999996</v>
      </c>
      <c r="U932" s="100">
        <v>-7594810.3199999901</v>
      </c>
      <c r="V932" s="100">
        <v>-7375970.9100000001</v>
      </c>
      <c r="W932" s="100">
        <v>-7316354.1399999997</v>
      </c>
      <c r="X932" s="100">
        <v>-3264708.74</v>
      </c>
      <c r="Y932" s="100">
        <v>-9923562.3300000001</v>
      </c>
      <c r="Z932" s="100">
        <v>-6250157.1600000001</v>
      </c>
      <c r="AB932" s="100">
        <v>-6250157.1600000001</v>
      </c>
      <c r="AC932" s="100">
        <v>-6250157.1600000001</v>
      </c>
      <c r="AD932" s="100">
        <v>-6250157.1600000001</v>
      </c>
      <c r="AE932" s="100">
        <v>-6250157.1600000001</v>
      </c>
      <c r="AF932" s="100">
        <v>-6250157.1600000001</v>
      </c>
      <c r="AG932" s="100">
        <v>-6250157.1600000001</v>
      </c>
      <c r="AH932" s="100">
        <v>-6250157.1600000001</v>
      </c>
      <c r="AI932" s="100">
        <v>-6250157.1600000001</v>
      </c>
      <c r="AJ932" s="100">
        <v>-6250157.1600000001</v>
      </c>
      <c r="AK932" s="100">
        <v>-6250157.1600000001</v>
      </c>
      <c r="AL932" s="100">
        <v>-6250157.1600000001</v>
      </c>
      <c r="AM932" s="100">
        <v>-6250157.1600000001</v>
      </c>
      <c r="AN932" s="100">
        <v>-6250157.1600000001</v>
      </c>
      <c r="AO932" s="100">
        <v>-6250157.1600000001</v>
      </c>
      <c r="AP932" s="100">
        <v>-6250157.1600000001</v>
      </c>
      <c r="AQ932" s="100">
        <v>-6250157.1600000001</v>
      </c>
      <c r="AR932" s="100">
        <v>-6250157.1600000001</v>
      </c>
      <c r="AS932" s="100">
        <v>-6250157.1600000001</v>
      </c>
      <c r="AT932" s="100">
        <v>-6250157.1600000001</v>
      </c>
      <c r="AU932" s="100">
        <v>-6250157.1600000001</v>
      </c>
      <c r="AV932" s="100">
        <v>-6250157.1600000001</v>
      </c>
      <c r="AW932" s="100">
        <v>-6250157.1600000001</v>
      </c>
      <c r="AX932" s="100">
        <v>-6250157.1600000001</v>
      </c>
      <c r="AY932" s="100">
        <v>-6250157.1600000001</v>
      </c>
      <c r="AZ932" s="100">
        <v>-6250157.1600000001</v>
      </c>
      <c r="BA932" s="100">
        <v>-6250157.1600000001</v>
      </c>
      <c r="BB932" s="100">
        <v>-6250157.1600000001</v>
      </c>
      <c r="BC932" s="100">
        <v>-6250157.1600000001</v>
      </c>
      <c r="BD932" s="100">
        <v>-6250157.1600000001</v>
      </c>
      <c r="BE932" s="100">
        <v>-6250157.1600000001</v>
      </c>
      <c r="BF932" s="100">
        <v>-6250157.1600000001</v>
      </c>
      <c r="BG932" s="100">
        <v>-6250157.1600000001</v>
      </c>
      <c r="BH932" s="100">
        <v>-6250157.1600000001</v>
      </c>
      <c r="BI932" s="100">
        <v>-6250157.1600000001</v>
      </c>
      <c r="BJ932" s="100">
        <v>-6250157.1600000001</v>
      </c>
      <c r="BK932" s="100">
        <v>-6250157.1600000001</v>
      </c>
      <c r="BL932" s="100">
        <v>-6250157.1600000001</v>
      </c>
      <c r="BM932" s="100">
        <v>-6250157.1600000001</v>
      </c>
      <c r="BN932" s="100">
        <v>-6250157.1600000001</v>
      </c>
      <c r="BO932" s="100">
        <v>-6250157.1600000001</v>
      </c>
      <c r="BP932" s="100">
        <v>-6250157.1600000001</v>
      </c>
      <c r="BQ932" s="100">
        <v>-6250157.1600000001</v>
      </c>
      <c r="BR932" s="100">
        <v>-6250157.1600000001</v>
      </c>
      <c r="BS932" s="100">
        <v>-6250157.1600000001</v>
      </c>
      <c r="BT932" s="100">
        <v>-6250157.1600000001</v>
      </c>
      <c r="BU932" s="100">
        <v>-6250157.1600000001</v>
      </c>
      <c r="BV932" s="100">
        <v>-6250157.1600000001</v>
      </c>
      <c r="BW932" s="100">
        <v>-6250157.1600000001</v>
      </c>
      <c r="BX932" s="100">
        <v>-6250157.1600000001</v>
      </c>
      <c r="BY932" s="100">
        <v>-6250157.1600000001</v>
      </c>
      <c r="BZ932" s="100">
        <v>-6250157.1600000001</v>
      </c>
      <c r="CA932" s="100">
        <v>-6250157.1600000001</v>
      </c>
      <c r="CB932" s="100">
        <v>-6250157.1600000001</v>
      </c>
      <c r="CC932" s="100">
        <v>-6250157.1600000001</v>
      </c>
      <c r="CD932" s="100">
        <v>-6250157.1600000001</v>
      </c>
      <c r="CE932" s="100">
        <v>-6250157.1600000001</v>
      </c>
      <c r="CF932" s="100">
        <v>-6250157.1600000001</v>
      </c>
      <c r="CG932" s="100">
        <v>-6250157.1600000001</v>
      </c>
      <c r="CH932" s="100">
        <v>-6250157.1600000001</v>
      </c>
      <c r="CI932" s="100">
        <v>-6250157.1600000001</v>
      </c>
      <c r="CJ932" s="100">
        <v>-6250157.1600000001</v>
      </c>
      <c r="CK932" s="100">
        <v>-6250157.1600000001</v>
      </c>
      <c r="CL932" s="100">
        <v>-6250157.1600000001</v>
      </c>
      <c r="CM932" s="100">
        <v>-6250157.1600000001</v>
      </c>
      <c r="CN932" s="100">
        <v>-6250157.1600000001</v>
      </c>
      <c r="CO932" s="100">
        <v>-6250157.1600000001</v>
      </c>
    </row>
    <row r="933" spans="1:93" x14ac:dyDescent="0.2">
      <c r="A933" s="101" t="s">
        <v>2525</v>
      </c>
      <c r="B933" s="100">
        <v>40255.360000000001</v>
      </c>
      <c r="C933" s="100">
        <v>-15684255.99</v>
      </c>
      <c r="D933" s="100">
        <v>-15635168.18</v>
      </c>
      <c r="E933" s="100">
        <v>-542511.28</v>
      </c>
      <c r="F933" s="100">
        <v>-470406.62</v>
      </c>
      <c r="G933" s="100">
        <v>-1400681.45</v>
      </c>
      <c r="H933" s="100">
        <v>-1389096.77</v>
      </c>
      <c r="I933" s="100">
        <v>-50000</v>
      </c>
      <c r="J933" s="100">
        <v>-50000</v>
      </c>
      <c r="K933" s="100">
        <v>-200000</v>
      </c>
      <c r="L933" s="100">
        <v>-50000</v>
      </c>
      <c r="M933" s="100">
        <v>0</v>
      </c>
      <c r="N933" s="100">
        <v>0</v>
      </c>
      <c r="O933" s="100">
        <v>-50000</v>
      </c>
      <c r="P933" s="100">
        <v>0</v>
      </c>
      <c r="Q933" s="100">
        <v>0</v>
      </c>
      <c r="R933" s="100">
        <v>0</v>
      </c>
      <c r="S933" s="100">
        <v>-9176.66</v>
      </c>
      <c r="T933" s="100">
        <v>-24541.98</v>
      </c>
      <c r="U933" s="100">
        <v>0</v>
      </c>
      <c r="V933" s="100">
        <v>0</v>
      </c>
      <c r="W933" s="100">
        <v>97538.6</v>
      </c>
      <c r="X933" s="100">
        <v>-64219.82</v>
      </c>
      <c r="Y933" s="100">
        <v>-14219.82</v>
      </c>
      <c r="Z933" s="100">
        <v>-14219.82</v>
      </c>
      <c r="AB933" s="100">
        <v>-14219.82</v>
      </c>
      <c r="AC933" s="100">
        <v>-14219.82</v>
      </c>
      <c r="AD933" s="100">
        <v>-14219.82</v>
      </c>
      <c r="AE933" s="100">
        <v>-14219.82</v>
      </c>
      <c r="AF933" s="100">
        <v>-14219.82</v>
      </c>
      <c r="AG933" s="100">
        <v>-14219.82</v>
      </c>
      <c r="AH933" s="100">
        <v>-14219.82</v>
      </c>
      <c r="AI933" s="100">
        <v>-14219.82</v>
      </c>
      <c r="AJ933" s="100">
        <v>-14219.82</v>
      </c>
      <c r="AK933" s="100">
        <v>-14219.82</v>
      </c>
      <c r="AL933" s="100">
        <v>-14219.82</v>
      </c>
      <c r="AM933" s="100">
        <v>-14219.82</v>
      </c>
      <c r="AN933" s="100">
        <v>-14219.82</v>
      </c>
      <c r="AO933" s="100">
        <v>-14219.82</v>
      </c>
      <c r="AP933" s="100">
        <v>-14219.82</v>
      </c>
      <c r="AQ933" s="100">
        <v>-14219.82</v>
      </c>
      <c r="AR933" s="100">
        <v>-14219.82</v>
      </c>
      <c r="AS933" s="100">
        <v>-14219.82</v>
      </c>
      <c r="AT933" s="100">
        <v>-14219.82</v>
      </c>
      <c r="AU933" s="100">
        <v>-14219.82</v>
      </c>
      <c r="AV933" s="100">
        <v>-14219.82</v>
      </c>
      <c r="AW933" s="100">
        <v>-14219.82</v>
      </c>
      <c r="AX933" s="100">
        <v>-14219.82</v>
      </c>
      <c r="AY933" s="100">
        <v>-14219.82</v>
      </c>
      <c r="AZ933" s="100">
        <v>-14219.82</v>
      </c>
      <c r="BA933" s="100">
        <v>-14219.82</v>
      </c>
      <c r="BB933" s="100">
        <v>-14219.82</v>
      </c>
      <c r="BC933" s="100">
        <v>-14219.82</v>
      </c>
      <c r="BD933" s="100">
        <v>-14219.82</v>
      </c>
      <c r="BE933" s="100">
        <v>-14219.82</v>
      </c>
      <c r="BF933" s="100">
        <v>-14219.82</v>
      </c>
      <c r="BG933" s="100">
        <v>-14219.82</v>
      </c>
      <c r="BH933" s="100">
        <v>-14219.82</v>
      </c>
      <c r="BI933" s="100">
        <v>-14219.82</v>
      </c>
      <c r="BJ933" s="100">
        <v>-14219.82</v>
      </c>
      <c r="BK933" s="100">
        <v>-14219.82</v>
      </c>
      <c r="BL933" s="100">
        <v>-14219.82</v>
      </c>
      <c r="BM933" s="100">
        <v>-14219.82</v>
      </c>
      <c r="BN933" s="100">
        <v>-14219.82</v>
      </c>
      <c r="BO933" s="100">
        <v>-14219.82</v>
      </c>
      <c r="BP933" s="100">
        <v>-14219.82</v>
      </c>
      <c r="BQ933" s="100">
        <v>-14219.82</v>
      </c>
      <c r="BR933" s="100">
        <v>-14219.82</v>
      </c>
      <c r="BS933" s="100">
        <v>-14219.82</v>
      </c>
      <c r="BT933" s="100">
        <v>-14219.82</v>
      </c>
      <c r="BU933" s="100">
        <v>-14219.82</v>
      </c>
      <c r="BV933" s="100">
        <v>-14219.82</v>
      </c>
      <c r="BW933" s="100">
        <v>-14219.82</v>
      </c>
      <c r="BX933" s="100">
        <v>-14219.82</v>
      </c>
      <c r="BY933" s="100">
        <v>-14219.82</v>
      </c>
      <c r="BZ933" s="100">
        <v>-14219.82</v>
      </c>
      <c r="CA933" s="100">
        <v>-14219.82</v>
      </c>
      <c r="CB933" s="100">
        <v>-14219.82</v>
      </c>
      <c r="CC933" s="100">
        <v>-14219.82</v>
      </c>
      <c r="CD933" s="100">
        <v>-14219.82</v>
      </c>
      <c r="CE933" s="100">
        <v>-14219.82</v>
      </c>
      <c r="CF933" s="100">
        <v>-14219.82</v>
      </c>
      <c r="CG933" s="100">
        <v>-14219.82</v>
      </c>
      <c r="CH933" s="100">
        <v>-14219.82</v>
      </c>
      <c r="CI933" s="100">
        <v>-14219.82</v>
      </c>
      <c r="CJ933" s="100">
        <v>-14219.82</v>
      </c>
      <c r="CK933" s="100">
        <v>-14219.82</v>
      </c>
      <c r="CL933" s="100">
        <v>-14219.82</v>
      </c>
      <c r="CM933" s="100">
        <v>-14219.82</v>
      </c>
      <c r="CN933" s="100">
        <v>-14219.82</v>
      </c>
      <c r="CO933" s="100">
        <v>-14219.82</v>
      </c>
    </row>
    <row r="934" spans="1:93" x14ac:dyDescent="0.2">
      <c r="A934" s="101" t="s">
        <v>2526</v>
      </c>
      <c r="B934" s="100">
        <v>-1288374.96</v>
      </c>
      <c r="C934" s="100">
        <v>-1312294.21</v>
      </c>
      <c r="D934" s="100">
        <v>-1296724.01</v>
      </c>
      <c r="E934" s="100">
        <v>-1268531.18</v>
      </c>
      <c r="F934" s="100">
        <v>-1359360.43</v>
      </c>
      <c r="G934" s="100">
        <v>-1366996.56</v>
      </c>
      <c r="H934" s="100">
        <v>-1368546.3199999901</v>
      </c>
      <c r="I934" s="100">
        <v>-1389195.0899999901</v>
      </c>
      <c r="J934" s="100">
        <v>-1378323.15</v>
      </c>
      <c r="K934" s="100">
        <v>-463328.38</v>
      </c>
      <c r="L934" s="100">
        <v>-512061.02999999898</v>
      </c>
      <c r="M934" s="100">
        <v>-1006335.52</v>
      </c>
      <c r="N934" s="100">
        <v>-1006335.52</v>
      </c>
      <c r="O934" s="100">
        <v>-1079770.94</v>
      </c>
      <c r="P934" s="100">
        <v>-906116.87</v>
      </c>
      <c r="Q934" s="100">
        <v>-701346.28</v>
      </c>
      <c r="R934" s="100">
        <v>-728272.12</v>
      </c>
      <c r="S934" s="100">
        <v>-877016.03</v>
      </c>
      <c r="T934" s="100">
        <v>-727994.89</v>
      </c>
      <c r="U934" s="100">
        <v>-755118.42</v>
      </c>
      <c r="V934" s="100">
        <v>-873176.48</v>
      </c>
      <c r="W934" s="100">
        <v>-891474.69</v>
      </c>
      <c r="X934" s="100">
        <v>-812152.06</v>
      </c>
      <c r="Y934" s="100">
        <v>-860746.11</v>
      </c>
      <c r="Z934" s="100">
        <v>-968770.31</v>
      </c>
      <c r="AB934" s="100">
        <v>-968770.31</v>
      </c>
      <c r="AC934" s="100">
        <v>-968770.31</v>
      </c>
      <c r="AD934" s="100">
        <v>-968770.31</v>
      </c>
      <c r="AE934" s="100">
        <v>-968770.31</v>
      </c>
      <c r="AF934" s="100">
        <v>-968770.31</v>
      </c>
      <c r="AG934" s="100">
        <v>-968770.31</v>
      </c>
      <c r="AH934" s="100">
        <v>-968770.31</v>
      </c>
      <c r="AI934" s="100">
        <v>-968770.31</v>
      </c>
      <c r="AJ934" s="100">
        <v>-968770.31</v>
      </c>
      <c r="AK934" s="100">
        <v>-968770.31</v>
      </c>
      <c r="AL934" s="100">
        <v>-968770.31</v>
      </c>
      <c r="AM934" s="100">
        <v>-968770.31</v>
      </c>
      <c r="AN934" s="100">
        <v>-968770.31</v>
      </c>
      <c r="AO934" s="100">
        <v>-968770.31</v>
      </c>
      <c r="AP934" s="100">
        <v>-968770.31</v>
      </c>
      <c r="AQ934" s="100">
        <v>-968770.31</v>
      </c>
      <c r="AR934" s="100">
        <v>-968770.31</v>
      </c>
      <c r="AS934" s="100">
        <v>-968770.31</v>
      </c>
      <c r="AT934" s="100">
        <v>-968770.31</v>
      </c>
      <c r="AU934" s="100">
        <v>-968770.31</v>
      </c>
      <c r="AV934" s="100">
        <v>-968770.31</v>
      </c>
      <c r="AW934" s="100">
        <v>-968770.31</v>
      </c>
      <c r="AX934" s="100">
        <v>-968770.31</v>
      </c>
      <c r="AY934" s="100">
        <v>-968770.31</v>
      </c>
      <c r="AZ934" s="100">
        <v>-968770.31</v>
      </c>
      <c r="BA934" s="100">
        <v>-968770.31</v>
      </c>
      <c r="BB934" s="100">
        <v>-968770.31</v>
      </c>
      <c r="BC934" s="100">
        <v>-968770.31</v>
      </c>
      <c r="BD934" s="100">
        <v>-968770.31</v>
      </c>
      <c r="BE934" s="100">
        <v>-968770.31</v>
      </c>
      <c r="BF934" s="100">
        <v>-968770.31</v>
      </c>
      <c r="BG934" s="100">
        <v>-968770.31</v>
      </c>
      <c r="BH934" s="100">
        <v>-968770.31</v>
      </c>
      <c r="BI934" s="100">
        <v>-968770.31</v>
      </c>
      <c r="BJ934" s="100">
        <v>-968770.31</v>
      </c>
      <c r="BK934" s="100">
        <v>-968770.31</v>
      </c>
      <c r="BL934" s="100">
        <v>-968770.31</v>
      </c>
      <c r="BM934" s="100">
        <v>-968770.31</v>
      </c>
      <c r="BN934" s="100">
        <v>-968770.31</v>
      </c>
      <c r="BO934" s="100">
        <v>-968770.31</v>
      </c>
      <c r="BP934" s="100">
        <v>-968770.31</v>
      </c>
      <c r="BQ934" s="100">
        <v>-968770.31</v>
      </c>
      <c r="BR934" s="100">
        <v>-968770.31</v>
      </c>
      <c r="BS934" s="100">
        <v>-968770.31</v>
      </c>
      <c r="BT934" s="100">
        <v>-968770.31</v>
      </c>
      <c r="BU934" s="100">
        <v>-968770.31</v>
      </c>
      <c r="BV934" s="100">
        <v>-968770.31</v>
      </c>
      <c r="BW934" s="100">
        <v>-968770.31</v>
      </c>
      <c r="BX934" s="100">
        <v>-968770.31</v>
      </c>
      <c r="BY934" s="100">
        <v>-968770.31</v>
      </c>
      <c r="BZ934" s="100">
        <v>-968770.31</v>
      </c>
      <c r="CA934" s="100">
        <v>-968770.31</v>
      </c>
      <c r="CB934" s="100">
        <v>-968770.31</v>
      </c>
      <c r="CC934" s="100">
        <v>-968770.31</v>
      </c>
      <c r="CD934" s="100">
        <v>-968770.31</v>
      </c>
      <c r="CE934" s="100">
        <v>-968770.31</v>
      </c>
      <c r="CF934" s="100">
        <v>-968770.31</v>
      </c>
      <c r="CG934" s="100">
        <v>-968770.31</v>
      </c>
      <c r="CH934" s="100">
        <v>-968770.31</v>
      </c>
      <c r="CI934" s="100">
        <v>-968770.31</v>
      </c>
      <c r="CJ934" s="100">
        <v>-968770.31</v>
      </c>
      <c r="CK934" s="100">
        <v>-968770.31</v>
      </c>
      <c r="CL934" s="100">
        <v>-968770.31</v>
      </c>
      <c r="CM934" s="100">
        <v>-968770.31</v>
      </c>
      <c r="CN934" s="100">
        <v>-968770.31</v>
      </c>
      <c r="CO934" s="100">
        <v>-968770.31</v>
      </c>
    </row>
    <row r="935" spans="1:93" x14ac:dyDescent="0.2">
      <c r="A935" s="101" t="s">
        <v>2527</v>
      </c>
      <c r="B935" s="100">
        <v>-592607.27</v>
      </c>
      <c r="C935" s="100">
        <v>-500316.03</v>
      </c>
      <c r="D935" s="100">
        <v>-205031.96</v>
      </c>
      <c r="E935" s="100">
        <v>67089.709999999905</v>
      </c>
      <c r="F935" s="100">
        <v>80572.679999999993</v>
      </c>
      <c r="G935" s="100">
        <v>-155899.71</v>
      </c>
      <c r="H935" s="100">
        <v>-155899.71</v>
      </c>
      <c r="I935" s="100">
        <v>-176676.97</v>
      </c>
      <c r="J935" s="100">
        <v>-274213.05</v>
      </c>
      <c r="K935" s="100">
        <v>-277213.05</v>
      </c>
      <c r="L935" s="100">
        <v>-35793.5</v>
      </c>
      <c r="M935" s="100">
        <v>-35793.5</v>
      </c>
      <c r="N935" s="100">
        <v>-35793.5</v>
      </c>
      <c r="O935" s="100">
        <v>-310793.5</v>
      </c>
      <c r="P935" s="100">
        <v>-310793.5</v>
      </c>
      <c r="Q935" s="100">
        <v>-310793.5</v>
      </c>
      <c r="R935" s="100">
        <v>-310793.5</v>
      </c>
      <c r="S935" s="100">
        <v>-310793.5</v>
      </c>
      <c r="T935" s="100">
        <v>-310793.5</v>
      </c>
      <c r="U935" s="100">
        <v>-306959.83999999898</v>
      </c>
      <c r="V935" s="100">
        <v>-306959.83999999898</v>
      </c>
      <c r="W935" s="100">
        <v>-306959.83999999898</v>
      </c>
      <c r="X935" s="100">
        <v>-306959.83999999898</v>
      </c>
      <c r="Y935" s="100">
        <v>-306959.83999999898</v>
      </c>
      <c r="Z935" s="100">
        <v>-306959.83999999898</v>
      </c>
      <c r="AB935" s="100">
        <v>-306959.83999999898</v>
      </c>
      <c r="AC935" s="100">
        <v>-306959.83999999898</v>
      </c>
      <c r="AD935" s="100">
        <v>-306959.83999999898</v>
      </c>
      <c r="AE935" s="100">
        <v>-306959.83999999898</v>
      </c>
      <c r="AF935" s="100">
        <v>-306959.83999999898</v>
      </c>
      <c r="AG935" s="100">
        <v>-306959.83999999898</v>
      </c>
      <c r="AH935" s="100">
        <v>-306959.83999999898</v>
      </c>
      <c r="AI935" s="100">
        <v>-306959.83999999898</v>
      </c>
      <c r="AJ935" s="100">
        <v>-306959.83999999898</v>
      </c>
      <c r="AK935" s="100">
        <v>-306959.83999999898</v>
      </c>
      <c r="AL935" s="100">
        <v>-306959.83999999898</v>
      </c>
      <c r="AM935" s="100">
        <v>-306959.83999999898</v>
      </c>
      <c r="AN935" s="100">
        <v>-306959.83999999898</v>
      </c>
      <c r="AO935" s="100">
        <v>-306959.83999999898</v>
      </c>
      <c r="AP935" s="100">
        <v>-306959.83999999898</v>
      </c>
      <c r="AQ935" s="100">
        <v>-306959.83999999898</v>
      </c>
      <c r="AR935" s="100">
        <v>-306959.83999999898</v>
      </c>
      <c r="AS935" s="100">
        <v>-306959.83999999898</v>
      </c>
      <c r="AT935" s="100">
        <v>-306959.83999999898</v>
      </c>
      <c r="AU935" s="100">
        <v>-306959.83999999898</v>
      </c>
      <c r="AV935" s="100">
        <v>-306959.83999999898</v>
      </c>
      <c r="AW935" s="100">
        <v>-306959.83999999898</v>
      </c>
      <c r="AX935" s="100">
        <v>-306959.83999999898</v>
      </c>
      <c r="AY935" s="100">
        <v>-306959.83999999898</v>
      </c>
      <c r="AZ935" s="100">
        <v>-306959.83999999898</v>
      </c>
      <c r="BA935" s="100">
        <v>-306959.83999999898</v>
      </c>
      <c r="BB935" s="100">
        <v>-306959.83999999898</v>
      </c>
      <c r="BC935" s="100">
        <v>-306959.83999999898</v>
      </c>
      <c r="BD935" s="100">
        <v>-306959.83999999898</v>
      </c>
      <c r="BE935" s="100">
        <v>-306959.83999999898</v>
      </c>
      <c r="BF935" s="100">
        <v>-306959.83999999898</v>
      </c>
      <c r="BG935" s="100">
        <v>-306959.83999999898</v>
      </c>
      <c r="BH935" s="100">
        <v>-306959.83999999898</v>
      </c>
      <c r="BI935" s="100">
        <v>-306959.83999999898</v>
      </c>
      <c r="BJ935" s="100">
        <v>-306959.83999999898</v>
      </c>
      <c r="BK935" s="100">
        <v>-306959.83999999898</v>
      </c>
      <c r="BL935" s="100">
        <v>-306959.83999999898</v>
      </c>
      <c r="BM935" s="100">
        <v>-306959.83999999898</v>
      </c>
      <c r="BN935" s="100">
        <v>-306959.83999999898</v>
      </c>
      <c r="BO935" s="100">
        <v>-306959.83999999898</v>
      </c>
      <c r="BP935" s="100">
        <v>-306959.83999999898</v>
      </c>
      <c r="BQ935" s="100">
        <v>-306959.83999999898</v>
      </c>
      <c r="BR935" s="100">
        <v>-306959.83999999898</v>
      </c>
      <c r="BS935" s="100">
        <v>-306959.83999999898</v>
      </c>
      <c r="BT935" s="100">
        <v>-306959.83999999898</v>
      </c>
      <c r="BU935" s="100">
        <v>-306959.83999999898</v>
      </c>
      <c r="BV935" s="100">
        <v>-306959.83999999898</v>
      </c>
      <c r="BW935" s="100">
        <v>-306959.83999999898</v>
      </c>
      <c r="BX935" s="100">
        <v>-306959.83999999898</v>
      </c>
      <c r="BY935" s="100">
        <v>-306959.83999999898</v>
      </c>
      <c r="BZ935" s="100">
        <v>-306959.83999999898</v>
      </c>
      <c r="CA935" s="100">
        <v>-306959.83999999898</v>
      </c>
      <c r="CB935" s="100">
        <v>-306959.83999999898</v>
      </c>
      <c r="CC935" s="100">
        <v>-306959.83999999898</v>
      </c>
      <c r="CD935" s="100">
        <v>-306959.83999999898</v>
      </c>
      <c r="CE935" s="100">
        <v>-306959.83999999898</v>
      </c>
      <c r="CF935" s="100">
        <v>-306959.83999999898</v>
      </c>
      <c r="CG935" s="100">
        <v>-306959.83999999898</v>
      </c>
      <c r="CH935" s="100">
        <v>-306959.83999999898</v>
      </c>
      <c r="CI935" s="100">
        <v>-306959.83999999898</v>
      </c>
      <c r="CJ935" s="100">
        <v>-306959.83999999898</v>
      </c>
      <c r="CK935" s="100">
        <v>-306959.83999999898</v>
      </c>
      <c r="CL935" s="100">
        <v>-306959.83999999898</v>
      </c>
      <c r="CM935" s="100">
        <v>-306959.83999999898</v>
      </c>
      <c r="CN935" s="100">
        <v>-306959.83999999898</v>
      </c>
      <c r="CO935" s="100">
        <v>-306959.83999999898</v>
      </c>
    </row>
    <row r="936" spans="1:93" x14ac:dyDescent="0.2">
      <c r="A936" s="101" t="s">
        <v>2528</v>
      </c>
      <c r="B936" s="100">
        <v>0</v>
      </c>
      <c r="C936" s="100">
        <v>0</v>
      </c>
      <c r="D936" s="100">
        <v>0</v>
      </c>
      <c r="E936" s="100">
        <v>0</v>
      </c>
      <c r="F936" s="100">
        <v>0</v>
      </c>
      <c r="G936" s="100">
        <v>0</v>
      </c>
      <c r="H936" s="100">
        <v>0</v>
      </c>
      <c r="I936" s="100">
        <v>0</v>
      </c>
      <c r="J936" s="100">
        <v>0</v>
      </c>
      <c r="K936" s="100">
        <v>0</v>
      </c>
      <c r="L936" s="100">
        <v>0</v>
      </c>
      <c r="M936" s="100">
        <v>0</v>
      </c>
      <c r="N936" s="100">
        <v>0</v>
      </c>
      <c r="O936" s="100">
        <v>0</v>
      </c>
      <c r="P936" s="100">
        <v>0</v>
      </c>
      <c r="Q936" s="100">
        <v>0</v>
      </c>
      <c r="R936" s="100">
        <v>0</v>
      </c>
      <c r="S936" s="100">
        <v>0</v>
      </c>
      <c r="T936" s="100">
        <v>0</v>
      </c>
      <c r="U936" s="100">
        <v>0</v>
      </c>
      <c r="V936" s="100">
        <v>0</v>
      </c>
      <c r="W936" s="100">
        <v>0</v>
      </c>
      <c r="X936" s="100">
        <v>0</v>
      </c>
      <c r="Y936" s="100">
        <v>0</v>
      </c>
      <c r="Z936" s="100">
        <v>0</v>
      </c>
      <c r="AB936" s="100">
        <v>0</v>
      </c>
      <c r="AC936" s="100">
        <v>0</v>
      </c>
      <c r="AD936" s="100">
        <v>0</v>
      </c>
      <c r="AE936" s="100">
        <v>0</v>
      </c>
      <c r="AF936" s="100">
        <v>0</v>
      </c>
      <c r="AG936" s="100">
        <v>0</v>
      </c>
      <c r="AH936" s="100">
        <v>0</v>
      </c>
      <c r="AI936" s="100">
        <v>0</v>
      </c>
      <c r="AJ936" s="100">
        <v>0</v>
      </c>
      <c r="AK936" s="100">
        <v>0</v>
      </c>
      <c r="AL936" s="100">
        <v>0</v>
      </c>
      <c r="AM936" s="100">
        <v>0</v>
      </c>
      <c r="AN936" s="100">
        <v>0</v>
      </c>
      <c r="AO936" s="100">
        <v>0</v>
      </c>
      <c r="AP936" s="100">
        <v>0</v>
      </c>
      <c r="AQ936" s="100">
        <v>0</v>
      </c>
      <c r="AR936" s="100">
        <v>0</v>
      </c>
      <c r="AS936" s="100">
        <v>0</v>
      </c>
      <c r="AT936" s="100">
        <v>0</v>
      </c>
      <c r="AU936" s="100">
        <v>0</v>
      </c>
      <c r="AV936" s="100">
        <v>0</v>
      </c>
      <c r="AW936" s="100">
        <v>0</v>
      </c>
      <c r="AX936" s="100">
        <v>0</v>
      </c>
      <c r="AY936" s="100">
        <v>0</v>
      </c>
      <c r="AZ936" s="100">
        <v>0</v>
      </c>
      <c r="BA936" s="100">
        <v>0</v>
      </c>
      <c r="BB936" s="100">
        <v>0</v>
      </c>
      <c r="BC936" s="100">
        <v>0</v>
      </c>
      <c r="BD936" s="100">
        <v>0</v>
      </c>
      <c r="BE936" s="100">
        <v>0</v>
      </c>
      <c r="BF936" s="100">
        <v>0</v>
      </c>
      <c r="BG936" s="100">
        <v>0</v>
      </c>
      <c r="BH936" s="100">
        <v>0</v>
      </c>
      <c r="BI936" s="100">
        <v>0</v>
      </c>
      <c r="BJ936" s="100">
        <v>0</v>
      </c>
      <c r="BK936" s="100">
        <v>0</v>
      </c>
      <c r="BL936" s="100">
        <v>0</v>
      </c>
      <c r="BM936" s="100">
        <v>0</v>
      </c>
      <c r="BN936" s="100">
        <v>0</v>
      </c>
      <c r="BO936" s="100">
        <v>0</v>
      </c>
      <c r="BP936" s="100">
        <v>0</v>
      </c>
      <c r="BQ936" s="100">
        <v>0</v>
      </c>
      <c r="BR936" s="100">
        <v>0</v>
      </c>
      <c r="BS936" s="100">
        <v>0</v>
      </c>
      <c r="BT936" s="100">
        <v>0</v>
      </c>
      <c r="BU936" s="100">
        <v>0</v>
      </c>
      <c r="BV936" s="100">
        <v>0</v>
      </c>
      <c r="BW936" s="100">
        <v>0</v>
      </c>
      <c r="BX936" s="100">
        <v>0</v>
      </c>
      <c r="BY936" s="100">
        <v>0</v>
      </c>
      <c r="BZ936" s="100">
        <v>0</v>
      </c>
      <c r="CA936" s="100">
        <v>0</v>
      </c>
      <c r="CB936" s="100">
        <v>0</v>
      </c>
      <c r="CC936" s="100">
        <v>0</v>
      </c>
      <c r="CD936" s="100">
        <v>0</v>
      </c>
      <c r="CE936" s="100">
        <v>0</v>
      </c>
      <c r="CF936" s="100">
        <v>0</v>
      </c>
      <c r="CG936" s="100">
        <v>0</v>
      </c>
      <c r="CH936" s="100">
        <v>0</v>
      </c>
      <c r="CI936" s="100">
        <v>0</v>
      </c>
      <c r="CJ936" s="100">
        <v>0</v>
      </c>
      <c r="CK936" s="100">
        <v>0</v>
      </c>
      <c r="CL936" s="100">
        <v>0</v>
      </c>
      <c r="CM936" s="100">
        <v>0</v>
      </c>
      <c r="CN936" s="100">
        <v>0</v>
      </c>
      <c r="CO936" s="100">
        <v>0</v>
      </c>
    </row>
    <row r="937" spans="1:93" x14ac:dyDescent="0.2">
      <c r="A937" s="101" t="s">
        <v>2529</v>
      </c>
      <c r="B937" s="100">
        <v>0</v>
      </c>
      <c r="C937" s="100">
        <v>0</v>
      </c>
      <c r="D937" s="100">
        <v>0</v>
      </c>
      <c r="E937" s="100">
        <v>0</v>
      </c>
      <c r="F937" s="100">
        <v>0</v>
      </c>
      <c r="G937" s="100">
        <v>0</v>
      </c>
      <c r="H937" s="100">
        <v>0</v>
      </c>
      <c r="I937" s="100">
        <v>0</v>
      </c>
      <c r="J937" s="100">
        <v>0</v>
      </c>
      <c r="K937" s="100">
        <v>0</v>
      </c>
      <c r="L937" s="100">
        <v>0</v>
      </c>
      <c r="M937" s="100">
        <v>0</v>
      </c>
      <c r="N937" s="100">
        <v>0</v>
      </c>
      <c r="O937" s="100">
        <v>0</v>
      </c>
      <c r="P937" s="100">
        <v>0</v>
      </c>
      <c r="Q937" s="100">
        <v>0</v>
      </c>
      <c r="R937" s="100">
        <v>0</v>
      </c>
      <c r="S937" s="100">
        <v>0</v>
      </c>
      <c r="T937" s="100">
        <v>0</v>
      </c>
      <c r="U937" s="100">
        <v>0</v>
      </c>
      <c r="V937" s="100">
        <v>0</v>
      </c>
      <c r="W937" s="100">
        <v>0</v>
      </c>
      <c r="X937" s="100">
        <v>0</v>
      </c>
      <c r="Y937" s="100">
        <v>0</v>
      </c>
      <c r="Z937" s="100">
        <v>0</v>
      </c>
      <c r="AB937" s="100">
        <v>0</v>
      </c>
      <c r="AC937" s="100">
        <v>-2126982.4</v>
      </c>
      <c r="AD937" s="100">
        <v>-4359455.3600000003</v>
      </c>
      <c r="AE937" s="100">
        <v>14138832.09</v>
      </c>
      <c r="AF937" s="100">
        <v>11875447.65</v>
      </c>
      <c r="AG937" s="100">
        <v>9388487.4000000004</v>
      </c>
      <c r="AH937" s="100">
        <v>7083501.73999999</v>
      </c>
      <c r="AI937" s="100">
        <v>4850324.5599999903</v>
      </c>
      <c r="AJ937" s="100">
        <v>2602473.00999999</v>
      </c>
      <c r="AK937" s="100">
        <v>426718.43999999599</v>
      </c>
      <c r="AL937" s="100">
        <v>-1818856.79</v>
      </c>
      <c r="AM937" s="100">
        <v>-4215853.47</v>
      </c>
      <c r="AN937" s="100">
        <v>-6335354.4299999997</v>
      </c>
      <c r="AO937" s="100">
        <v>-6335354.4299999997</v>
      </c>
      <c r="AP937" s="100">
        <v>-8453522.4299999997</v>
      </c>
      <c r="AQ937" s="100">
        <v>-10571690.43</v>
      </c>
      <c r="AR937" s="100">
        <v>14392499.2899999</v>
      </c>
      <c r="AS937" s="100">
        <v>12274331.2899999</v>
      </c>
      <c r="AT937" s="100">
        <v>10156163.2899999</v>
      </c>
      <c r="AU937" s="100">
        <v>8037995.2899999898</v>
      </c>
      <c r="AV937" s="100">
        <v>5919827.2899999898</v>
      </c>
      <c r="AW937" s="100">
        <v>3801659.2899999898</v>
      </c>
      <c r="AX937" s="100">
        <v>1683491.28999999</v>
      </c>
      <c r="AY937" s="100">
        <v>-434676.71000000701</v>
      </c>
      <c r="AZ937" s="100">
        <v>-2552844.71</v>
      </c>
      <c r="BA937" s="100">
        <v>-4671012.7100000102</v>
      </c>
      <c r="BB937" s="100">
        <v>-4671012.7100000102</v>
      </c>
      <c r="BC937" s="100">
        <v>-6789180.7100000102</v>
      </c>
      <c r="BD937" s="100">
        <v>-8907348.7100000102</v>
      </c>
      <c r="BE937" s="100">
        <v>14392499.2899999</v>
      </c>
      <c r="BF937" s="100">
        <v>12274331.2899999</v>
      </c>
      <c r="BG937" s="100">
        <v>10156163.2899999</v>
      </c>
      <c r="BH937" s="100">
        <v>8037995.2899999898</v>
      </c>
      <c r="BI937" s="100">
        <v>5919827.2899999898</v>
      </c>
      <c r="BJ937" s="100">
        <v>3801659.2899999898</v>
      </c>
      <c r="BK937" s="100">
        <v>1683491.28999999</v>
      </c>
      <c r="BL937" s="100">
        <v>-434676.71000000701</v>
      </c>
      <c r="BM937" s="100">
        <v>-2552844.71</v>
      </c>
      <c r="BN937" s="100">
        <v>-4671012.7100000102</v>
      </c>
      <c r="BO937" s="100">
        <v>-4671012.7100000102</v>
      </c>
      <c r="BP937" s="100">
        <v>-6789180.7100000102</v>
      </c>
      <c r="BQ937" s="100">
        <v>-8907348.7100000102</v>
      </c>
      <c r="BR937" s="100">
        <v>14392499.2899999</v>
      </c>
      <c r="BS937" s="100">
        <v>12274331.2899999</v>
      </c>
      <c r="BT937" s="100">
        <v>10156163.2899999</v>
      </c>
      <c r="BU937" s="100">
        <v>8037995.2899999898</v>
      </c>
      <c r="BV937" s="100">
        <v>5919827.2899999898</v>
      </c>
      <c r="BW937" s="100">
        <v>3801659.2899999898</v>
      </c>
      <c r="BX937" s="100">
        <v>1683491.28999999</v>
      </c>
      <c r="BY937" s="100">
        <v>-434676.71000000701</v>
      </c>
      <c r="BZ937" s="100">
        <v>-2552844.71</v>
      </c>
      <c r="CA937" s="100">
        <v>-4671012.7100000102</v>
      </c>
      <c r="CB937" s="100">
        <v>-4671012.7100000102</v>
      </c>
      <c r="CC937" s="100">
        <v>-6663160.7123948103</v>
      </c>
      <c r="CD937" s="100">
        <v>-8737455.7156678401</v>
      </c>
      <c r="CE937" s="100">
        <v>14577729.281936301</v>
      </c>
      <c r="CF937" s="100">
        <v>12455597.2830406</v>
      </c>
      <c r="CG937" s="100">
        <v>10192596.280872401</v>
      </c>
      <c r="CH937" s="100">
        <v>7980059.2881321097</v>
      </c>
      <c r="CI937" s="100">
        <v>5894595.2879017899</v>
      </c>
      <c r="CJ937" s="100">
        <v>3791797.2848517601</v>
      </c>
      <c r="CK937" s="100">
        <v>1718012.2840827999</v>
      </c>
      <c r="CL937" s="100">
        <v>-394372.71835751302</v>
      </c>
      <c r="CM937" s="100">
        <v>-2600633.7193412501</v>
      </c>
      <c r="CN937" s="100">
        <v>-4671012.7099999804</v>
      </c>
      <c r="CO937" s="100">
        <v>-4671012.7099999804</v>
      </c>
    </row>
    <row r="938" spans="1:93" x14ac:dyDescent="0.2">
      <c r="A938" s="101" t="s">
        <v>2530</v>
      </c>
      <c r="B938" s="100">
        <v>0</v>
      </c>
      <c r="C938" s="100">
        <v>0</v>
      </c>
      <c r="D938" s="100">
        <v>0</v>
      </c>
      <c r="E938" s="100">
        <v>0</v>
      </c>
      <c r="F938" s="100">
        <v>0</v>
      </c>
      <c r="G938" s="100">
        <v>0</v>
      </c>
      <c r="H938" s="100">
        <v>0</v>
      </c>
      <c r="I938" s="100">
        <v>0</v>
      </c>
      <c r="J938" s="100">
        <v>0</v>
      </c>
      <c r="K938" s="100">
        <v>0</v>
      </c>
      <c r="L938" s="100">
        <v>0</v>
      </c>
      <c r="M938" s="100">
        <v>0</v>
      </c>
      <c r="N938" s="100">
        <v>0</v>
      </c>
      <c r="O938" s="100">
        <v>0</v>
      </c>
      <c r="P938" s="100">
        <v>0</v>
      </c>
      <c r="Q938" s="100">
        <v>0</v>
      </c>
      <c r="R938" s="100">
        <v>0</v>
      </c>
      <c r="S938" s="100">
        <v>0</v>
      </c>
      <c r="T938" s="100">
        <v>0</v>
      </c>
      <c r="U938" s="100">
        <v>0</v>
      </c>
      <c r="V938" s="100">
        <v>0</v>
      </c>
      <c r="W938" s="100">
        <v>0</v>
      </c>
      <c r="X938" s="100">
        <v>0</v>
      </c>
      <c r="Y938" s="100">
        <v>0</v>
      </c>
      <c r="Z938" s="100">
        <v>0</v>
      </c>
      <c r="AB938" s="100">
        <v>0</v>
      </c>
      <c r="AC938" s="100">
        <v>-276507.71199999802</v>
      </c>
      <c r="AD938" s="100">
        <v>-566729.19679999899</v>
      </c>
      <c r="AE938" s="100">
        <v>1838048.1717000001</v>
      </c>
      <c r="AF938" s="100">
        <v>1543808.1945</v>
      </c>
      <c r="AG938" s="100">
        <v>1220503.362</v>
      </c>
      <c r="AH938" s="100">
        <v>920855.22620000097</v>
      </c>
      <c r="AI938" s="100">
        <v>630542.19279999903</v>
      </c>
      <c r="AJ938" s="100">
        <v>338321.49129999703</v>
      </c>
      <c r="AK938" s="100">
        <v>55473.397199995801</v>
      </c>
      <c r="AL938" s="100">
        <v>-236451.382700004</v>
      </c>
      <c r="AM938" s="100">
        <v>-548060.95110000705</v>
      </c>
      <c r="AN938" s="100">
        <v>-823596.07590000797</v>
      </c>
      <c r="AO938" s="100">
        <v>-823596.07590000797</v>
      </c>
      <c r="AP938" s="100">
        <v>-1098957.9158999999</v>
      </c>
      <c r="AQ938" s="100">
        <v>-1374319.7559</v>
      </c>
      <c r="AR938" s="100">
        <v>1871024.9076999901</v>
      </c>
      <c r="AS938" s="100">
        <v>1595663.06769999</v>
      </c>
      <c r="AT938" s="100">
        <v>1320301.2276999999</v>
      </c>
      <c r="AU938" s="100">
        <v>1044939.3877</v>
      </c>
      <c r="AV938" s="100">
        <v>769577.54770000605</v>
      </c>
      <c r="AW938" s="100">
        <v>494215.707700008</v>
      </c>
      <c r="AX938" s="100">
        <v>218853.86770001001</v>
      </c>
      <c r="AY938" s="100">
        <v>-56507.972299987101</v>
      </c>
      <c r="AZ938" s="100">
        <v>-331869.81229998398</v>
      </c>
      <c r="BA938" s="100">
        <v>-607231.65229998203</v>
      </c>
      <c r="BB938" s="100">
        <v>-607231.65229998203</v>
      </c>
      <c r="BC938" s="100">
        <v>-882593.49229998002</v>
      </c>
      <c r="BD938" s="100">
        <v>-1157955.3322999701</v>
      </c>
      <c r="BE938" s="100">
        <v>1871024.9077000199</v>
      </c>
      <c r="BF938" s="100">
        <v>1595663.06770002</v>
      </c>
      <c r="BG938" s="100">
        <v>1320301.22770003</v>
      </c>
      <c r="BH938" s="100">
        <v>1044939.38770003</v>
      </c>
      <c r="BI938" s="100">
        <v>769577.54770003504</v>
      </c>
      <c r="BJ938" s="100">
        <v>494215.70770003699</v>
      </c>
      <c r="BK938" s="100">
        <v>218853.867700039</v>
      </c>
      <c r="BL938" s="100">
        <v>-56507.972299957997</v>
      </c>
      <c r="BM938" s="100">
        <v>-331869.812299955</v>
      </c>
      <c r="BN938" s="100">
        <v>-607231.65229995304</v>
      </c>
      <c r="BO938" s="100">
        <v>-607231.65229995304</v>
      </c>
      <c r="BP938" s="100">
        <v>-882593.49229995103</v>
      </c>
      <c r="BQ938" s="100">
        <v>-1157955.3322999401</v>
      </c>
      <c r="BR938" s="100">
        <v>1871024.9077000499</v>
      </c>
      <c r="BS938" s="100">
        <v>1595663.0677000501</v>
      </c>
      <c r="BT938" s="100">
        <v>1320301.22770005</v>
      </c>
      <c r="BU938" s="100">
        <v>1044939.38770006</v>
      </c>
      <c r="BV938" s="100">
        <v>769577.54770006402</v>
      </c>
      <c r="BW938" s="100">
        <v>494215.70770006598</v>
      </c>
      <c r="BX938" s="100">
        <v>218853.86770006799</v>
      </c>
      <c r="BY938" s="100">
        <v>-56507.972299928901</v>
      </c>
      <c r="BZ938" s="100">
        <v>-331869.81229992601</v>
      </c>
      <c r="CA938" s="100">
        <v>-607231.65229992406</v>
      </c>
      <c r="CB938" s="100">
        <v>-607231.65229992406</v>
      </c>
      <c r="CC938" s="100">
        <v>-866210.89261124795</v>
      </c>
      <c r="CD938" s="100">
        <v>-1135869.24303674</v>
      </c>
      <c r="CE938" s="100">
        <v>1895104.8066517899</v>
      </c>
      <c r="CF938" s="100">
        <v>1619227.6467953499</v>
      </c>
      <c r="CG938" s="100">
        <v>1325037.5165134801</v>
      </c>
      <c r="CH938" s="100">
        <v>1037407.70745724</v>
      </c>
      <c r="CI938" s="100">
        <v>766297.38742730103</v>
      </c>
      <c r="CJ938" s="100">
        <v>492933.64703079697</v>
      </c>
      <c r="CK938" s="100">
        <v>223341.59693083301</v>
      </c>
      <c r="CL938" s="100">
        <v>-51268.453386408502</v>
      </c>
      <c r="CM938" s="100">
        <v>-338082.38351429399</v>
      </c>
      <c r="CN938" s="100">
        <v>-607231.65229993104</v>
      </c>
      <c r="CO938" s="100">
        <v>-607231.65229993104</v>
      </c>
    </row>
    <row r="939" spans="1:93" x14ac:dyDescent="0.2">
      <c r="A939" s="101" t="s">
        <v>2531</v>
      </c>
      <c r="B939" s="100">
        <v>-707335.69</v>
      </c>
      <c r="C939" s="100">
        <v>-705569.6</v>
      </c>
      <c r="D939" s="100">
        <v>-484900.34</v>
      </c>
      <c r="E939" s="100">
        <v>-479819.41</v>
      </c>
      <c r="F939" s="100">
        <v>-476395.91</v>
      </c>
      <c r="G939" s="100">
        <v>-474738.5</v>
      </c>
      <c r="H939" s="100">
        <v>-473081.09</v>
      </c>
      <c r="I939" s="100">
        <v>-471423.68</v>
      </c>
      <c r="J939" s="100">
        <v>-471423.68</v>
      </c>
      <c r="K939" s="100">
        <v>-471423.68</v>
      </c>
      <c r="L939" s="100">
        <v>-471423.68</v>
      </c>
      <c r="M939" s="100">
        <v>-1850495.08</v>
      </c>
      <c r="N939" s="100">
        <v>-1850495.08</v>
      </c>
      <c r="O939" s="100">
        <v>-1342573.4</v>
      </c>
      <c r="P939" s="100">
        <v>-1324906.23</v>
      </c>
      <c r="Q939" s="100">
        <v>-1274039.8400000001</v>
      </c>
      <c r="R939" s="100">
        <v>-1264444.5900000001</v>
      </c>
      <c r="S939" s="100">
        <v>-1254849.43</v>
      </c>
      <c r="T939" s="100">
        <v>-1032056.54</v>
      </c>
      <c r="U939" s="100">
        <v>-1030139.96</v>
      </c>
      <c r="V939" s="100">
        <v>-1030139.96</v>
      </c>
      <c r="W939" s="100">
        <v>-1052518.81</v>
      </c>
      <c r="X939" s="100">
        <v>-1025279.68999999</v>
      </c>
      <c r="Y939" s="100">
        <v>-1021513.53</v>
      </c>
      <c r="Z939" s="100">
        <v>-8251034.8099999996</v>
      </c>
      <c r="AB939" s="100">
        <v>-8251034.8099999996</v>
      </c>
      <c r="AC939" s="100">
        <v>-8251034.8099999996</v>
      </c>
      <c r="AD939" s="100">
        <v>-8251034.8099999996</v>
      </c>
      <c r="AE939" s="100">
        <v>-4905377.68</v>
      </c>
      <c r="AF939" s="100">
        <v>-814451.88999999897</v>
      </c>
      <c r="AG939" s="100">
        <v>-814451.88999999897</v>
      </c>
      <c r="AH939" s="100">
        <v>-814451.88999999897</v>
      </c>
      <c r="AI939" s="100">
        <v>-13232.459999999801</v>
      </c>
      <c r="AJ939" s="100">
        <v>-13232.459999999801</v>
      </c>
      <c r="AK939" s="100">
        <v>-13232.459999999801</v>
      </c>
      <c r="AL939" s="100">
        <v>-13232.459999999801</v>
      </c>
      <c r="AM939" s="100">
        <v>-13232.459999999801</v>
      </c>
      <c r="AN939" s="100">
        <v>-13232.459999999801</v>
      </c>
      <c r="AO939" s="100">
        <v>-13232.459999999801</v>
      </c>
      <c r="AP939" s="100">
        <v>-13232.459999999801</v>
      </c>
      <c r="AQ939" s="100">
        <v>-13232.459999999801</v>
      </c>
      <c r="AR939" s="100">
        <v>-13232.459999999801</v>
      </c>
      <c r="AS939" s="100">
        <v>-13232.459999999801</v>
      </c>
      <c r="AT939" s="100">
        <v>-13232.459999999801</v>
      </c>
      <c r="AU939" s="100">
        <v>-13232.459999999801</v>
      </c>
      <c r="AV939" s="100">
        <v>-13232.459999999801</v>
      </c>
      <c r="AW939" s="100">
        <v>-13232.459999999801</v>
      </c>
      <c r="AX939" s="100">
        <v>-13232.459999999801</v>
      </c>
      <c r="AY939" s="100">
        <v>-13232.459999999801</v>
      </c>
      <c r="AZ939" s="100">
        <v>-13232.459999999801</v>
      </c>
      <c r="BA939" s="100">
        <v>-13232.459999999801</v>
      </c>
      <c r="BB939" s="100">
        <v>-13232.459999999801</v>
      </c>
      <c r="BC939" s="100">
        <v>-13232.459999999801</v>
      </c>
      <c r="BD939" s="100">
        <v>-13232.459999999801</v>
      </c>
      <c r="BE939" s="100">
        <v>-13232.459999999801</v>
      </c>
      <c r="BF939" s="100">
        <v>-13232.459999999801</v>
      </c>
      <c r="BG939" s="100">
        <v>-13232.459999999801</v>
      </c>
      <c r="BH939" s="100">
        <v>-13232.459999999801</v>
      </c>
      <c r="BI939" s="100">
        <v>-13232.459999999801</v>
      </c>
      <c r="BJ939" s="100">
        <v>-13232.459999999801</v>
      </c>
      <c r="BK939" s="100">
        <v>-13232.459999999801</v>
      </c>
      <c r="BL939" s="100">
        <v>-13232.459999999801</v>
      </c>
      <c r="BM939" s="100">
        <v>-13232.459999999801</v>
      </c>
      <c r="BN939" s="100">
        <v>-13232.459999999801</v>
      </c>
      <c r="BO939" s="100">
        <v>-13232.459999999801</v>
      </c>
      <c r="BP939" s="100">
        <v>-13232.459999999801</v>
      </c>
      <c r="BQ939" s="100">
        <v>-13232.459999999801</v>
      </c>
      <c r="BR939" s="100">
        <v>-13232.459999999801</v>
      </c>
      <c r="BS939" s="100">
        <v>-13232.459999999801</v>
      </c>
      <c r="BT939" s="100">
        <v>-13232.459999999801</v>
      </c>
      <c r="BU939" s="100">
        <v>-13232.459999999801</v>
      </c>
      <c r="BV939" s="100">
        <v>-13232.459999999801</v>
      </c>
      <c r="BW939" s="100">
        <v>-13232.459999999801</v>
      </c>
      <c r="BX939" s="100">
        <v>-13232.459999999801</v>
      </c>
      <c r="BY939" s="100">
        <v>-13232.459999999801</v>
      </c>
      <c r="BZ939" s="100">
        <v>-13232.459999999801</v>
      </c>
      <c r="CA939" s="100">
        <v>-13232.459999999801</v>
      </c>
      <c r="CB939" s="100">
        <v>-13232.459999999801</v>
      </c>
      <c r="CC939" s="100">
        <v>-13232.459999999801</v>
      </c>
      <c r="CD939" s="100">
        <v>-13232.459999999801</v>
      </c>
      <c r="CE939" s="100">
        <v>-13232.459999999801</v>
      </c>
      <c r="CF939" s="100">
        <v>-13232.459999999801</v>
      </c>
      <c r="CG939" s="100">
        <v>-13232.459999999801</v>
      </c>
      <c r="CH939" s="100">
        <v>-13232.459999999801</v>
      </c>
      <c r="CI939" s="100">
        <v>-13232.459999999801</v>
      </c>
      <c r="CJ939" s="100">
        <v>-13232.459999999801</v>
      </c>
      <c r="CK939" s="100">
        <v>-13232.459999999801</v>
      </c>
      <c r="CL939" s="100">
        <v>-13232.459999999801</v>
      </c>
      <c r="CM939" s="100">
        <v>-13232.459999999801</v>
      </c>
      <c r="CN939" s="100">
        <v>-13232.459999999801</v>
      </c>
      <c r="CO939" s="100">
        <v>-13232.459999999801</v>
      </c>
    </row>
    <row r="940" spans="1:93" x14ac:dyDescent="0.2">
      <c r="A940" s="101" t="s">
        <v>2532</v>
      </c>
      <c r="B940" s="100">
        <v>-502000</v>
      </c>
      <c r="C940" s="100">
        <v>-462000</v>
      </c>
      <c r="D940" s="100">
        <v>-428666.67</v>
      </c>
      <c r="E940" s="100">
        <v>-429666.67</v>
      </c>
      <c r="F940" s="100">
        <v>-429666.67</v>
      </c>
      <c r="G940" s="100">
        <v>-420456.14</v>
      </c>
      <c r="H940" s="100">
        <v>-420456.14</v>
      </c>
      <c r="I940" s="100">
        <v>-420456.14</v>
      </c>
      <c r="J940" s="100">
        <v>-467824.55</v>
      </c>
      <c r="K940" s="100">
        <v>-467824.55</v>
      </c>
      <c r="L940" s="100">
        <v>-467824.55</v>
      </c>
      <c r="M940" s="100">
        <v>-526304.07999999996</v>
      </c>
      <c r="N940" s="100">
        <v>-526304.07999999996</v>
      </c>
      <c r="O940" s="100">
        <v>-426304.08</v>
      </c>
      <c r="P940" s="100">
        <v>-426304.08</v>
      </c>
      <c r="Q940" s="100">
        <v>-458005.84</v>
      </c>
      <c r="R940" s="100">
        <v>-458005.84</v>
      </c>
      <c r="S940" s="100">
        <v>-458005.84</v>
      </c>
      <c r="T940" s="100">
        <v>-522040.93</v>
      </c>
      <c r="U940" s="100">
        <v>-522040.93</v>
      </c>
      <c r="V940" s="100">
        <v>-522040.93</v>
      </c>
      <c r="W940" s="100">
        <v>-536076.02</v>
      </c>
      <c r="X940" s="100">
        <v>-536076.02</v>
      </c>
      <c r="Y940" s="100">
        <v>-536076.02</v>
      </c>
      <c r="Z940" s="100">
        <v>-560111.18000000005</v>
      </c>
      <c r="AB940" s="100">
        <v>-560111.18000000005</v>
      </c>
      <c r="AC940" s="100">
        <v>-560111.18000000005</v>
      </c>
      <c r="AD940" s="100">
        <v>-560111.18000000005</v>
      </c>
      <c r="AE940" s="100">
        <v>-560111.18000000005</v>
      </c>
      <c r="AF940" s="100">
        <v>-560111.18000000005</v>
      </c>
      <c r="AG940" s="100">
        <v>-560111.18000000005</v>
      </c>
      <c r="AH940" s="100">
        <v>-560111.18000000005</v>
      </c>
      <c r="AI940" s="100">
        <v>-560111.18000000005</v>
      </c>
      <c r="AJ940" s="100">
        <v>-560111.18000000005</v>
      </c>
      <c r="AK940" s="100">
        <v>-560111.18000000005</v>
      </c>
      <c r="AL940" s="100">
        <v>-560111.18000000005</v>
      </c>
      <c r="AM940" s="100">
        <v>-560111.18000000005</v>
      </c>
      <c r="AN940" s="100">
        <v>-560111.18000000005</v>
      </c>
      <c r="AO940" s="100">
        <v>-560111.18000000005</v>
      </c>
      <c r="AP940" s="100">
        <v>-560111.18000000005</v>
      </c>
      <c r="AQ940" s="100">
        <v>-560111.18000000005</v>
      </c>
      <c r="AR940" s="100">
        <v>-560111.18000000005</v>
      </c>
      <c r="AS940" s="100">
        <v>-560111.18000000005</v>
      </c>
      <c r="AT940" s="100">
        <v>-560111.18000000005</v>
      </c>
      <c r="AU940" s="100">
        <v>-560111.18000000005</v>
      </c>
      <c r="AV940" s="100">
        <v>-560111.18000000005</v>
      </c>
      <c r="AW940" s="100">
        <v>-560111.18000000005</v>
      </c>
      <c r="AX940" s="100">
        <v>-560111.18000000005</v>
      </c>
      <c r="AY940" s="100">
        <v>-560111.18000000005</v>
      </c>
      <c r="AZ940" s="100">
        <v>-560111.18000000005</v>
      </c>
      <c r="BA940" s="100">
        <v>-560111.18000000005</v>
      </c>
      <c r="BB940" s="100">
        <v>-560111.18000000005</v>
      </c>
      <c r="BC940" s="100">
        <v>-560111.18000000005</v>
      </c>
      <c r="BD940" s="100">
        <v>-560111.18000000005</v>
      </c>
      <c r="BE940" s="100">
        <v>-560111.18000000005</v>
      </c>
      <c r="BF940" s="100">
        <v>-560111.18000000005</v>
      </c>
      <c r="BG940" s="100">
        <v>-560111.18000000005</v>
      </c>
      <c r="BH940" s="100">
        <v>-560111.18000000005</v>
      </c>
      <c r="BI940" s="100">
        <v>-560111.18000000005</v>
      </c>
      <c r="BJ940" s="100">
        <v>-560111.18000000005</v>
      </c>
      <c r="BK940" s="100">
        <v>-560111.18000000005</v>
      </c>
      <c r="BL940" s="100">
        <v>-560111.18000000005</v>
      </c>
      <c r="BM940" s="100">
        <v>-560111.18000000005</v>
      </c>
      <c r="BN940" s="100">
        <v>-560111.18000000005</v>
      </c>
      <c r="BO940" s="100">
        <v>-560111.18000000005</v>
      </c>
      <c r="BP940" s="100">
        <v>-560111.18000000005</v>
      </c>
      <c r="BQ940" s="100">
        <v>-560111.18000000005</v>
      </c>
      <c r="BR940" s="100">
        <v>-560111.18000000005</v>
      </c>
      <c r="BS940" s="100">
        <v>-560111.18000000005</v>
      </c>
      <c r="BT940" s="100">
        <v>-560111.18000000005</v>
      </c>
      <c r="BU940" s="100">
        <v>-560111.18000000005</v>
      </c>
      <c r="BV940" s="100">
        <v>-560111.18000000005</v>
      </c>
      <c r="BW940" s="100">
        <v>-560111.18000000005</v>
      </c>
      <c r="BX940" s="100">
        <v>-560111.18000000005</v>
      </c>
      <c r="BY940" s="100">
        <v>-560111.18000000005</v>
      </c>
      <c r="BZ940" s="100">
        <v>-560111.18000000005</v>
      </c>
      <c r="CA940" s="100">
        <v>-560111.18000000005</v>
      </c>
      <c r="CB940" s="100">
        <v>-560111.18000000005</v>
      </c>
      <c r="CC940" s="100">
        <v>-560111.18000000005</v>
      </c>
      <c r="CD940" s="100">
        <v>-560111.18000000005</v>
      </c>
      <c r="CE940" s="100">
        <v>-560111.18000000005</v>
      </c>
      <c r="CF940" s="100">
        <v>-560111.18000000005</v>
      </c>
      <c r="CG940" s="100">
        <v>-560111.18000000005</v>
      </c>
      <c r="CH940" s="100">
        <v>-560111.18000000005</v>
      </c>
      <c r="CI940" s="100">
        <v>-560111.18000000005</v>
      </c>
      <c r="CJ940" s="100">
        <v>-560111.18000000005</v>
      </c>
      <c r="CK940" s="100">
        <v>-560111.18000000005</v>
      </c>
      <c r="CL940" s="100">
        <v>-560111.18000000005</v>
      </c>
      <c r="CM940" s="100">
        <v>-560111.18000000005</v>
      </c>
      <c r="CN940" s="100">
        <v>-560111.18000000005</v>
      </c>
      <c r="CO940" s="100">
        <v>-560111.18000000005</v>
      </c>
    </row>
    <row r="941" spans="1:93" x14ac:dyDescent="0.2">
      <c r="A941" s="101" t="s">
        <v>2533</v>
      </c>
      <c r="B941" s="100">
        <v>0</v>
      </c>
      <c r="C941" s="100">
        <v>0</v>
      </c>
      <c r="D941" s="100">
        <v>0</v>
      </c>
      <c r="E941" s="100">
        <v>0</v>
      </c>
      <c r="F941" s="100">
        <v>0</v>
      </c>
      <c r="G941" s="100">
        <v>0</v>
      </c>
      <c r="H941" s="100">
        <v>0</v>
      </c>
      <c r="I941" s="100">
        <v>0</v>
      </c>
      <c r="J941" s="100">
        <v>0</v>
      </c>
      <c r="K941" s="100">
        <v>0</v>
      </c>
      <c r="L941" s="100">
        <v>0</v>
      </c>
      <c r="M941" s="100">
        <v>0</v>
      </c>
      <c r="N941" s="100">
        <v>0</v>
      </c>
      <c r="O941" s="100">
        <v>0</v>
      </c>
      <c r="P941" s="100">
        <v>0</v>
      </c>
      <c r="Q941" s="100">
        <v>0</v>
      </c>
      <c r="R941" s="100">
        <v>0</v>
      </c>
      <c r="S941" s="100">
        <v>-71759.149999999994</v>
      </c>
      <c r="T941" s="100">
        <v>-62839.93</v>
      </c>
      <c r="U941" s="100">
        <v>-78417.27</v>
      </c>
      <c r="V941" s="100">
        <v>5574.35</v>
      </c>
      <c r="W941" s="100">
        <v>-94142.35</v>
      </c>
      <c r="X941" s="100">
        <v>-101583.42</v>
      </c>
      <c r="Y941" s="100">
        <v>-141867.92000000001</v>
      </c>
      <c r="Z941" s="100">
        <v>-147650.91</v>
      </c>
      <c r="AB941" s="100">
        <v>-147650.91</v>
      </c>
      <c r="AC941" s="100">
        <v>-147650.91</v>
      </c>
      <c r="AD941" s="100">
        <v>-147650.91</v>
      </c>
      <c r="AE941" s="100">
        <v>-147650.91</v>
      </c>
      <c r="AF941" s="100">
        <v>-147650.91</v>
      </c>
      <c r="AG941" s="100">
        <v>-147650.91</v>
      </c>
      <c r="AH941" s="100">
        <v>-147650.91</v>
      </c>
      <c r="AI941" s="100">
        <v>-147650.91</v>
      </c>
      <c r="AJ941" s="100">
        <v>-147650.91</v>
      </c>
      <c r="AK941" s="100">
        <v>-147650.91</v>
      </c>
      <c r="AL941" s="100">
        <v>-147650.91</v>
      </c>
      <c r="AM941" s="100">
        <v>-147650.91</v>
      </c>
      <c r="AN941" s="100">
        <v>-147650.91</v>
      </c>
      <c r="AO941" s="100">
        <v>-147650.91</v>
      </c>
      <c r="AP941" s="100">
        <v>-147650.91</v>
      </c>
      <c r="AQ941" s="100">
        <v>-147650.91</v>
      </c>
      <c r="AR941" s="100">
        <v>-147650.91</v>
      </c>
      <c r="AS941" s="100">
        <v>-147650.91</v>
      </c>
      <c r="AT941" s="100">
        <v>-147650.91</v>
      </c>
      <c r="AU941" s="100">
        <v>-147650.91</v>
      </c>
      <c r="AV941" s="100">
        <v>-147650.91</v>
      </c>
      <c r="AW941" s="100">
        <v>-147650.91</v>
      </c>
      <c r="AX941" s="100">
        <v>-147650.91</v>
      </c>
      <c r="AY941" s="100">
        <v>-147650.91</v>
      </c>
      <c r="AZ941" s="100">
        <v>-147650.91</v>
      </c>
      <c r="BA941" s="100">
        <v>-147650.91</v>
      </c>
      <c r="BB941" s="100">
        <v>-147650.91</v>
      </c>
      <c r="BC941" s="100">
        <v>-147650.91</v>
      </c>
      <c r="BD941" s="100">
        <v>-147650.91</v>
      </c>
      <c r="BE941" s="100">
        <v>-147650.91</v>
      </c>
      <c r="BF941" s="100">
        <v>-147650.91</v>
      </c>
      <c r="BG941" s="100">
        <v>-147650.91</v>
      </c>
      <c r="BH941" s="100">
        <v>-147650.91</v>
      </c>
      <c r="BI941" s="100">
        <v>-147650.91</v>
      </c>
      <c r="BJ941" s="100">
        <v>-147650.91</v>
      </c>
      <c r="BK941" s="100">
        <v>-147650.91</v>
      </c>
      <c r="BL941" s="100">
        <v>-147650.91</v>
      </c>
      <c r="BM941" s="100">
        <v>-147650.91</v>
      </c>
      <c r="BN941" s="100">
        <v>-147650.91</v>
      </c>
      <c r="BO941" s="100">
        <v>-147650.91</v>
      </c>
      <c r="BP941" s="100">
        <v>-147650.91</v>
      </c>
      <c r="BQ941" s="100">
        <v>-147650.91</v>
      </c>
      <c r="BR941" s="100">
        <v>-147650.91</v>
      </c>
      <c r="BS941" s="100">
        <v>-147650.91</v>
      </c>
      <c r="BT941" s="100">
        <v>-147650.91</v>
      </c>
      <c r="BU941" s="100">
        <v>-147650.91</v>
      </c>
      <c r="BV941" s="100">
        <v>-147650.91</v>
      </c>
      <c r="BW941" s="100">
        <v>-147650.91</v>
      </c>
      <c r="BX941" s="100">
        <v>-147650.91</v>
      </c>
      <c r="BY941" s="100">
        <v>-147650.91</v>
      </c>
      <c r="BZ941" s="100">
        <v>-147650.91</v>
      </c>
      <c r="CA941" s="100">
        <v>-147650.91</v>
      </c>
      <c r="CB941" s="100">
        <v>-147650.91</v>
      </c>
      <c r="CC941" s="100">
        <v>-147650.91</v>
      </c>
      <c r="CD941" s="100">
        <v>-147650.91</v>
      </c>
      <c r="CE941" s="100">
        <v>-147650.91</v>
      </c>
      <c r="CF941" s="100">
        <v>-147650.91</v>
      </c>
      <c r="CG941" s="100">
        <v>-147650.91</v>
      </c>
      <c r="CH941" s="100">
        <v>-147650.91</v>
      </c>
      <c r="CI941" s="100">
        <v>-147650.91</v>
      </c>
      <c r="CJ941" s="100">
        <v>-147650.91</v>
      </c>
      <c r="CK941" s="100">
        <v>-147650.91</v>
      </c>
      <c r="CL941" s="100">
        <v>-147650.91</v>
      </c>
      <c r="CM941" s="100">
        <v>-147650.91</v>
      </c>
      <c r="CN941" s="100">
        <v>-147650.91</v>
      </c>
      <c r="CO941" s="100">
        <v>-147650.91</v>
      </c>
    </row>
    <row r="942" spans="1:93" x14ac:dyDescent="0.2">
      <c r="A942" s="101" t="s">
        <v>2534</v>
      </c>
      <c r="B942" s="100">
        <v>0</v>
      </c>
      <c r="C942" s="100">
        <v>0</v>
      </c>
      <c r="D942" s="100">
        <v>0</v>
      </c>
      <c r="E942" s="100">
        <v>0</v>
      </c>
      <c r="F942" s="100">
        <v>0</v>
      </c>
      <c r="G942" s="100">
        <v>0</v>
      </c>
      <c r="H942" s="100">
        <v>0</v>
      </c>
      <c r="I942" s="100">
        <v>0</v>
      </c>
      <c r="J942" s="100">
        <v>0</v>
      </c>
      <c r="K942" s="100">
        <v>0</v>
      </c>
      <c r="L942" s="100">
        <v>0</v>
      </c>
      <c r="M942" s="100">
        <v>0</v>
      </c>
      <c r="N942" s="100">
        <v>0</v>
      </c>
      <c r="O942" s="100">
        <v>0</v>
      </c>
      <c r="P942" s="100">
        <v>0</v>
      </c>
      <c r="Q942" s="100">
        <v>0</v>
      </c>
      <c r="R942" s="100">
        <v>0</v>
      </c>
      <c r="S942" s="100">
        <v>0</v>
      </c>
      <c r="T942" s="100">
        <v>0</v>
      </c>
      <c r="U942" s="100">
        <v>0</v>
      </c>
      <c r="V942" s="100">
        <v>0</v>
      </c>
      <c r="W942" s="100">
        <v>0</v>
      </c>
      <c r="X942" s="100">
        <v>0</v>
      </c>
      <c r="Y942" s="100">
        <v>0</v>
      </c>
      <c r="Z942" s="100">
        <v>0</v>
      </c>
      <c r="AB942" s="100">
        <v>0</v>
      </c>
      <c r="AC942" s="100">
        <v>0</v>
      </c>
      <c r="AD942" s="100">
        <v>0</v>
      </c>
      <c r="AE942" s="100">
        <v>0</v>
      </c>
      <c r="AF942" s="100">
        <v>0</v>
      </c>
      <c r="AG942" s="100">
        <v>0</v>
      </c>
      <c r="AH942" s="100">
        <v>0</v>
      </c>
      <c r="AI942" s="100">
        <v>0</v>
      </c>
      <c r="AJ942" s="100">
        <v>0</v>
      </c>
      <c r="AK942" s="100">
        <v>0</v>
      </c>
      <c r="AL942" s="100">
        <v>0</v>
      </c>
      <c r="AM942" s="100">
        <v>0</v>
      </c>
      <c r="AN942" s="100">
        <v>0</v>
      </c>
      <c r="AO942" s="100">
        <v>0</v>
      </c>
      <c r="AP942" s="100">
        <v>0</v>
      </c>
      <c r="AQ942" s="100">
        <v>0</v>
      </c>
      <c r="AR942" s="100">
        <v>0</v>
      </c>
      <c r="AS942" s="100">
        <v>0</v>
      </c>
      <c r="AT942" s="100">
        <v>0</v>
      </c>
      <c r="AU942" s="100">
        <v>0</v>
      </c>
      <c r="AV942" s="100">
        <v>0</v>
      </c>
      <c r="AW942" s="100">
        <v>0</v>
      </c>
      <c r="AX942" s="100">
        <v>0</v>
      </c>
      <c r="AY942" s="100">
        <v>0</v>
      </c>
      <c r="AZ942" s="100">
        <v>0</v>
      </c>
      <c r="BA942" s="100">
        <v>0</v>
      </c>
      <c r="BB942" s="100">
        <v>0</v>
      </c>
      <c r="BC942" s="100">
        <v>0</v>
      </c>
      <c r="BD942" s="100">
        <v>0</v>
      </c>
      <c r="BE942" s="100">
        <v>0</v>
      </c>
      <c r="BF942" s="100">
        <v>0</v>
      </c>
      <c r="BG942" s="100">
        <v>0</v>
      </c>
      <c r="BH942" s="100">
        <v>0</v>
      </c>
      <c r="BI942" s="100">
        <v>0</v>
      </c>
      <c r="BJ942" s="100">
        <v>0</v>
      </c>
      <c r="BK942" s="100">
        <v>0</v>
      </c>
      <c r="BL942" s="100">
        <v>0</v>
      </c>
      <c r="BM942" s="100">
        <v>0</v>
      </c>
      <c r="BN942" s="100">
        <v>0</v>
      </c>
      <c r="BO942" s="100">
        <v>0</v>
      </c>
      <c r="BP942" s="100">
        <v>0</v>
      </c>
      <c r="BQ942" s="100">
        <v>0</v>
      </c>
      <c r="BR942" s="100">
        <v>0</v>
      </c>
      <c r="BS942" s="100">
        <v>0</v>
      </c>
      <c r="BT942" s="100">
        <v>0</v>
      </c>
      <c r="BU942" s="100">
        <v>0</v>
      </c>
      <c r="BV942" s="100">
        <v>0</v>
      </c>
      <c r="BW942" s="100">
        <v>0</v>
      </c>
      <c r="BX942" s="100">
        <v>0</v>
      </c>
      <c r="BY942" s="100">
        <v>0</v>
      </c>
      <c r="BZ942" s="100">
        <v>0</v>
      </c>
      <c r="CA942" s="100">
        <v>0</v>
      </c>
      <c r="CB942" s="100">
        <v>0</v>
      </c>
      <c r="CC942" s="100">
        <v>0</v>
      </c>
      <c r="CD942" s="100">
        <v>0</v>
      </c>
      <c r="CE942" s="100">
        <v>0</v>
      </c>
      <c r="CF942" s="100">
        <v>0</v>
      </c>
      <c r="CG942" s="100">
        <v>0</v>
      </c>
      <c r="CH942" s="100">
        <v>0</v>
      </c>
      <c r="CI942" s="100">
        <v>0</v>
      </c>
      <c r="CJ942" s="100">
        <v>0</v>
      </c>
      <c r="CK942" s="100">
        <v>0</v>
      </c>
      <c r="CL942" s="100">
        <v>0</v>
      </c>
      <c r="CM942" s="100">
        <v>0</v>
      </c>
      <c r="CN942" s="100">
        <v>0</v>
      </c>
      <c r="CO942" s="100">
        <v>0</v>
      </c>
    </row>
    <row r="943" spans="1:93" x14ac:dyDescent="0.2">
      <c r="A943" s="101" t="s">
        <v>2535</v>
      </c>
      <c r="B943" s="100">
        <v>-10354746.689999999</v>
      </c>
      <c r="C943" s="100">
        <v>-9876550.0299999993</v>
      </c>
      <c r="D943" s="100">
        <v>-8352434.3699999899</v>
      </c>
      <c r="E943" s="100">
        <v>-7034876.96</v>
      </c>
      <c r="F943" s="100">
        <v>-7439350.0800000001</v>
      </c>
      <c r="G943" s="100">
        <v>-6519149.2499999898</v>
      </c>
      <c r="H943" s="100">
        <v>-6502149.2499999898</v>
      </c>
      <c r="I943" s="100">
        <v>-5202609.2300000004</v>
      </c>
      <c r="J943" s="100">
        <v>-5572439.2000000002</v>
      </c>
      <c r="K943" s="100">
        <v>-7138591.5999999996</v>
      </c>
      <c r="L943" s="100">
        <v>-8956208.1199999992</v>
      </c>
      <c r="M943" s="100">
        <v>-8774891.0800000001</v>
      </c>
      <c r="N943" s="100">
        <v>-8774891.0800000001</v>
      </c>
      <c r="O943" s="100">
        <v>-8770061.5899999999</v>
      </c>
      <c r="P943" s="100">
        <v>-8770061.5899999999</v>
      </c>
      <c r="Q943" s="100">
        <v>-8765700.5899999999</v>
      </c>
      <c r="R943" s="100">
        <v>-8758700.5899999999</v>
      </c>
      <c r="S943" s="100">
        <v>-8724647.1799999997</v>
      </c>
      <c r="T943" s="100">
        <v>-7028362.0800000001</v>
      </c>
      <c r="U943" s="100">
        <v>-7028362.0800000001</v>
      </c>
      <c r="V943" s="100">
        <v>-7028362.0800000001</v>
      </c>
      <c r="W943" s="100">
        <v>-7032186.46</v>
      </c>
      <c r="X943" s="100">
        <v>-7035557.7999999998</v>
      </c>
      <c r="Y943" s="100">
        <v>-5833965.6699999999</v>
      </c>
      <c r="Z943" s="100">
        <v>-5833965.6699999999</v>
      </c>
      <c r="AB943" s="100">
        <v>-5833965.6699999999</v>
      </c>
      <c r="AC943" s="100">
        <v>-5833965.6699999999</v>
      </c>
      <c r="AD943" s="100">
        <v>-5833965.6699999999</v>
      </c>
      <c r="AE943" s="100">
        <v>-5833965.6699999999</v>
      </c>
      <c r="AF943" s="100">
        <v>-5833965.6699999999</v>
      </c>
      <c r="AG943" s="100">
        <v>-5833965.6699999999</v>
      </c>
      <c r="AH943" s="100">
        <v>-5833965.6699999999</v>
      </c>
      <c r="AI943" s="100">
        <v>-5833965.6699999999</v>
      </c>
      <c r="AJ943" s="100">
        <v>-5833965.6699999999</v>
      </c>
      <c r="AK943" s="100">
        <v>-5833965.6699999999</v>
      </c>
      <c r="AL943" s="100">
        <v>-5833965.6699999999</v>
      </c>
      <c r="AM943" s="100">
        <v>-5833965.6699999999</v>
      </c>
      <c r="AN943" s="100">
        <v>-5833965.6699999999</v>
      </c>
      <c r="AO943" s="100">
        <v>-5833965.6699999999</v>
      </c>
      <c r="AP943" s="100">
        <v>-5833965.6699999999</v>
      </c>
      <c r="AQ943" s="100">
        <v>-5833965.6699999999</v>
      </c>
      <c r="AR943" s="100">
        <v>-5833965.6699999999</v>
      </c>
      <c r="AS943" s="100">
        <v>-5833965.6699999999</v>
      </c>
      <c r="AT943" s="100">
        <v>-5833965.6699999999</v>
      </c>
      <c r="AU943" s="100">
        <v>-5833965.6699999999</v>
      </c>
      <c r="AV943" s="100">
        <v>-5833965.6699999999</v>
      </c>
      <c r="AW943" s="100">
        <v>-5833965.6699999999</v>
      </c>
      <c r="AX943" s="100">
        <v>-5833965.6699999999</v>
      </c>
      <c r="AY943" s="100">
        <v>-5833965.6699999999</v>
      </c>
      <c r="AZ943" s="100">
        <v>-5833965.6699999999</v>
      </c>
      <c r="BA943" s="100">
        <v>-5833965.6699999999</v>
      </c>
      <c r="BB943" s="100">
        <v>-5833965.6699999999</v>
      </c>
      <c r="BC943" s="100">
        <v>-5833965.6699999999</v>
      </c>
      <c r="BD943" s="100">
        <v>-5833965.6699999999</v>
      </c>
      <c r="BE943" s="100">
        <v>-5833965.6699999999</v>
      </c>
      <c r="BF943" s="100">
        <v>-5833965.6699999999</v>
      </c>
      <c r="BG943" s="100">
        <v>-5833965.6699999999</v>
      </c>
      <c r="BH943" s="100">
        <v>-5833965.6699999999</v>
      </c>
      <c r="BI943" s="100">
        <v>-5833965.6699999999</v>
      </c>
      <c r="BJ943" s="100">
        <v>-5833965.6699999999</v>
      </c>
      <c r="BK943" s="100">
        <v>-5833965.6699999999</v>
      </c>
      <c r="BL943" s="100">
        <v>-5833965.6699999999</v>
      </c>
      <c r="BM943" s="100">
        <v>-5833965.6699999999</v>
      </c>
      <c r="BN943" s="100">
        <v>-5833965.6699999999</v>
      </c>
      <c r="BO943" s="100">
        <v>-5833965.6699999999</v>
      </c>
      <c r="BP943" s="100">
        <v>-5833965.6699999999</v>
      </c>
      <c r="BQ943" s="100">
        <v>-5833965.6699999999</v>
      </c>
      <c r="BR943" s="100">
        <v>-5833965.6699999999</v>
      </c>
      <c r="BS943" s="100">
        <v>-5833965.6699999999</v>
      </c>
      <c r="BT943" s="100">
        <v>-5833965.6699999999</v>
      </c>
      <c r="BU943" s="100">
        <v>-5833965.6699999999</v>
      </c>
      <c r="BV943" s="100">
        <v>-5833965.6699999999</v>
      </c>
      <c r="BW943" s="100">
        <v>-5833965.6699999999</v>
      </c>
      <c r="BX943" s="100">
        <v>-5833965.6699999999</v>
      </c>
      <c r="BY943" s="100">
        <v>-5833965.6699999999</v>
      </c>
      <c r="BZ943" s="100">
        <v>-5833965.6699999999</v>
      </c>
      <c r="CA943" s="100">
        <v>-5833965.6699999999</v>
      </c>
      <c r="CB943" s="100">
        <v>-5833965.6699999999</v>
      </c>
      <c r="CC943" s="100">
        <v>-5833965.6699999999</v>
      </c>
      <c r="CD943" s="100">
        <v>-5833965.6699999999</v>
      </c>
      <c r="CE943" s="100">
        <v>-5833965.6699999999</v>
      </c>
      <c r="CF943" s="100">
        <v>-5833965.6699999999</v>
      </c>
      <c r="CG943" s="100">
        <v>-5833965.6699999999</v>
      </c>
      <c r="CH943" s="100">
        <v>-5833965.6699999999</v>
      </c>
      <c r="CI943" s="100">
        <v>-5833965.6699999999</v>
      </c>
      <c r="CJ943" s="100">
        <v>-5833965.6699999999</v>
      </c>
      <c r="CK943" s="100">
        <v>-5833965.6699999999</v>
      </c>
      <c r="CL943" s="100">
        <v>-5833965.6699999999</v>
      </c>
      <c r="CM943" s="100">
        <v>-5833965.6699999999</v>
      </c>
      <c r="CN943" s="100">
        <v>-5833965.6699999999</v>
      </c>
      <c r="CO943" s="100">
        <v>-5833965.6699999999</v>
      </c>
    </row>
    <row r="944" spans="1:93" x14ac:dyDescent="0.2">
      <c r="A944" s="101" t="s">
        <v>2536</v>
      </c>
      <c r="B944" s="100">
        <v>-546393</v>
      </c>
      <c r="C944" s="100">
        <v>-546393</v>
      </c>
      <c r="D944" s="100">
        <v>-546393</v>
      </c>
      <c r="E944" s="100">
        <v>-546393</v>
      </c>
      <c r="F944" s="100">
        <v>-546393</v>
      </c>
      <c r="G944" s="100">
        <v>-546393</v>
      </c>
      <c r="H944" s="100">
        <v>-546393</v>
      </c>
      <c r="I944" s="100">
        <v>-546393</v>
      </c>
      <c r="J944" s="100">
        <v>-546393</v>
      </c>
      <c r="K944" s="100">
        <v>-546393</v>
      </c>
      <c r="L944" s="100">
        <v>-546393</v>
      </c>
      <c r="M944" s="100">
        <v>-533860</v>
      </c>
      <c r="N944" s="100">
        <v>-533860</v>
      </c>
      <c r="O944" s="100">
        <v>-533860</v>
      </c>
      <c r="P944" s="100">
        <v>-533860</v>
      </c>
      <c r="Q944" s="100">
        <v>-533860</v>
      </c>
      <c r="R944" s="100">
        <v>-533860</v>
      </c>
      <c r="S944" s="100">
        <v>-533860</v>
      </c>
      <c r="T944" s="100">
        <v>-533860</v>
      </c>
      <c r="U944" s="100">
        <v>-533860</v>
      </c>
      <c r="V944" s="100">
        <v>-533860</v>
      </c>
      <c r="W944" s="100">
        <v>-533860</v>
      </c>
      <c r="X944" s="100">
        <v>-533860</v>
      </c>
      <c r="Y944" s="100">
        <v>-533860</v>
      </c>
      <c r="Z944" s="100">
        <v>-527560</v>
      </c>
      <c r="AB944" s="100">
        <v>-527560</v>
      </c>
      <c r="AC944" s="100">
        <v>-527560</v>
      </c>
      <c r="AD944" s="100">
        <v>-527560</v>
      </c>
      <c r="AE944" s="100">
        <v>-527560</v>
      </c>
      <c r="AF944" s="100">
        <v>-527560</v>
      </c>
      <c r="AG944" s="100">
        <v>-527560</v>
      </c>
      <c r="AH944" s="100">
        <v>-527560</v>
      </c>
      <c r="AI944" s="100">
        <v>-527560</v>
      </c>
      <c r="AJ944" s="100">
        <v>-527560</v>
      </c>
      <c r="AK944" s="100">
        <v>-527560</v>
      </c>
      <c r="AL944" s="100">
        <v>-527560</v>
      </c>
      <c r="AM944" s="100">
        <v>-527560</v>
      </c>
      <c r="AN944" s="100">
        <v>-527560</v>
      </c>
      <c r="AO944" s="100">
        <v>-527560</v>
      </c>
      <c r="AP944" s="100">
        <v>-527560</v>
      </c>
      <c r="AQ944" s="100">
        <v>-527560</v>
      </c>
      <c r="AR944" s="100">
        <v>-527560</v>
      </c>
      <c r="AS944" s="100">
        <v>-527560</v>
      </c>
      <c r="AT944" s="100">
        <v>-527560</v>
      </c>
      <c r="AU944" s="100">
        <v>-527560</v>
      </c>
      <c r="AV944" s="100">
        <v>-527560</v>
      </c>
      <c r="AW944" s="100">
        <v>-527560</v>
      </c>
      <c r="AX944" s="100">
        <v>-527560</v>
      </c>
      <c r="AY944" s="100">
        <v>-527560</v>
      </c>
      <c r="AZ944" s="100">
        <v>-527560</v>
      </c>
      <c r="BA944" s="100">
        <v>-527560</v>
      </c>
      <c r="BB944" s="100">
        <v>-527560</v>
      </c>
      <c r="BC944" s="100">
        <v>-527560</v>
      </c>
      <c r="BD944" s="100">
        <v>-527560</v>
      </c>
      <c r="BE944" s="100">
        <v>-527560</v>
      </c>
      <c r="BF944" s="100">
        <v>-527560</v>
      </c>
      <c r="BG944" s="100">
        <v>-527560</v>
      </c>
      <c r="BH944" s="100">
        <v>-527560</v>
      </c>
      <c r="BI944" s="100">
        <v>-527560</v>
      </c>
      <c r="BJ944" s="100">
        <v>-527560</v>
      </c>
      <c r="BK944" s="100">
        <v>-527560</v>
      </c>
      <c r="BL944" s="100">
        <v>-527560</v>
      </c>
      <c r="BM944" s="100">
        <v>-527560</v>
      </c>
      <c r="BN944" s="100">
        <v>-527560</v>
      </c>
      <c r="BO944" s="100">
        <v>-527560</v>
      </c>
      <c r="BP944" s="100">
        <v>-527560</v>
      </c>
      <c r="BQ944" s="100">
        <v>-527560</v>
      </c>
      <c r="BR944" s="100">
        <v>-527560</v>
      </c>
      <c r="BS944" s="100">
        <v>-527560</v>
      </c>
      <c r="BT944" s="100">
        <v>-527560</v>
      </c>
      <c r="BU944" s="100">
        <v>-527560</v>
      </c>
      <c r="BV944" s="100">
        <v>-527560</v>
      </c>
      <c r="BW944" s="100">
        <v>-527560</v>
      </c>
      <c r="BX944" s="100">
        <v>-527560</v>
      </c>
      <c r="BY944" s="100">
        <v>-527560</v>
      </c>
      <c r="BZ944" s="100">
        <v>-527560</v>
      </c>
      <c r="CA944" s="100">
        <v>-527560</v>
      </c>
      <c r="CB944" s="100">
        <v>-527560</v>
      </c>
      <c r="CC944" s="100">
        <v>-527560</v>
      </c>
      <c r="CD944" s="100">
        <v>-527560</v>
      </c>
      <c r="CE944" s="100">
        <v>-527560</v>
      </c>
      <c r="CF944" s="100">
        <v>-527560</v>
      </c>
      <c r="CG944" s="100">
        <v>-527560</v>
      </c>
      <c r="CH944" s="100">
        <v>-527560</v>
      </c>
      <c r="CI944" s="100">
        <v>-527560</v>
      </c>
      <c r="CJ944" s="100">
        <v>-527560</v>
      </c>
      <c r="CK944" s="100">
        <v>-527560</v>
      </c>
      <c r="CL944" s="100">
        <v>-527560</v>
      </c>
      <c r="CM944" s="100">
        <v>-527560</v>
      </c>
      <c r="CN944" s="100">
        <v>-527560</v>
      </c>
      <c r="CO944" s="100">
        <v>-527560</v>
      </c>
    </row>
    <row r="945" spans="1:93" x14ac:dyDescent="0.2">
      <c r="A945" s="101" t="s">
        <v>2537</v>
      </c>
      <c r="B945" s="100">
        <v>0</v>
      </c>
      <c r="C945" s="100">
        <v>0</v>
      </c>
      <c r="D945" s="100">
        <v>0</v>
      </c>
      <c r="E945" s="100">
        <v>0</v>
      </c>
      <c r="F945" s="100">
        <v>0</v>
      </c>
      <c r="G945" s="100">
        <v>0</v>
      </c>
      <c r="H945" s="100">
        <v>0</v>
      </c>
      <c r="I945" s="100">
        <v>0</v>
      </c>
      <c r="J945" s="100">
        <v>0</v>
      </c>
      <c r="K945" s="100">
        <v>0</v>
      </c>
      <c r="L945" s="100">
        <v>0</v>
      </c>
      <c r="M945" s="100">
        <v>0</v>
      </c>
      <c r="N945" s="100">
        <v>0</v>
      </c>
      <c r="O945" s="100">
        <v>0</v>
      </c>
      <c r="P945" s="100">
        <v>0</v>
      </c>
      <c r="Q945" s="100">
        <v>0</v>
      </c>
      <c r="R945" s="100">
        <v>0</v>
      </c>
      <c r="S945" s="100">
        <v>0</v>
      </c>
      <c r="T945" s="100">
        <v>0</v>
      </c>
      <c r="U945" s="100">
        <v>0</v>
      </c>
      <c r="V945" s="100">
        <v>0</v>
      </c>
      <c r="W945" s="100">
        <v>0</v>
      </c>
      <c r="X945" s="100">
        <v>0</v>
      </c>
      <c r="Y945" s="100">
        <v>0</v>
      </c>
      <c r="Z945" s="100">
        <v>0</v>
      </c>
      <c r="AB945" s="100">
        <v>0</v>
      </c>
      <c r="AC945" s="100">
        <v>0</v>
      </c>
      <c r="AD945" s="100">
        <v>0</v>
      </c>
      <c r="AE945" s="100">
        <v>0</v>
      </c>
      <c r="AF945" s="100">
        <v>0</v>
      </c>
      <c r="AG945" s="100">
        <v>0</v>
      </c>
      <c r="AH945" s="100">
        <v>0</v>
      </c>
      <c r="AI945" s="100">
        <v>0</v>
      </c>
      <c r="AJ945" s="100">
        <v>0</v>
      </c>
      <c r="AK945" s="100">
        <v>0</v>
      </c>
      <c r="AL945" s="100">
        <v>0</v>
      </c>
      <c r="AM945" s="100">
        <v>0</v>
      </c>
      <c r="AN945" s="100">
        <v>0</v>
      </c>
      <c r="AO945" s="100">
        <v>0</v>
      </c>
      <c r="AP945" s="100">
        <v>0</v>
      </c>
      <c r="AQ945" s="100">
        <v>0</v>
      </c>
      <c r="AR945" s="100">
        <v>0</v>
      </c>
      <c r="AS945" s="100">
        <v>0</v>
      </c>
      <c r="AT945" s="100">
        <v>0</v>
      </c>
      <c r="AU945" s="100">
        <v>0</v>
      </c>
      <c r="AV945" s="100">
        <v>0</v>
      </c>
      <c r="AW945" s="100">
        <v>0</v>
      </c>
      <c r="AX945" s="100">
        <v>0</v>
      </c>
      <c r="AY945" s="100">
        <v>0</v>
      </c>
      <c r="AZ945" s="100">
        <v>0</v>
      </c>
      <c r="BA945" s="100">
        <v>0</v>
      </c>
      <c r="BB945" s="100">
        <v>0</v>
      </c>
      <c r="BC945" s="100">
        <v>0</v>
      </c>
      <c r="BD945" s="100">
        <v>0</v>
      </c>
      <c r="BE945" s="100">
        <v>0</v>
      </c>
      <c r="BF945" s="100">
        <v>0</v>
      </c>
      <c r="BG945" s="100">
        <v>0</v>
      </c>
      <c r="BH945" s="100">
        <v>0</v>
      </c>
      <c r="BI945" s="100">
        <v>0</v>
      </c>
      <c r="BJ945" s="100">
        <v>0</v>
      </c>
      <c r="BK945" s="100">
        <v>0</v>
      </c>
      <c r="BL945" s="100">
        <v>0</v>
      </c>
      <c r="BM945" s="100">
        <v>0</v>
      </c>
      <c r="BN945" s="100">
        <v>0</v>
      </c>
      <c r="BO945" s="100">
        <v>0</v>
      </c>
      <c r="BP945" s="100">
        <v>0</v>
      </c>
      <c r="BQ945" s="100">
        <v>0</v>
      </c>
      <c r="BR945" s="100">
        <v>0</v>
      </c>
      <c r="BS945" s="100">
        <v>0</v>
      </c>
      <c r="BT945" s="100">
        <v>0</v>
      </c>
      <c r="BU945" s="100">
        <v>0</v>
      </c>
      <c r="BV945" s="100">
        <v>0</v>
      </c>
      <c r="BW945" s="100">
        <v>0</v>
      </c>
      <c r="BX945" s="100">
        <v>0</v>
      </c>
      <c r="BY945" s="100">
        <v>0</v>
      </c>
      <c r="BZ945" s="100">
        <v>0</v>
      </c>
      <c r="CA945" s="100">
        <v>0</v>
      </c>
      <c r="CB945" s="100">
        <v>0</v>
      </c>
      <c r="CC945" s="100">
        <v>0</v>
      </c>
      <c r="CD945" s="100">
        <v>0</v>
      </c>
      <c r="CE945" s="100">
        <v>0</v>
      </c>
      <c r="CF945" s="100">
        <v>0</v>
      </c>
      <c r="CG945" s="100">
        <v>0</v>
      </c>
      <c r="CH945" s="100">
        <v>0</v>
      </c>
      <c r="CI945" s="100">
        <v>0</v>
      </c>
      <c r="CJ945" s="100">
        <v>0</v>
      </c>
      <c r="CK945" s="100">
        <v>0</v>
      </c>
      <c r="CL945" s="100">
        <v>0</v>
      </c>
      <c r="CM945" s="100">
        <v>0</v>
      </c>
      <c r="CN945" s="100">
        <v>0</v>
      </c>
      <c r="CO945" s="100">
        <v>0</v>
      </c>
    </row>
    <row r="946" spans="1:93" x14ac:dyDescent="0.2">
      <c r="A946" s="101" t="s">
        <v>2538</v>
      </c>
      <c r="B946" s="100">
        <v>0</v>
      </c>
      <c r="C946" s="100">
        <v>0</v>
      </c>
      <c r="D946" s="100">
        <v>0</v>
      </c>
      <c r="E946" s="100">
        <v>0</v>
      </c>
      <c r="F946" s="100">
        <v>0</v>
      </c>
      <c r="G946" s="100">
        <v>0</v>
      </c>
      <c r="H946" s="100">
        <v>0</v>
      </c>
      <c r="I946" s="100">
        <v>0</v>
      </c>
      <c r="J946" s="100">
        <v>0</v>
      </c>
      <c r="K946" s="100">
        <v>0</v>
      </c>
      <c r="L946" s="100">
        <v>0</v>
      </c>
      <c r="M946" s="100">
        <v>0</v>
      </c>
      <c r="N946" s="100">
        <v>0</v>
      </c>
      <c r="O946" s="100">
        <v>0</v>
      </c>
      <c r="P946" s="100">
        <v>0</v>
      </c>
      <c r="Q946" s="100">
        <v>0</v>
      </c>
      <c r="R946" s="100">
        <v>0</v>
      </c>
      <c r="S946" s="100">
        <v>0</v>
      </c>
      <c r="T946" s="100">
        <v>0</v>
      </c>
      <c r="U946" s="100">
        <v>0</v>
      </c>
      <c r="V946" s="100">
        <v>0</v>
      </c>
      <c r="W946" s="100">
        <v>0</v>
      </c>
      <c r="X946" s="100">
        <v>0</v>
      </c>
      <c r="Y946" s="100">
        <v>0</v>
      </c>
      <c r="Z946" s="100">
        <v>0</v>
      </c>
      <c r="AB946" s="100">
        <v>0</v>
      </c>
      <c r="AC946" s="100">
        <v>0</v>
      </c>
      <c r="AD946" s="100">
        <v>0</v>
      </c>
      <c r="AE946" s="100">
        <v>0</v>
      </c>
      <c r="AF946" s="100">
        <v>0</v>
      </c>
      <c r="AG946" s="100">
        <v>0</v>
      </c>
      <c r="AH946" s="100">
        <v>0</v>
      </c>
      <c r="AI946" s="100">
        <v>0</v>
      </c>
      <c r="AJ946" s="100">
        <v>0</v>
      </c>
      <c r="AK946" s="100">
        <v>0</v>
      </c>
      <c r="AL946" s="100">
        <v>0</v>
      </c>
      <c r="AM946" s="100">
        <v>0</v>
      </c>
      <c r="AN946" s="100">
        <v>0</v>
      </c>
      <c r="AO946" s="100">
        <v>0</v>
      </c>
      <c r="AP946" s="100">
        <v>0</v>
      </c>
      <c r="AQ946" s="100">
        <v>0</v>
      </c>
      <c r="AR946" s="100">
        <v>0</v>
      </c>
      <c r="AS946" s="100">
        <v>0</v>
      </c>
      <c r="AT946" s="100">
        <v>0</v>
      </c>
      <c r="AU946" s="100">
        <v>0</v>
      </c>
      <c r="AV946" s="100">
        <v>0</v>
      </c>
      <c r="AW946" s="100">
        <v>0</v>
      </c>
      <c r="AX946" s="100">
        <v>0</v>
      </c>
      <c r="AY946" s="100">
        <v>0</v>
      </c>
      <c r="AZ946" s="100">
        <v>0</v>
      </c>
      <c r="BA946" s="100">
        <v>0</v>
      </c>
      <c r="BB946" s="100">
        <v>0</v>
      </c>
      <c r="BC946" s="100">
        <v>0</v>
      </c>
      <c r="BD946" s="100">
        <v>0</v>
      </c>
      <c r="BE946" s="100">
        <v>0</v>
      </c>
      <c r="BF946" s="100">
        <v>0</v>
      </c>
      <c r="BG946" s="100">
        <v>0</v>
      </c>
      <c r="BH946" s="100">
        <v>0</v>
      </c>
      <c r="BI946" s="100">
        <v>0</v>
      </c>
      <c r="BJ946" s="100">
        <v>0</v>
      </c>
      <c r="BK946" s="100">
        <v>0</v>
      </c>
      <c r="BL946" s="100">
        <v>0</v>
      </c>
      <c r="BM946" s="100">
        <v>0</v>
      </c>
      <c r="BN946" s="100">
        <v>0</v>
      </c>
      <c r="BO946" s="100">
        <v>0</v>
      </c>
      <c r="BP946" s="100">
        <v>0</v>
      </c>
      <c r="BQ946" s="100">
        <v>0</v>
      </c>
      <c r="BR946" s="100">
        <v>0</v>
      </c>
      <c r="BS946" s="100">
        <v>0</v>
      </c>
      <c r="BT946" s="100">
        <v>0</v>
      </c>
      <c r="BU946" s="100">
        <v>0</v>
      </c>
      <c r="BV946" s="100">
        <v>0</v>
      </c>
      <c r="BW946" s="100">
        <v>0</v>
      </c>
      <c r="BX946" s="100">
        <v>0</v>
      </c>
      <c r="BY946" s="100">
        <v>0</v>
      </c>
      <c r="BZ946" s="100">
        <v>0</v>
      </c>
      <c r="CA946" s="100">
        <v>0</v>
      </c>
      <c r="CB946" s="100">
        <v>0</v>
      </c>
      <c r="CC946" s="100">
        <v>0</v>
      </c>
      <c r="CD946" s="100">
        <v>0</v>
      </c>
      <c r="CE946" s="100">
        <v>0</v>
      </c>
      <c r="CF946" s="100">
        <v>0</v>
      </c>
      <c r="CG946" s="100">
        <v>0</v>
      </c>
      <c r="CH946" s="100">
        <v>0</v>
      </c>
      <c r="CI946" s="100">
        <v>0</v>
      </c>
      <c r="CJ946" s="100">
        <v>0</v>
      </c>
      <c r="CK946" s="100">
        <v>0</v>
      </c>
      <c r="CL946" s="100">
        <v>0</v>
      </c>
      <c r="CM946" s="100">
        <v>0</v>
      </c>
      <c r="CN946" s="100">
        <v>0</v>
      </c>
      <c r="CO946" s="100">
        <v>0</v>
      </c>
    </row>
    <row r="947" spans="1:93" x14ac:dyDescent="0.2">
      <c r="A947" s="101" t="s">
        <v>2539</v>
      </c>
      <c r="B947" s="100">
        <v>0</v>
      </c>
      <c r="C947" s="100">
        <v>0</v>
      </c>
      <c r="D947" s="100">
        <v>0</v>
      </c>
      <c r="E947" s="100">
        <v>0</v>
      </c>
      <c r="F947" s="100">
        <v>0</v>
      </c>
      <c r="G947" s="100">
        <v>0</v>
      </c>
      <c r="H947" s="100">
        <v>0</v>
      </c>
      <c r="I947" s="100">
        <v>0</v>
      </c>
      <c r="J947" s="100">
        <v>0</v>
      </c>
      <c r="K947" s="100">
        <v>0</v>
      </c>
      <c r="L947" s="100">
        <v>0</v>
      </c>
      <c r="M947" s="100">
        <v>0</v>
      </c>
      <c r="N947" s="100">
        <v>0</v>
      </c>
      <c r="O947" s="100">
        <v>0</v>
      </c>
      <c r="P947" s="100">
        <v>0</v>
      </c>
      <c r="Q947" s="100">
        <v>0</v>
      </c>
      <c r="R947" s="100">
        <v>0</v>
      </c>
      <c r="S947" s="100">
        <v>0</v>
      </c>
      <c r="T947" s="100">
        <v>0</v>
      </c>
      <c r="U947" s="100">
        <v>0</v>
      </c>
      <c r="V947" s="100">
        <v>0</v>
      </c>
      <c r="W947" s="100">
        <v>0</v>
      </c>
      <c r="X947" s="100">
        <v>0</v>
      </c>
      <c r="Y947" s="100">
        <v>0</v>
      </c>
      <c r="Z947" s="100">
        <v>0</v>
      </c>
      <c r="AB947" s="100">
        <v>0</v>
      </c>
      <c r="AC947" s="100">
        <v>0</v>
      </c>
      <c r="AD947" s="100">
        <v>0</v>
      </c>
      <c r="AE947" s="100">
        <v>0</v>
      </c>
      <c r="AF947" s="100">
        <v>0</v>
      </c>
      <c r="AG947" s="100">
        <v>0</v>
      </c>
      <c r="AH947" s="100">
        <v>0</v>
      </c>
      <c r="AI947" s="100">
        <v>0</v>
      </c>
      <c r="AJ947" s="100">
        <v>0</v>
      </c>
      <c r="AK947" s="100">
        <v>0</v>
      </c>
      <c r="AL947" s="100">
        <v>0</v>
      </c>
      <c r="AM947" s="100">
        <v>0</v>
      </c>
      <c r="AN947" s="100">
        <v>0</v>
      </c>
      <c r="AO947" s="100">
        <v>0</v>
      </c>
      <c r="AP947" s="100">
        <v>0</v>
      </c>
      <c r="AQ947" s="100">
        <v>0</v>
      </c>
      <c r="AR947" s="100">
        <v>0</v>
      </c>
      <c r="AS947" s="100">
        <v>0</v>
      </c>
      <c r="AT947" s="100">
        <v>0</v>
      </c>
      <c r="AU947" s="100">
        <v>0</v>
      </c>
      <c r="AV947" s="100">
        <v>0</v>
      </c>
      <c r="AW947" s="100">
        <v>0</v>
      </c>
      <c r="AX947" s="100">
        <v>0</v>
      </c>
      <c r="AY947" s="100">
        <v>0</v>
      </c>
      <c r="AZ947" s="100">
        <v>0</v>
      </c>
      <c r="BA947" s="100">
        <v>0</v>
      </c>
      <c r="BB947" s="100">
        <v>0</v>
      </c>
      <c r="BC947" s="100">
        <v>0</v>
      </c>
      <c r="BD947" s="100">
        <v>0</v>
      </c>
      <c r="BE947" s="100">
        <v>0</v>
      </c>
      <c r="BF947" s="100">
        <v>0</v>
      </c>
      <c r="BG947" s="100">
        <v>0</v>
      </c>
      <c r="BH947" s="100">
        <v>0</v>
      </c>
      <c r="BI947" s="100">
        <v>0</v>
      </c>
      <c r="BJ947" s="100">
        <v>0</v>
      </c>
      <c r="BK947" s="100">
        <v>0</v>
      </c>
      <c r="BL947" s="100">
        <v>0</v>
      </c>
      <c r="BM947" s="100">
        <v>0</v>
      </c>
      <c r="BN947" s="100">
        <v>0</v>
      </c>
      <c r="BO947" s="100">
        <v>0</v>
      </c>
      <c r="BP947" s="100">
        <v>0</v>
      </c>
      <c r="BQ947" s="100">
        <v>0</v>
      </c>
      <c r="BR947" s="100">
        <v>0</v>
      </c>
      <c r="BS947" s="100">
        <v>0</v>
      </c>
      <c r="BT947" s="100">
        <v>0</v>
      </c>
      <c r="BU947" s="100">
        <v>0</v>
      </c>
      <c r="BV947" s="100">
        <v>0</v>
      </c>
      <c r="BW947" s="100">
        <v>0</v>
      </c>
      <c r="BX947" s="100">
        <v>0</v>
      </c>
      <c r="BY947" s="100">
        <v>0</v>
      </c>
      <c r="BZ947" s="100">
        <v>0</v>
      </c>
      <c r="CA947" s="100">
        <v>0</v>
      </c>
      <c r="CB947" s="100">
        <v>0</v>
      </c>
      <c r="CC947" s="100">
        <v>0</v>
      </c>
      <c r="CD947" s="100">
        <v>0</v>
      </c>
      <c r="CE947" s="100">
        <v>0</v>
      </c>
      <c r="CF947" s="100">
        <v>0</v>
      </c>
      <c r="CG947" s="100">
        <v>0</v>
      </c>
      <c r="CH947" s="100">
        <v>0</v>
      </c>
      <c r="CI947" s="100">
        <v>0</v>
      </c>
      <c r="CJ947" s="100">
        <v>0</v>
      </c>
      <c r="CK947" s="100">
        <v>0</v>
      </c>
      <c r="CL947" s="100">
        <v>0</v>
      </c>
      <c r="CM947" s="100">
        <v>0</v>
      </c>
      <c r="CN947" s="100">
        <v>0</v>
      </c>
      <c r="CO947" s="100">
        <v>0</v>
      </c>
    </row>
    <row r="948" spans="1:93" x14ac:dyDescent="0.2">
      <c r="A948" s="101" t="s">
        <v>2540</v>
      </c>
      <c r="B948" s="100">
        <v>0</v>
      </c>
      <c r="C948" s="100">
        <v>0</v>
      </c>
      <c r="D948" s="100">
        <v>0</v>
      </c>
      <c r="E948" s="100">
        <v>0</v>
      </c>
      <c r="F948" s="100">
        <v>0</v>
      </c>
      <c r="G948" s="100">
        <v>0</v>
      </c>
      <c r="H948" s="100">
        <v>0</v>
      </c>
      <c r="I948" s="100">
        <v>0</v>
      </c>
      <c r="J948" s="100">
        <v>0</v>
      </c>
      <c r="K948" s="100">
        <v>0</v>
      </c>
      <c r="L948" s="100">
        <v>0</v>
      </c>
      <c r="M948" s="100">
        <v>0</v>
      </c>
      <c r="N948" s="100">
        <v>0</v>
      </c>
      <c r="O948" s="100">
        <v>0</v>
      </c>
      <c r="P948" s="100">
        <v>0</v>
      </c>
      <c r="Q948" s="100">
        <v>0</v>
      </c>
      <c r="R948" s="100">
        <v>0</v>
      </c>
      <c r="S948" s="100">
        <v>-3585570</v>
      </c>
      <c r="T948" s="100">
        <v>-2981637.93</v>
      </c>
      <c r="U948" s="100">
        <v>-2981637.93</v>
      </c>
      <c r="V948" s="100">
        <v>-2981637.93</v>
      </c>
      <c r="W948" s="100">
        <v>-3052973.29</v>
      </c>
      <c r="X948" s="100">
        <v>-3052973.29</v>
      </c>
      <c r="Y948" s="100">
        <v>-3052973.29</v>
      </c>
      <c r="Z948" s="100">
        <v>-3112863.21</v>
      </c>
      <c r="AB948" s="100">
        <v>-3112863.21</v>
      </c>
      <c r="AC948" s="100">
        <v>-3112863.21</v>
      </c>
      <c r="AD948" s="100">
        <v>-3112863.21</v>
      </c>
      <c r="AE948" s="100">
        <v>-3112863.21</v>
      </c>
      <c r="AF948" s="100">
        <v>-3112863.21</v>
      </c>
      <c r="AG948" s="100">
        <v>-3112863.21</v>
      </c>
      <c r="AH948" s="100">
        <v>-3112863.21</v>
      </c>
      <c r="AI948" s="100">
        <v>-3112863.21</v>
      </c>
      <c r="AJ948" s="100">
        <v>-3112863.21</v>
      </c>
      <c r="AK948" s="100">
        <v>-3112863.21</v>
      </c>
      <c r="AL948" s="100">
        <v>-3112863.21</v>
      </c>
      <c r="AM948" s="100">
        <v>-3112863.21</v>
      </c>
      <c r="AN948" s="100">
        <v>-3112863.21</v>
      </c>
      <c r="AO948" s="100">
        <v>-3112863.21</v>
      </c>
      <c r="AP948" s="100">
        <v>-3112863.21</v>
      </c>
      <c r="AQ948" s="100">
        <v>-3112863.21</v>
      </c>
      <c r="AR948" s="100">
        <v>-3112863.21</v>
      </c>
      <c r="AS948" s="100">
        <v>-3112863.21</v>
      </c>
      <c r="AT948" s="100">
        <v>-3112863.21</v>
      </c>
      <c r="AU948" s="100">
        <v>-3112863.21</v>
      </c>
      <c r="AV948" s="100">
        <v>-3112863.21</v>
      </c>
      <c r="AW948" s="100">
        <v>-3112863.21</v>
      </c>
      <c r="AX948" s="100">
        <v>-3112863.21</v>
      </c>
      <c r="AY948" s="100">
        <v>-3112863.21</v>
      </c>
      <c r="AZ948" s="100">
        <v>-3112863.21</v>
      </c>
      <c r="BA948" s="100">
        <v>-3112863.21</v>
      </c>
      <c r="BB948" s="100">
        <v>-3112863.21</v>
      </c>
      <c r="BC948" s="100">
        <v>-3112863.21</v>
      </c>
      <c r="BD948" s="100">
        <v>-3112863.21</v>
      </c>
      <c r="BE948" s="100">
        <v>-3112863.21</v>
      </c>
      <c r="BF948" s="100">
        <v>-3112863.21</v>
      </c>
      <c r="BG948" s="100">
        <v>-3112863.21</v>
      </c>
      <c r="BH948" s="100">
        <v>-3112863.21</v>
      </c>
      <c r="BI948" s="100">
        <v>-3112863.21</v>
      </c>
      <c r="BJ948" s="100">
        <v>-3112863.21</v>
      </c>
      <c r="BK948" s="100">
        <v>-3112863.21</v>
      </c>
      <c r="BL948" s="100">
        <v>-3112863.21</v>
      </c>
      <c r="BM948" s="100">
        <v>-3112863.21</v>
      </c>
      <c r="BN948" s="100">
        <v>-3112863.21</v>
      </c>
      <c r="BO948" s="100">
        <v>-3112863.21</v>
      </c>
      <c r="BP948" s="100">
        <v>-3112863.21</v>
      </c>
      <c r="BQ948" s="100">
        <v>-3112863.21</v>
      </c>
      <c r="BR948" s="100">
        <v>-3112863.21</v>
      </c>
      <c r="BS948" s="100">
        <v>-3112863.21</v>
      </c>
      <c r="BT948" s="100">
        <v>-3112863.21</v>
      </c>
      <c r="BU948" s="100">
        <v>-3112863.21</v>
      </c>
      <c r="BV948" s="100">
        <v>-3112863.21</v>
      </c>
      <c r="BW948" s="100">
        <v>-3112863.21</v>
      </c>
      <c r="BX948" s="100">
        <v>-3112863.21</v>
      </c>
      <c r="BY948" s="100">
        <v>-3112863.21</v>
      </c>
      <c r="BZ948" s="100">
        <v>-3112863.21</v>
      </c>
      <c r="CA948" s="100">
        <v>-3112863.21</v>
      </c>
      <c r="CB948" s="100">
        <v>-3112863.21</v>
      </c>
      <c r="CC948" s="100">
        <v>-3112863.21</v>
      </c>
      <c r="CD948" s="100">
        <v>-3112863.21</v>
      </c>
      <c r="CE948" s="100">
        <v>-3112863.21</v>
      </c>
      <c r="CF948" s="100">
        <v>-3112863.21</v>
      </c>
      <c r="CG948" s="100">
        <v>-3112863.21</v>
      </c>
      <c r="CH948" s="100">
        <v>-3112863.21</v>
      </c>
      <c r="CI948" s="100">
        <v>-3112863.21</v>
      </c>
      <c r="CJ948" s="100">
        <v>-3112863.21</v>
      </c>
      <c r="CK948" s="100">
        <v>-3112863.21</v>
      </c>
      <c r="CL948" s="100">
        <v>-3112863.21</v>
      </c>
      <c r="CM948" s="100">
        <v>-3112863.21</v>
      </c>
      <c r="CN948" s="100">
        <v>-3112863.21</v>
      </c>
      <c r="CO948" s="100">
        <v>-3112863.21</v>
      </c>
    </row>
    <row r="949" spans="1:93" x14ac:dyDescent="0.2">
      <c r="A949" s="101" t="s">
        <v>2541</v>
      </c>
      <c r="B949" s="100">
        <v>-743100.51</v>
      </c>
      <c r="C949" s="100">
        <v>-743100.51</v>
      </c>
      <c r="D949" s="100">
        <v>-652560.88</v>
      </c>
      <c r="E949" s="100">
        <v>-577838.82999999996</v>
      </c>
      <c r="F949" s="100">
        <v>-548457.28</v>
      </c>
      <c r="G949" s="100">
        <v>-670987.6</v>
      </c>
      <c r="H949" s="100">
        <v>-667178.77</v>
      </c>
      <c r="I949" s="100">
        <v>-634182.25</v>
      </c>
      <c r="J949" s="100">
        <v>-589514.37</v>
      </c>
      <c r="K949" s="100">
        <v>-580434.84</v>
      </c>
      <c r="L949" s="100">
        <v>-581726.22</v>
      </c>
      <c r="M949" s="100">
        <v>-632953.39</v>
      </c>
      <c r="N949" s="100">
        <v>-632953.39</v>
      </c>
      <c r="O949" s="100">
        <v>-600856.78</v>
      </c>
      <c r="P949" s="100">
        <v>-543161.11</v>
      </c>
      <c r="Q949" s="100">
        <v>-544473.69999999995</v>
      </c>
      <c r="R949" s="100">
        <v>-283483.94</v>
      </c>
      <c r="S949" s="100">
        <v>-189405.96</v>
      </c>
      <c r="T949" s="100">
        <v>-287256.08</v>
      </c>
      <c r="U949" s="100">
        <v>-701201.3</v>
      </c>
      <c r="V949" s="100">
        <v>-646245.52</v>
      </c>
      <c r="W949" s="100">
        <v>-509375.24</v>
      </c>
      <c r="X949" s="100">
        <v>-435702.05</v>
      </c>
      <c r="Y949" s="100">
        <v>-343747.66</v>
      </c>
      <c r="Z949" s="100">
        <v>-582361.49</v>
      </c>
      <c r="AB949" s="100">
        <v>-582361.49</v>
      </c>
      <c r="AC949" s="100">
        <v>-582361.49</v>
      </c>
      <c r="AD949" s="100">
        <v>-582361.49</v>
      </c>
      <c r="AE949" s="100">
        <v>-582361.49</v>
      </c>
      <c r="AF949" s="100">
        <v>-582361.49</v>
      </c>
      <c r="AG949" s="100">
        <v>-582361.49</v>
      </c>
      <c r="AH949" s="100">
        <v>-582361.49</v>
      </c>
      <c r="AI949" s="100">
        <v>-582361.49</v>
      </c>
      <c r="AJ949" s="100">
        <v>-582361.49</v>
      </c>
      <c r="AK949" s="100">
        <v>-582361.49</v>
      </c>
      <c r="AL949" s="100">
        <v>-582361.49</v>
      </c>
      <c r="AM949" s="100">
        <v>-582361.49</v>
      </c>
      <c r="AN949" s="100">
        <v>-582361.49</v>
      </c>
      <c r="AO949" s="100">
        <v>-582361.49</v>
      </c>
      <c r="AP949" s="100">
        <v>-582361.49</v>
      </c>
      <c r="AQ949" s="100">
        <v>-582361.49</v>
      </c>
      <c r="AR949" s="100">
        <v>-582361.49</v>
      </c>
      <c r="AS949" s="100">
        <v>-582361.49</v>
      </c>
      <c r="AT949" s="100">
        <v>-582361.49</v>
      </c>
      <c r="AU949" s="100">
        <v>-582361.49</v>
      </c>
      <c r="AV949" s="100">
        <v>-582361.49</v>
      </c>
      <c r="AW949" s="100">
        <v>-582361.49</v>
      </c>
      <c r="AX949" s="100">
        <v>-582361.49</v>
      </c>
      <c r="AY949" s="100">
        <v>-582361.49</v>
      </c>
      <c r="AZ949" s="100">
        <v>-582361.49</v>
      </c>
      <c r="BA949" s="100">
        <v>-582361.49</v>
      </c>
      <c r="BB949" s="100">
        <v>-582361.49</v>
      </c>
      <c r="BC949" s="100">
        <v>-582361.49</v>
      </c>
      <c r="BD949" s="100">
        <v>-582361.49</v>
      </c>
      <c r="BE949" s="100">
        <v>-582361.49</v>
      </c>
      <c r="BF949" s="100">
        <v>-582361.49</v>
      </c>
      <c r="BG949" s="100">
        <v>-582361.49</v>
      </c>
      <c r="BH949" s="100">
        <v>-582361.49</v>
      </c>
      <c r="BI949" s="100">
        <v>-582361.49</v>
      </c>
      <c r="BJ949" s="100">
        <v>-582361.49</v>
      </c>
      <c r="BK949" s="100">
        <v>-582361.49</v>
      </c>
      <c r="BL949" s="100">
        <v>-582361.49</v>
      </c>
      <c r="BM949" s="100">
        <v>-582361.49</v>
      </c>
      <c r="BN949" s="100">
        <v>-582361.49</v>
      </c>
      <c r="BO949" s="100">
        <v>-582361.49</v>
      </c>
      <c r="BP949" s="100">
        <v>-582361.49</v>
      </c>
      <c r="BQ949" s="100">
        <v>-582361.49</v>
      </c>
      <c r="BR949" s="100">
        <v>-582361.49</v>
      </c>
      <c r="BS949" s="100">
        <v>-582361.49</v>
      </c>
      <c r="BT949" s="100">
        <v>-582361.49</v>
      </c>
      <c r="BU949" s="100">
        <v>-582361.49</v>
      </c>
      <c r="BV949" s="100">
        <v>-582361.49</v>
      </c>
      <c r="BW949" s="100">
        <v>-582361.49</v>
      </c>
      <c r="BX949" s="100">
        <v>-582361.49</v>
      </c>
      <c r="BY949" s="100">
        <v>-582361.49</v>
      </c>
      <c r="BZ949" s="100">
        <v>-582361.49</v>
      </c>
      <c r="CA949" s="100">
        <v>-582361.49</v>
      </c>
      <c r="CB949" s="100">
        <v>-582361.49</v>
      </c>
      <c r="CC949" s="100">
        <v>-582361.49</v>
      </c>
      <c r="CD949" s="100">
        <v>-582361.49</v>
      </c>
      <c r="CE949" s="100">
        <v>-582361.49</v>
      </c>
      <c r="CF949" s="100">
        <v>-582361.49</v>
      </c>
      <c r="CG949" s="100">
        <v>-582361.49</v>
      </c>
      <c r="CH949" s="100">
        <v>-582361.49</v>
      </c>
      <c r="CI949" s="100">
        <v>-582361.49</v>
      </c>
      <c r="CJ949" s="100">
        <v>-582361.49</v>
      </c>
      <c r="CK949" s="100">
        <v>-582361.49</v>
      </c>
      <c r="CL949" s="100">
        <v>-582361.49</v>
      </c>
      <c r="CM949" s="100">
        <v>-582361.49</v>
      </c>
      <c r="CN949" s="100">
        <v>-582361.49</v>
      </c>
      <c r="CO949" s="100">
        <v>-582361.49</v>
      </c>
    </row>
    <row r="950" spans="1:93" x14ac:dyDescent="0.2">
      <c r="A950" s="101" t="s">
        <v>2542</v>
      </c>
      <c r="B950" s="100">
        <v>0</v>
      </c>
      <c r="C950" s="100">
        <v>0</v>
      </c>
      <c r="D950" s="100">
        <v>0</v>
      </c>
      <c r="E950" s="100">
        <v>0</v>
      </c>
      <c r="F950" s="100">
        <v>0</v>
      </c>
      <c r="G950" s="100">
        <v>0</v>
      </c>
      <c r="H950" s="100">
        <v>0</v>
      </c>
      <c r="I950" s="100">
        <v>0</v>
      </c>
      <c r="J950" s="100">
        <v>0</v>
      </c>
      <c r="K950" s="100">
        <v>0</v>
      </c>
      <c r="L950" s="100">
        <v>0</v>
      </c>
      <c r="M950" s="100">
        <v>0</v>
      </c>
      <c r="N950" s="100">
        <v>0</v>
      </c>
      <c r="O950" s="100">
        <v>0</v>
      </c>
      <c r="P950" s="100">
        <v>0</v>
      </c>
      <c r="Q950" s="100">
        <v>0</v>
      </c>
      <c r="R950" s="100">
        <v>0</v>
      </c>
      <c r="S950" s="100">
        <v>0</v>
      </c>
      <c r="T950" s="100">
        <v>0</v>
      </c>
      <c r="U950" s="100">
        <v>0</v>
      </c>
      <c r="V950" s="100">
        <v>0</v>
      </c>
      <c r="W950" s="100">
        <v>0</v>
      </c>
      <c r="X950" s="100">
        <v>0</v>
      </c>
      <c r="Y950" s="100">
        <v>0</v>
      </c>
      <c r="Z950" s="100">
        <v>0</v>
      </c>
      <c r="AB950" s="100">
        <v>0</v>
      </c>
      <c r="AC950" s="100">
        <v>0</v>
      </c>
      <c r="AD950" s="100">
        <v>0</v>
      </c>
      <c r="AE950" s="100">
        <v>0</v>
      </c>
      <c r="AF950" s="100">
        <v>0</v>
      </c>
      <c r="AG950" s="100">
        <v>0</v>
      </c>
      <c r="AH950" s="100">
        <v>0</v>
      </c>
      <c r="AI950" s="100">
        <v>0</v>
      </c>
      <c r="AJ950" s="100">
        <v>0</v>
      </c>
      <c r="AK950" s="100">
        <v>0</v>
      </c>
      <c r="AL950" s="100">
        <v>0</v>
      </c>
      <c r="AM950" s="100">
        <v>0</v>
      </c>
      <c r="AN950" s="100">
        <v>0</v>
      </c>
      <c r="AO950" s="100">
        <v>0</v>
      </c>
      <c r="AP950" s="100">
        <v>0</v>
      </c>
      <c r="AQ950" s="100">
        <v>0</v>
      </c>
      <c r="AR950" s="100">
        <v>0</v>
      </c>
      <c r="AS950" s="100">
        <v>0</v>
      </c>
      <c r="AT950" s="100">
        <v>0</v>
      </c>
      <c r="AU950" s="100">
        <v>0</v>
      </c>
      <c r="AV950" s="100">
        <v>0</v>
      </c>
      <c r="AW950" s="100">
        <v>0</v>
      </c>
      <c r="AX950" s="100">
        <v>0</v>
      </c>
      <c r="AY950" s="100">
        <v>0</v>
      </c>
      <c r="AZ950" s="100">
        <v>0</v>
      </c>
      <c r="BA950" s="100">
        <v>0</v>
      </c>
      <c r="BB950" s="100">
        <v>0</v>
      </c>
      <c r="BC950" s="100">
        <v>0</v>
      </c>
      <c r="BD950" s="100">
        <v>0</v>
      </c>
      <c r="BE950" s="100">
        <v>0</v>
      </c>
      <c r="BF950" s="100">
        <v>0</v>
      </c>
      <c r="BG950" s="100">
        <v>0</v>
      </c>
      <c r="BH950" s="100">
        <v>0</v>
      </c>
      <c r="BI950" s="100">
        <v>0</v>
      </c>
      <c r="BJ950" s="100">
        <v>0</v>
      </c>
      <c r="BK950" s="100">
        <v>0</v>
      </c>
      <c r="BL950" s="100">
        <v>0</v>
      </c>
      <c r="BM950" s="100">
        <v>0</v>
      </c>
      <c r="BN950" s="100">
        <v>0</v>
      </c>
      <c r="BO950" s="100">
        <v>0</v>
      </c>
      <c r="BP950" s="100">
        <v>0</v>
      </c>
      <c r="BQ950" s="100">
        <v>0</v>
      </c>
      <c r="BR950" s="100">
        <v>0</v>
      </c>
      <c r="BS950" s="100">
        <v>0</v>
      </c>
      <c r="BT950" s="100">
        <v>0</v>
      </c>
      <c r="BU950" s="100">
        <v>0</v>
      </c>
      <c r="BV950" s="100">
        <v>0</v>
      </c>
      <c r="BW950" s="100">
        <v>0</v>
      </c>
      <c r="BX950" s="100">
        <v>0</v>
      </c>
      <c r="BY950" s="100">
        <v>0</v>
      </c>
      <c r="BZ950" s="100">
        <v>0</v>
      </c>
      <c r="CA950" s="100">
        <v>0</v>
      </c>
      <c r="CB950" s="100">
        <v>0</v>
      </c>
      <c r="CC950" s="100">
        <v>0</v>
      </c>
      <c r="CD950" s="100">
        <v>0</v>
      </c>
      <c r="CE950" s="100">
        <v>0</v>
      </c>
      <c r="CF950" s="100">
        <v>0</v>
      </c>
      <c r="CG950" s="100">
        <v>0</v>
      </c>
      <c r="CH950" s="100">
        <v>0</v>
      </c>
      <c r="CI950" s="100">
        <v>0</v>
      </c>
      <c r="CJ950" s="100">
        <v>0</v>
      </c>
      <c r="CK950" s="100">
        <v>0</v>
      </c>
      <c r="CL950" s="100">
        <v>0</v>
      </c>
      <c r="CM950" s="100">
        <v>0</v>
      </c>
      <c r="CN950" s="100">
        <v>0</v>
      </c>
      <c r="CO950" s="100">
        <v>0</v>
      </c>
    </row>
    <row r="951" spans="1:93" x14ac:dyDescent="0.2">
      <c r="A951" s="101" t="s">
        <v>2543</v>
      </c>
      <c r="B951" s="100">
        <v>-17006462.539999899</v>
      </c>
      <c r="C951" s="100">
        <v>-17007499.550000001</v>
      </c>
      <c r="D951" s="100">
        <v>-17008536.559999999</v>
      </c>
      <c r="E951" s="100">
        <v>-17009573.57</v>
      </c>
      <c r="F951" s="100">
        <v>-17010610.579999998</v>
      </c>
      <c r="G951" s="100">
        <v>-17011647.59</v>
      </c>
      <c r="H951" s="100">
        <v>-17012684.599999901</v>
      </c>
      <c r="I951" s="100">
        <v>-252825.61</v>
      </c>
      <c r="J951" s="100">
        <v>-253862.61999999901</v>
      </c>
      <c r="K951" s="100">
        <v>-254899.62999999899</v>
      </c>
      <c r="L951" s="100">
        <v>-255936.639999999</v>
      </c>
      <c r="M951" s="100">
        <v>-256973.65</v>
      </c>
      <c r="N951" s="100">
        <v>-256973.65</v>
      </c>
      <c r="O951" s="100">
        <v>-258063.44999999899</v>
      </c>
      <c r="P951" s="100">
        <v>-259153.25</v>
      </c>
      <c r="Q951" s="100">
        <v>-260243.05</v>
      </c>
      <c r="R951" s="100">
        <v>-261332.85</v>
      </c>
      <c r="S951" s="100">
        <v>-262422.65000000002</v>
      </c>
      <c r="T951" s="100">
        <v>-263512.45</v>
      </c>
      <c r="U951" s="100">
        <v>-264602.24999999901</v>
      </c>
      <c r="V951" s="100">
        <v>-265692.05</v>
      </c>
      <c r="W951" s="100">
        <v>-266781.84999999998</v>
      </c>
      <c r="X951" s="100">
        <v>-267871.65000000002</v>
      </c>
      <c r="Y951" s="100">
        <v>-268961.45</v>
      </c>
      <c r="Z951" s="100">
        <v>-270051.25</v>
      </c>
      <c r="AB951" s="100">
        <v>-270051.25</v>
      </c>
      <c r="AC951" s="100">
        <v>-270051.25</v>
      </c>
      <c r="AD951" s="100">
        <v>-270051.25</v>
      </c>
      <c r="AE951" s="100">
        <v>-270051.25</v>
      </c>
      <c r="AF951" s="100">
        <v>-270051.25</v>
      </c>
      <c r="AG951" s="100">
        <v>-270051.25</v>
      </c>
      <c r="AH951" s="100">
        <v>-270051.25</v>
      </c>
      <c r="AI951" s="100">
        <v>-270051.25</v>
      </c>
      <c r="AJ951" s="100">
        <v>-270051.25</v>
      </c>
      <c r="AK951" s="100">
        <v>-270051.25</v>
      </c>
      <c r="AL951" s="100">
        <v>-270051.25</v>
      </c>
      <c r="AM951" s="100">
        <v>-270051.25</v>
      </c>
      <c r="AN951" s="100">
        <v>-270051.25</v>
      </c>
      <c r="AO951" s="100">
        <v>-270051.25</v>
      </c>
      <c r="AP951" s="100">
        <v>-270051.25</v>
      </c>
      <c r="AQ951" s="100">
        <v>-270051.25</v>
      </c>
      <c r="AR951" s="100">
        <v>-270051.25</v>
      </c>
      <c r="AS951" s="100">
        <v>-270051.25</v>
      </c>
      <c r="AT951" s="100">
        <v>-270051.25</v>
      </c>
      <c r="AU951" s="100">
        <v>-270051.25</v>
      </c>
      <c r="AV951" s="100">
        <v>-270051.25</v>
      </c>
      <c r="AW951" s="100">
        <v>-270051.25</v>
      </c>
      <c r="AX951" s="100">
        <v>-270051.25</v>
      </c>
      <c r="AY951" s="100">
        <v>-270051.25</v>
      </c>
      <c r="AZ951" s="100">
        <v>-270051.25</v>
      </c>
      <c r="BA951" s="100">
        <v>-270051.25</v>
      </c>
      <c r="BB951" s="100">
        <v>-270051.25</v>
      </c>
      <c r="BC951" s="100">
        <v>-270051.25</v>
      </c>
      <c r="BD951" s="100">
        <v>-270051.25</v>
      </c>
      <c r="BE951" s="100">
        <v>-270051.25</v>
      </c>
      <c r="BF951" s="100">
        <v>-270051.25</v>
      </c>
      <c r="BG951" s="100">
        <v>-270051.25</v>
      </c>
      <c r="BH951" s="100">
        <v>-270051.25</v>
      </c>
      <c r="BI951" s="100">
        <v>-270051.25</v>
      </c>
      <c r="BJ951" s="100">
        <v>-270051.25</v>
      </c>
      <c r="BK951" s="100">
        <v>-270051.25</v>
      </c>
      <c r="BL951" s="100">
        <v>-270051.25</v>
      </c>
      <c r="BM951" s="100">
        <v>-270051.25</v>
      </c>
      <c r="BN951" s="100">
        <v>-270051.25</v>
      </c>
      <c r="BO951" s="100">
        <v>-270051.25</v>
      </c>
      <c r="BP951" s="100">
        <v>-270051.25</v>
      </c>
      <c r="BQ951" s="100">
        <v>-270051.25</v>
      </c>
      <c r="BR951" s="100">
        <v>-270051.25</v>
      </c>
      <c r="BS951" s="100">
        <v>-270051.25</v>
      </c>
      <c r="BT951" s="100">
        <v>-270051.25</v>
      </c>
      <c r="BU951" s="100">
        <v>-270051.25</v>
      </c>
      <c r="BV951" s="100">
        <v>-270051.25</v>
      </c>
      <c r="BW951" s="100">
        <v>-270051.25</v>
      </c>
      <c r="BX951" s="100">
        <v>-270051.25</v>
      </c>
      <c r="BY951" s="100">
        <v>-270051.25</v>
      </c>
      <c r="BZ951" s="100">
        <v>-270051.25</v>
      </c>
      <c r="CA951" s="100">
        <v>-270051.25</v>
      </c>
      <c r="CB951" s="100">
        <v>-270051.25</v>
      </c>
      <c r="CC951" s="100">
        <v>-270051.25</v>
      </c>
      <c r="CD951" s="100">
        <v>-270051.25</v>
      </c>
      <c r="CE951" s="100">
        <v>-270051.25</v>
      </c>
      <c r="CF951" s="100">
        <v>-270051.25</v>
      </c>
      <c r="CG951" s="100">
        <v>-270051.25</v>
      </c>
      <c r="CH951" s="100">
        <v>-270051.25</v>
      </c>
      <c r="CI951" s="100">
        <v>-270051.25</v>
      </c>
      <c r="CJ951" s="100">
        <v>-270051.25</v>
      </c>
      <c r="CK951" s="100">
        <v>-270051.25</v>
      </c>
      <c r="CL951" s="100">
        <v>-270051.25</v>
      </c>
      <c r="CM951" s="100">
        <v>-270051.25</v>
      </c>
      <c r="CN951" s="100">
        <v>-270051.25</v>
      </c>
      <c r="CO951" s="100">
        <v>-270051.25</v>
      </c>
    </row>
    <row r="952" spans="1:93" x14ac:dyDescent="0.2">
      <c r="A952" s="101" t="s">
        <v>2544</v>
      </c>
      <c r="B952" s="100">
        <v>0</v>
      </c>
      <c r="C952" s="100">
        <v>0</v>
      </c>
      <c r="D952" s="100">
        <v>0</v>
      </c>
      <c r="E952" s="100">
        <v>0</v>
      </c>
      <c r="F952" s="100">
        <v>0</v>
      </c>
      <c r="G952" s="100">
        <v>0</v>
      </c>
      <c r="H952" s="100">
        <v>0</v>
      </c>
      <c r="I952" s="100">
        <v>0</v>
      </c>
      <c r="J952" s="100">
        <v>0</v>
      </c>
      <c r="K952" s="100">
        <v>0</v>
      </c>
      <c r="L952" s="100">
        <v>0</v>
      </c>
      <c r="M952" s="100">
        <v>0</v>
      </c>
      <c r="N952" s="100">
        <v>0</v>
      </c>
      <c r="O952" s="100">
        <v>0</v>
      </c>
      <c r="P952" s="100">
        <v>0</v>
      </c>
      <c r="Q952" s="100">
        <v>0</v>
      </c>
      <c r="R952" s="100">
        <v>0</v>
      </c>
      <c r="S952" s="100">
        <v>0</v>
      </c>
      <c r="T952" s="100">
        <v>0</v>
      </c>
      <c r="U952" s="100">
        <v>0</v>
      </c>
      <c r="V952" s="100">
        <v>0</v>
      </c>
      <c r="W952" s="100">
        <v>0</v>
      </c>
      <c r="X952" s="100">
        <v>0</v>
      </c>
      <c r="Y952" s="100">
        <v>0</v>
      </c>
      <c r="Z952" s="100">
        <v>0</v>
      </c>
      <c r="AB952" s="100">
        <v>0</v>
      </c>
      <c r="AC952" s="100">
        <v>0</v>
      </c>
      <c r="AD952" s="100">
        <v>0</v>
      </c>
      <c r="AE952" s="100">
        <v>0</v>
      </c>
      <c r="AF952" s="100">
        <v>0</v>
      </c>
      <c r="AG952" s="100">
        <v>0</v>
      </c>
      <c r="AH952" s="100">
        <v>0</v>
      </c>
      <c r="AI952" s="100">
        <v>0</v>
      </c>
      <c r="AJ952" s="100">
        <v>0</v>
      </c>
      <c r="AK952" s="100">
        <v>0</v>
      </c>
      <c r="AL952" s="100">
        <v>0</v>
      </c>
      <c r="AM952" s="100">
        <v>0</v>
      </c>
      <c r="AN952" s="100">
        <v>0</v>
      </c>
      <c r="AO952" s="100">
        <v>0</v>
      </c>
      <c r="AP952" s="100">
        <v>0</v>
      </c>
      <c r="AQ952" s="100">
        <v>0</v>
      </c>
      <c r="AR952" s="100">
        <v>0</v>
      </c>
      <c r="AS952" s="100">
        <v>0</v>
      </c>
      <c r="AT952" s="100">
        <v>0</v>
      </c>
      <c r="AU952" s="100">
        <v>0</v>
      </c>
      <c r="AV952" s="100">
        <v>0</v>
      </c>
      <c r="AW952" s="100">
        <v>0</v>
      </c>
      <c r="AX952" s="100">
        <v>0</v>
      </c>
      <c r="AY952" s="100">
        <v>0</v>
      </c>
      <c r="AZ952" s="100">
        <v>0</v>
      </c>
      <c r="BA952" s="100">
        <v>0</v>
      </c>
      <c r="BB952" s="100">
        <v>0</v>
      </c>
      <c r="BC952" s="100">
        <v>0</v>
      </c>
      <c r="BD952" s="100">
        <v>0</v>
      </c>
      <c r="BE952" s="100">
        <v>0</v>
      </c>
      <c r="BF952" s="100">
        <v>0</v>
      </c>
      <c r="BG952" s="100">
        <v>0</v>
      </c>
      <c r="BH952" s="100">
        <v>0</v>
      </c>
      <c r="BI952" s="100">
        <v>0</v>
      </c>
      <c r="BJ952" s="100">
        <v>0</v>
      </c>
      <c r="BK952" s="100">
        <v>0</v>
      </c>
      <c r="BL952" s="100">
        <v>0</v>
      </c>
      <c r="BM952" s="100">
        <v>0</v>
      </c>
      <c r="BN952" s="100">
        <v>0</v>
      </c>
      <c r="BO952" s="100">
        <v>0</v>
      </c>
      <c r="BP952" s="100">
        <v>0</v>
      </c>
      <c r="BQ952" s="100">
        <v>0</v>
      </c>
      <c r="BR952" s="100">
        <v>0</v>
      </c>
      <c r="BS952" s="100">
        <v>0</v>
      </c>
      <c r="BT952" s="100">
        <v>0</v>
      </c>
      <c r="BU952" s="100">
        <v>0</v>
      </c>
      <c r="BV952" s="100">
        <v>0</v>
      </c>
      <c r="BW952" s="100">
        <v>0</v>
      </c>
      <c r="BX952" s="100">
        <v>0</v>
      </c>
      <c r="BY952" s="100">
        <v>0</v>
      </c>
      <c r="BZ952" s="100">
        <v>0</v>
      </c>
      <c r="CA952" s="100">
        <v>0</v>
      </c>
      <c r="CB952" s="100">
        <v>0</v>
      </c>
      <c r="CC952" s="100">
        <v>0</v>
      </c>
      <c r="CD952" s="100">
        <v>0</v>
      </c>
      <c r="CE952" s="100">
        <v>0</v>
      </c>
      <c r="CF952" s="100">
        <v>0</v>
      </c>
      <c r="CG952" s="100">
        <v>0</v>
      </c>
      <c r="CH952" s="100">
        <v>0</v>
      </c>
      <c r="CI952" s="100">
        <v>0</v>
      </c>
      <c r="CJ952" s="100">
        <v>0</v>
      </c>
      <c r="CK952" s="100">
        <v>0</v>
      </c>
      <c r="CL952" s="100">
        <v>0</v>
      </c>
      <c r="CM952" s="100">
        <v>0</v>
      </c>
      <c r="CN952" s="100">
        <v>0</v>
      </c>
      <c r="CO952" s="100">
        <v>0</v>
      </c>
    </row>
    <row r="953" spans="1:93" x14ac:dyDescent="0.2">
      <c r="A953" s="101" t="s">
        <v>2545</v>
      </c>
      <c r="B953" s="100">
        <v>385.94</v>
      </c>
      <c r="C953" s="100">
        <v>385.94</v>
      </c>
      <c r="D953" s="100">
        <v>385.94</v>
      </c>
      <c r="E953" s="100">
        <v>385.94</v>
      </c>
      <c r="F953" s="100">
        <v>385.94</v>
      </c>
      <c r="G953" s="100">
        <v>385.94</v>
      </c>
      <c r="H953" s="100">
        <v>385.94</v>
      </c>
      <c r="I953" s="100">
        <v>385.94</v>
      </c>
      <c r="J953" s="100">
        <v>385.94</v>
      </c>
      <c r="K953" s="100">
        <v>385.94</v>
      </c>
      <c r="L953" s="100">
        <v>385.94</v>
      </c>
      <c r="M953" s="100">
        <v>385.94</v>
      </c>
      <c r="N953" s="100">
        <v>385.94</v>
      </c>
      <c r="O953" s="100">
        <v>385.94</v>
      </c>
      <c r="P953" s="100">
        <v>385.94</v>
      </c>
      <c r="Q953" s="100">
        <v>385.94</v>
      </c>
      <c r="R953" s="100">
        <v>385.94</v>
      </c>
      <c r="S953" s="100">
        <v>385.94</v>
      </c>
      <c r="T953" s="100">
        <v>385.94</v>
      </c>
      <c r="U953" s="100">
        <v>385.94</v>
      </c>
      <c r="V953" s="100">
        <v>-168902.06</v>
      </c>
      <c r="W953" s="100">
        <v>-987392.06</v>
      </c>
      <c r="X953" s="100">
        <v>-1592788.06</v>
      </c>
      <c r="Y953" s="100">
        <v>-1164008.32</v>
      </c>
      <c r="Z953" s="100">
        <v>-1588833.32</v>
      </c>
      <c r="AB953" s="100">
        <v>-1588833.32</v>
      </c>
      <c r="AC953" s="100">
        <v>-1588833.32</v>
      </c>
      <c r="AD953" s="100">
        <v>-1588833.32</v>
      </c>
      <c r="AE953" s="100">
        <v>-1588833.32</v>
      </c>
      <c r="AF953" s="100">
        <v>-1588833.32</v>
      </c>
      <c r="AG953" s="100">
        <v>-1588833.32</v>
      </c>
      <c r="AH953" s="100">
        <v>-1588833.32</v>
      </c>
      <c r="AI953" s="100">
        <v>-1588833.32</v>
      </c>
      <c r="AJ953" s="100">
        <v>-1588833.32</v>
      </c>
      <c r="AK953" s="100">
        <v>-1588833.32</v>
      </c>
      <c r="AL953" s="100">
        <v>-1588833.32</v>
      </c>
      <c r="AM953" s="100">
        <v>-1588833.32</v>
      </c>
      <c r="AN953" s="100">
        <v>-1588833.32</v>
      </c>
      <c r="AO953" s="100">
        <v>-1588833.32</v>
      </c>
      <c r="AP953" s="100">
        <v>-1588833.32</v>
      </c>
      <c r="AQ953" s="100">
        <v>-1588833.32</v>
      </c>
      <c r="AR953" s="100">
        <v>-1588833.32</v>
      </c>
      <c r="AS953" s="100">
        <v>-1588833.32</v>
      </c>
      <c r="AT953" s="100">
        <v>-1588833.32</v>
      </c>
      <c r="AU953" s="100">
        <v>-1588833.32</v>
      </c>
      <c r="AV953" s="100">
        <v>-1588833.32</v>
      </c>
      <c r="AW953" s="100">
        <v>-1588833.32</v>
      </c>
      <c r="AX953" s="100">
        <v>-1588833.32</v>
      </c>
      <c r="AY953" s="100">
        <v>-1588833.32</v>
      </c>
      <c r="AZ953" s="100">
        <v>-1588833.32</v>
      </c>
      <c r="BA953" s="100">
        <v>-1588833.32</v>
      </c>
      <c r="BB953" s="100">
        <v>-1588833.32</v>
      </c>
      <c r="BC953" s="100">
        <v>-1588833.32</v>
      </c>
      <c r="BD953" s="100">
        <v>-1588833.32</v>
      </c>
      <c r="BE953" s="100">
        <v>-1588833.32</v>
      </c>
      <c r="BF953" s="100">
        <v>-1588833.32</v>
      </c>
      <c r="BG953" s="100">
        <v>-1588833.32</v>
      </c>
      <c r="BH953" s="100">
        <v>-1588833.32</v>
      </c>
      <c r="BI953" s="100">
        <v>-1588833.32</v>
      </c>
      <c r="BJ953" s="100">
        <v>-1588833.32</v>
      </c>
      <c r="BK953" s="100">
        <v>-1588833.32</v>
      </c>
      <c r="BL953" s="100">
        <v>-1588833.32</v>
      </c>
      <c r="BM953" s="100">
        <v>-1588833.32</v>
      </c>
      <c r="BN953" s="100">
        <v>-1588833.32</v>
      </c>
      <c r="BO953" s="100">
        <v>-1588833.32</v>
      </c>
      <c r="BP953" s="100">
        <v>-1588833.32</v>
      </c>
      <c r="BQ953" s="100">
        <v>-1588833.32</v>
      </c>
      <c r="BR953" s="100">
        <v>-1588833.32</v>
      </c>
      <c r="BS953" s="100">
        <v>-1588833.32</v>
      </c>
      <c r="BT953" s="100">
        <v>-1588833.32</v>
      </c>
      <c r="BU953" s="100">
        <v>-1588833.32</v>
      </c>
      <c r="BV953" s="100">
        <v>-1588833.32</v>
      </c>
      <c r="BW953" s="100">
        <v>-1588833.32</v>
      </c>
      <c r="BX953" s="100">
        <v>-1588833.32</v>
      </c>
      <c r="BY953" s="100">
        <v>-1588833.32</v>
      </c>
      <c r="BZ953" s="100">
        <v>-1588833.32</v>
      </c>
      <c r="CA953" s="100">
        <v>-1588833.32</v>
      </c>
      <c r="CB953" s="100">
        <v>-1588833.32</v>
      </c>
      <c r="CC953" s="100">
        <v>-1588833.32</v>
      </c>
      <c r="CD953" s="100">
        <v>-1588833.32</v>
      </c>
      <c r="CE953" s="100">
        <v>-1588833.32</v>
      </c>
      <c r="CF953" s="100">
        <v>-1588833.32</v>
      </c>
      <c r="CG953" s="100">
        <v>-1588833.32</v>
      </c>
      <c r="CH953" s="100">
        <v>-1588833.32</v>
      </c>
      <c r="CI953" s="100">
        <v>-1588833.32</v>
      </c>
      <c r="CJ953" s="100">
        <v>-1588833.32</v>
      </c>
      <c r="CK953" s="100">
        <v>-1588833.32</v>
      </c>
      <c r="CL953" s="100">
        <v>-1588833.32</v>
      </c>
      <c r="CM953" s="100">
        <v>-1588833.32</v>
      </c>
      <c r="CN953" s="100">
        <v>-1588833.32</v>
      </c>
      <c r="CO953" s="100">
        <v>-1588833.32</v>
      </c>
    </row>
    <row r="954" spans="1:93" x14ac:dyDescent="0.2">
      <c r="A954" s="101" t="s">
        <v>2546</v>
      </c>
      <c r="B954" s="100">
        <v>0</v>
      </c>
      <c r="C954" s="100">
        <v>0</v>
      </c>
      <c r="D954" s="100">
        <v>0</v>
      </c>
      <c r="E954" s="100">
        <v>0</v>
      </c>
      <c r="F954" s="100">
        <v>0</v>
      </c>
      <c r="G954" s="100">
        <v>0</v>
      </c>
      <c r="H954" s="100">
        <v>0</v>
      </c>
      <c r="I954" s="100">
        <v>0</v>
      </c>
      <c r="J954" s="100">
        <v>0</v>
      </c>
      <c r="K954" s="100">
        <v>0</v>
      </c>
      <c r="L954" s="100">
        <v>0</v>
      </c>
      <c r="M954" s="100">
        <v>0</v>
      </c>
      <c r="N954" s="100">
        <v>0</v>
      </c>
      <c r="O954" s="100">
        <v>0</v>
      </c>
      <c r="P954" s="100">
        <v>0</v>
      </c>
      <c r="Q954" s="100">
        <v>0</v>
      </c>
      <c r="R954" s="100">
        <v>0</v>
      </c>
      <c r="S954" s="100">
        <v>0</v>
      </c>
      <c r="T954" s="100">
        <v>0</v>
      </c>
      <c r="U954" s="100">
        <v>0</v>
      </c>
      <c r="V954" s="100">
        <v>0</v>
      </c>
      <c r="W954" s="100">
        <v>0</v>
      </c>
      <c r="X954" s="100">
        <v>0</v>
      </c>
      <c r="Y954" s="100">
        <v>0</v>
      </c>
      <c r="Z954" s="100">
        <v>0</v>
      </c>
      <c r="AB954" s="100">
        <v>0</v>
      </c>
      <c r="AC954" s="100">
        <v>0</v>
      </c>
      <c r="AD954" s="100">
        <v>0</v>
      </c>
      <c r="AE954" s="100">
        <v>0</v>
      </c>
      <c r="AF954" s="100">
        <v>0</v>
      </c>
      <c r="AG954" s="100">
        <v>0</v>
      </c>
      <c r="AH954" s="100">
        <v>0</v>
      </c>
      <c r="AI954" s="100">
        <v>0</v>
      </c>
      <c r="AJ954" s="100">
        <v>0</v>
      </c>
      <c r="AK954" s="100">
        <v>0</v>
      </c>
      <c r="AL954" s="100">
        <v>0</v>
      </c>
      <c r="AM954" s="100">
        <v>0</v>
      </c>
      <c r="AN954" s="100">
        <v>0</v>
      </c>
      <c r="AO954" s="100">
        <v>0</v>
      </c>
      <c r="AP954" s="100">
        <v>0</v>
      </c>
      <c r="AQ954" s="100">
        <v>0</v>
      </c>
      <c r="AR954" s="100">
        <v>0</v>
      </c>
      <c r="AS954" s="100">
        <v>0</v>
      </c>
      <c r="AT954" s="100">
        <v>0</v>
      </c>
      <c r="AU954" s="100">
        <v>0</v>
      </c>
      <c r="AV954" s="100">
        <v>0</v>
      </c>
      <c r="AW954" s="100">
        <v>0</v>
      </c>
      <c r="AX954" s="100">
        <v>0</v>
      </c>
      <c r="AY954" s="100">
        <v>0</v>
      </c>
      <c r="AZ954" s="100">
        <v>0</v>
      </c>
      <c r="BA954" s="100">
        <v>0</v>
      </c>
      <c r="BB954" s="100">
        <v>0</v>
      </c>
      <c r="BC954" s="100">
        <v>0</v>
      </c>
      <c r="BD954" s="100">
        <v>0</v>
      </c>
      <c r="BE954" s="100">
        <v>0</v>
      </c>
      <c r="BF954" s="100">
        <v>0</v>
      </c>
      <c r="BG954" s="100">
        <v>0</v>
      </c>
      <c r="BH954" s="100">
        <v>0</v>
      </c>
      <c r="BI954" s="100">
        <v>0</v>
      </c>
      <c r="BJ954" s="100">
        <v>0</v>
      </c>
      <c r="BK954" s="100">
        <v>0</v>
      </c>
      <c r="BL954" s="100">
        <v>0</v>
      </c>
      <c r="BM954" s="100">
        <v>0</v>
      </c>
      <c r="BN954" s="100">
        <v>0</v>
      </c>
      <c r="BO954" s="100">
        <v>0</v>
      </c>
      <c r="BP954" s="100">
        <v>0</v>
      </c>
      <c r="BQ954" s="100">
        <v>0</v>
      </c>
      <c r="BR954" s="100">
        <v>0</v>
      </c>
      <c r="BS954" s="100">
        <v>0</v>
      </c>
      <c r="BT954" s="100">
        <v>0</v>
      </c>
      <c r="BU954" s="100">
        <v>0</v>
      </c>
      <c r="BV954" s="100">
        <v>0</v>
      </c>
      <c r="BW954" s="100">
        <v>0</v>
      </c>
      <c r="BX954" s="100">
        <v>0</v>
      </c>
      <c r="BY954" s="100">
        <v>0</v>
      </c>
      <c r="BZ954" s="100">
        <v>0</v>
      </c>
      <c r="CA954" s="100">
        <v>0</v>
      </c>
      <c r="CB954" s="100">
        <v>0</v>
      </c>
      <c r="CC954" s="100">
        <v>0</v>
      </c>
      <c r="CD954" s="100">
        <v>0</v>
      </c>
      <c r="CE954" s="100">
        <v>0</v>
      </c>
      <c r="CF954" s="100">
        <v>0</v>
      </c>
      <c r="CG954" s="100">
        <v>0</v>
      </c>
      <c r="CH954" s="100">
        <v>0</v>
      </c>
      <c r="CI954" s="100">
        <v>0</v>
      </c>
      <c r="CJ954" s="100">
        <v>0</v>
      </c>
      <c r="CK954" s="100">
        <v>0</v>
      </c>
      <c r="CL954" s="100">
        <v>0</v>
      </c>
      <c r="CM954" s="100">
        <v>0</v>
      </c>
      <c r="CN954" s="100">
        <v>0</v>
      </c>
      <c r="CO954" s="100">
        <v>0</v>
      </c>
    </row>
    <row r="955" spans="1:93" x14ac:dyDescent="0.2">
      <c r="A955" s="101" t="s">
        <v>2547</v>
      </c>
      <c r="B955" s="100">
        <v>-40227389.259999998</v>
      </c>
      <c r="C955" s="100">
        <v>-42288976.840000004</v>
      </c>
      <c r="D955" s="100">
        <v>-6469254.21</v>
      </c>
      <c r="E955" s="100">
        <v>-8600180.4199999999</v>
      </c>
      <c r="F955" s="100">
        <v>-10684280.35</v>
      </c>
      <c r="G955" s="100">
        <v>-12776386.939999999</v>
      </c>
      <c r="H955" s="100">
        <v>-15140240.130000001</v>
      </c>
      <c r="I955" s="100">
        <v>-17287088.109999999</v>
      </c>
      <c r="J955" s="100">
        <v>-19455693.530000001</v>
      </c>
      <c r="K955" s="100">
        <v>-19890796.530000001</v>
      </c>
      <c r="L955" s="100">
        <v>-22607556.050000001</v>
      </c>
      <c r="M955" s="100">
        <v>-30073063.440000001</v>
      </c>
      <c r="N955" s="100">
        <v>-30073063.440000001</v>
      </c>
      <c r="O955" s="100">
        <v>-32071812.289999999</v>
      </c>
      <c r="P955" s="100">
        <v>-34204761.619999997</v>
      </c>
      <c r="Q955" s="100">
        <v>-5573518.46</v>
      </c>
      <c r="R955" s="100">
        <v>-7764182.9699999997</v>
      </c>
      <c r="S955" s="100">
        <v>-9953398.9800000004</v>
      </c>
      <c r="T955" s="100">
        <v>-8804460.1699999999</v>
      </c>
      <c r="U955" s="100">
        <v>-8351565.4800000004</v>
      </c>
      <c r="V955" s="100">
        <v>-10561587.369999999</v>
      </c>
      <c r="W955" s="100">
        <v>-10206008.66</v>
      </c>
      <c r="X955" s="100">
        <v>-12113694.58</v>
      </c>
      <c r="Y955" s="100">
        <v>-16296281.810000001</v>
      </c>
      <c r="Z955" s="100">
        <v>-20747003.289999999</v>
      </c>
      <c r="AB955" s="100">
        <v>-20747003.289999999</v>
      </c>
      <c r="AC955" s="100">
        <v>-20747003.289999999</v>
      </c>
      <c r="AD955" s="100">
        <v>-20747003.289999999</v>
      </c>
      <c r="AE955" s="100">
        <v>-20747003.289999999</v>
      </c>
      <c r="AF955" s="100">
        <v>-20747003.289999999</v>
      </c>
      <c r="AG955" s="100">
        <v>-20747003.289999999</v>
      </c>
      <c r="AH955" s="100">
        <v>-20747003.289999999</v>
      </c>
      <c r="AI955" s="100">
        <v>-20747003.289999999</v>
      </c>
      <c r="AJ955" s="100">
        <v>-20747003.289999999</v>
      </c>
      <c r="AK955" s="100">
        <v>-20747003.289999999</v>
      </c>
      <c r="AL955" s="100">
        <v>-20747003.289999999</v>
      </c>
      <c r="AM955" s="100">
        <v>-20747003.289999999</v>
      </c>
      <c r="AN955" s="100">
        <v>-20747003.289999999</v>
      </c>
      <c r="AO955" s="100">
        <v>-20747003.289999999</v>
      </c>
      <c r="AP955" s="100">
        <v>-20747003.289999999</v>
      </c>
      <c r="AQ955" s="100">
        <v>-20747003.289999999</v>
      </c>
      <c r="AR955" s="100">
        <v>-20747003.289999999</v>
      </c>
      <c r="AS955" s="100">
        <v>-20747003.289999999</v>
      </c>
      <c r="AT955" s="100">
        <v>-20747003.289999999</v>
      </c>
      <c r="AU955" s="100">
        <v>-20747003.289999999</v>
      </c>
      <c r="AV955" s="100">
        <v>-20747003.289999999</v>
      </c>
      <c r="AW955" s="100">
        <v>-20747003.289999999</v>
      </c>
      <c r="AX955" s="100">
        <v>-20747003.289999999</v>
      </c>
      <c r="AY955" s="100">
        <v>-20747003.289999999</v>
      </c>
      <c r="AZ955" s="100">
        <v>-20747003.289999999</v>
      </c>
      <c r="BA955" s="100">
        <v>-20747003.289999999</v>
      </c>
      <c r="BB955" s="100">
        <v>-20747003.289999999</v>
      </c>
      <c r="BC955" s="100">
        <v>-20747003.289999999</v>
      </c>
      <c r="BD955" s="100">
        <v>-20747003.289999999</v>
      </c>
      <c r="BE955" s="100">
        <v>-20747003.289999999</v>
      </c>
      <c r="BF955" s="100">
        <v>-20747003.289999999</v>
      </c>
      <c r="BG955" s="100">
        <v>-20747003.289999999</v>
      </c>
      <c r="BH955" s="100">
        <v>-20747003.289999999</v>
      </c>
      <c r="BI955" s="100">
        <v>-20747003.289999999</v>
      </c>
      <c r="BJ955" s="100">
        <v>-20747003.289999999</v>
      </c>
      <c r="BK955" s="100">
        <v>-20747003.289999999</v>
      </c>
      <c r="BL955" s="100">
        <v>-20747003.289999999</v>
      </c>
      <c r="BM955" s="100">
        <v>-20747003.289999999</v>
      </c>
      <c r="BN955" s="100">
        <v>-20747003.289999999</v>
      </c>
      <c r="BO955" s="100">
        <v>-20747003.289999999</v>
      </c>
      <c r="BP955" s="100">
        <v>-20747003.289999999</v>
      </c>
      <c r="BQ955" s="100">
        <v>-20747003.289999999</v>
      </c>
      <c r="BR955" s="100">
        <v>-20747003.289999999</v>
      </c>
      <c r="BS955" s="100">
        <v>-20747003.289999999</v>
      </c>
      <c r="BT955" s="100">
        <v>-20747003.289999999</v>
      </c>
      <c r="BU955" s="100">
        <v>-20747003.289999999</v>
      </c>
      <c r="BV955" s="100">
        <v>-20747003.289999999</v>
      </c>
      <c r="BW955" s="100">
        <v>-20747003.289999999</v>
      </c>
      <c r="BX955" s="100">
        <v>-20747003.289999999</v>
      </c>
      <c r="BY955" s="100">
        <v>-20747003.289999999</v>
      </c>
      <c r="BZ955" s="100">
        <v>-20747003.289999999</v>
      </c>
      <c r="CA955" s="100">
        <v>-20747003.289999999</v>
      </c>
      <c r="CB955" s="100">
        <v>-20747003.289999999</v>
      </c>
      <c r="CC955" s="100">
        <v>-20747003.289999999</v>
      </c>
      <c r="CD955" s="100">
        <v>-20747003.289999999</v>
      </c>
      <c r="CE955" s="100">
        <v>-20747003.289999999</v>
      </c>
      <c r="CF955" s="100">
        <v>-20747003.289999999</v>
      </c>
      <c r="CG955" s="100">
        <v>-20747003.289999999</v>
      </c>
      <c r="CH955" s="100">
        <v>-20747003.289999999</v>
      </c>
      <c r="CI955" s="100">
        <v>-20747003.289999999</v>
      </c>
      <c r="CJ955" s="100">
        <v>-20747003.289999999</v>
      </c>
      <c r="CK955" s="100">
        <v>-20747003.289999999</v>
      </c>
      <c r="CL955" s="100">
        <v>-20747003.289999999</v>
      </c>
      <c r="CM955" s="100">
        <v>-20747003.289999999</v>
      </c>
      <c r="CN955" s="100">
        <v>-20747003.289999999</v>
      </c>
      <c r="CO955" s="100">
        <v>-20747003.289999999</v>
      </c>
    </row>
    <row r="956" spans="1:93" x14ac:dyDescent="0.2">
      <c r="A956" s="101" t="s">
        <v>2548</v>
      </c>
      <c r="B956" s="100">
        <v>0</v>
      </c>
      <c r="C956" s="100">
        <v>0</v>
      </c>
      <c r="D956" s="100">
        <v>0</v>
      </c>
      <c r="E956" s="100">
        <v>0</v>
      </c>
      <c r="F956" s="100">
        <v>0</v>
      </c>
      <c r="G956" s="100">
        <v>0</v>
      </c>
      <c r="H956" s="100">
        <v>0</v>
      </c>
      <c r="I956" s="100">
        <v>0</v>
      </c>
      <c r="J956" s="100">
        <v>0</v>
      </c>
      <c r="K956" s="100">
        <v>0</v>
      </c>
      <c r="L956" s="100">
        <v>0</v>
      </c>
      <c r="M956" s="100">
        <v>0</v>
      </c>
      <c r="N956" s="100">
        <v>0</v>
      </c>
      <c r="O956" s="100">
        <v>0</v>
      </c>
      <c r="P956" s="100">
        <v>0</v>
      </c>
      <c r="Q956" s="100">
        <v>0</v>
      </c>
      <c r="R956" s="100">
        <v>0</v>
      </c>
      <c r="S956" s="100">
        <v>0</v>
      </c>
      <c r="T956" s="100">
        <v>0</v>
      </c>
      <c r="U956" s="100">
        <v>0</v>
      </c>
      <c r="V956" s="100">
        <v>0</v>
      </c>
      <c r="W956" s="100">
        <v>0</v>
      </c>
      <c r="X956" s="100">
        <v>0</v>
      </c>
      <c r="Y956" s="100">
        <v>0</v>
      </c>
      <c r="Z956" s="100">
        <v>0</v>
      </c>
      <c r="AB956" s="100">
        <v>0</v>
      </c>
      <c r="AC956" s="100">
        <v>0</v>
      </c>
      <c r="AD956" s="100">
        <v>0</v>
      </c>
      <c r="AE956" s="100">
        <v>0</v>
      </c>
      <c r="AF956" s="100">
        <v>0</v>
      </c>
      <c r="AG956" s="100">
        <v>0</v>
      </c>
      <c r="AH956" s="100">
        <v>0</v>
      </c>
      <c r="AI956" s="100">
        <v>0</v>
      </c>
      <c r="AJ956" s="100">
        <v>0</v>
      </c>
      <c r="AK956" s="100">
        <v>0</v>
      </c>
      <c r="AL956" s="100">
        <v>0</v>
      </c>
      <c r="AM956" s="100">
        <v>0</v>
      </c>
      <c r="AN956" s="100">
        <v>0</v>
      </c>
      <c r="AO956" s="100">
        <v>0</v>
      </c>
      <c r="AP956" s="100">
        <v>0</v>
      </c>
      <c r="AQ956" s="100">
        <v>0</v>
      </c>
      <c r="AR956" s="100">
        <v>0</v>
      </c>
      <c r="AS956" s="100">
        <v>0</v>
      </c>
      <c r="AT956" s="100">
        <v>0</v>
      </c>
      <c r="AU956" s="100">
        <v>0</v>
      </c>
      <c r="AV956" s="100">
        <v>0</v>
      </c>
      <c r="AW956" s="100">
        <v>0</v>
      </c>
      <c r="AX956" s="100">
        <v>0</v>
      </c>
      <c r="AY956" s="100">
        <v>0</v>
      </c>
      <c r="AZ956" s="100">
        <v>0</v>
      </c>
      <c r="BA956" s="100">
        <v>0</v>
      </c>
      <c r="BB956" s="100">
        <v>0</v>
      </c>
      <c r="BC956" s="100">
        <v>0</v>
      </c>
      <c r="BD956" s="100">
        <v>0</v>
      </c>
      <c r="BE956" s="100">
        <v>0</v>
      </c>
      <c r="BF956" s="100">
        <v>0</v>
      </c>
      <c r="BG956" s="100">
        <v>0</v>
      </c>
      <c r="BH956" s="100">
        <v>0</v>
      </c>
      <c r="BI956" s="100">
        <v>0</v>
      </c>
      <c r="BJ956" s="100">
        <v>0</v>
      </c>
      <c r="BK956" s="100">
        <v>0</v>
      </c>
      <c r="BL956" s="100">
        <v>0</v>
      </c>
      <c r="BM956" s="100">
        <v>0</v>
      </c>
      <c r="BN956" s="100">
        <v>0</v>
      </c>
      <c r="BO956" s="100">
        <v>0</v>
      </c>
      <c r="BP956" s="100">
        <v>0</v>
      </c>
      <c r="BQ956" s="100">
        <v>0</v>
      </c>
      <c r="BR956" s="100">
        <v>0</v>
      </c>
      <c r="BS956" s="100">
        <v>0</v>
      </c>
      <c r="BT956" s="100">
        <v>0</v>
      </c>
      <c r="BU956" s="100">
        <v>0</v>
      </c>
      <c r="BV956" s="100">
        <v>0</v>
      </c>
      <c r="BW956" s="100">
        <v>0</v>
      </c>
      <c r="BX956" s="100">
        <v>0</v>
      </c>
      <c r="BY956" s="100">
        <v>0</v>
      </c>
      <c r="BZ956" s="100">
        <v>0</v>
      </c>
      <c r="CA956" s="100">
        <v>0</v>
      </c>
      <c r="CB956" s="100">
        <v>0</v>
      </c>
      <c r="CC956" s="100">
        <v>0</v>
      </c>
      <c r="CD956" s="100">
        <v>0</v>
      </c>
      <c r="CE956" s="100">
        <v>0</v>
      </c>
      <c r="CF956" s="100">
        <v>0</v>
      </c>
      <c r="CG956" s="100">
        <v>0</v>
      </c>
      <c r="CH956" s="100">
        <v>0</v>
      </c>
      <c r="CI956" s="100">
        <v>0</v>
      </c>
      <c r="CJ956" s="100">
        <v>0</v>
      </c>
      <c r="CK956" s="100">
        <v>0</v>
      </c>
      <c r="CL956" s="100">
        <v>0</v>
      </c>
      <c r="CM956" s="100">
        <v>0</v>
      </c>
      <c r="CN956" s="100">
        <v>0</v>
      </c>
      <c r="CO956" s="100">
        <v>0</v>
      </c>
    </row>
    <row r="957" spans="1:93" x14ac:dyDescent="0.2">
      <c r="A957" s="101" t="s">
        <v>2549</v>
      </c>
      <c r="B957" s="100">
        <v>0</v>
      </c>
      <c r="C957" s="100">
        <v>0</v>
      </c>
      <c r="D957" s="100">
        <v>0</v>
      </c>
      <c r="E957" s="100">
        <v>0</v>
      </c>
      <c r="F957" s="100">
        <v>0</v>
      </c>
      <c r="G957" s="100">
        <v>0</v>
      </c>
      <c r="H957" s="100">
        <v>0</v>
      </c>
      <c r="I957" s="100">
        <v>0</v>
      </c>
      <c r="J957" s="100">
        <v>0</v>
      </c>
      <c r="K957" s="100">
        <v>0</v>
      </c>
      <c r="L957" s="100">
        <v>0</v>
      </c>
      <c r="M957" s="100">
        <v>0</v>
      </c>
      <c r="N957" s="100">
        <v>0</v>
      </c>
      <c r="O957" s="100">
        <v>0</v>
      </c>
      <c r="P957" s="100">
        <v>0</v>
      </c>
      <c r="Q957" s="100">
        <v>0</v>
      </c>
      <c r="R957" s="100">
        <v>0</v>
      </c>
      <c r="S957" s="100">
        <v>0</v>
      </c>
      <c r="T957" s="100">
        <v>0</v>
      </c>
      <c r="U957" s="100">
        <v>0</v>
      </c>
      <c r="V957" s="100">
        <v>0</v>
      </c>
      <c r="W957" s="100">
        <v>0</v>
      </c>
      <c r="X957" s="100">
        <v>0</v>
      </c>
      <c r="Y957" s="100">
        <v>0</v>
      </c>
      <c r="Z957" s="100">
        <v>0</v>
      </c>
      <c r="AB957" s="100">
        <v>0</v>
      </c>
      <c r="AC957" s="100">
        <v>0</v>
      </c>
      <c r="AD957" s="100">
        <v>0</v>
      </c>
      <c r="AE957" s="100">
        <v>0</v>
      </c>
      <c r="AF957" s="100">
        <v>0</v>
      </c>
      <c r="AG957" s="100">
        <v>0</v>
      </c>
      <c r="AH957" s="100">
        <v>0</v>
      </c>
      <c r="AI957" s="100">
        <v>0</v>
      </c>
      <c r="AJ957" s="100">
        <v>0</v>
      </c>
      <c r="AK957" s="100">
        <v>0</v>
      </c>
      <c r="AL957" s="100">
        <v>0</v>
      </c>
      <c r="AM957" s="100">
        <v>0</v>
      </c>
      <c r="AN957" s="100">
        <v>0</v>
      </c>
      <c r="AO957" s="100">
        <v>0</v>
      </c>
      <c r="AP957" s="100">
        <v>0</v>
      </c>
      <c r="AQ957" s="100">
        <v>0</v>
      </c>
      <c r="AR957" s="100">
        <v>0</v>
      </c>
      <c r="AS957" s="100">
        <v>0</v>
      </c>
      <c r="AT957" s="100">
        <v>0</v>
      </c>
      <c r="AU957" s="100">
        <v>0</v>
      </c>
      <c r="AV957" s="100">
        <v>0</v>
      </c>
      <c r="AW957" s="100">
        <v>0</v>
      </c>
      <c r="AX957" s="100">
        <v>0</v>
      </c>
      <c r="AY957" s="100">
        <v>0</v>
      </c>
      <c r="AZ957" s="100">
        <v>0</v>
      </c>
      <c r="BA957" s="100">
        <v>0</v>
      </c>
      <c r="BB957" s="100">
        <v>0</v>
      </c>
      <c r="BC957" s="100">
        <v>0</v>
      </c>
      <c r="BD957" s="100">
        <v>0</v>
      </c>
      <c r="BE957" s="100">
        <v>0</v>
      </c>
      <c r="BF957" s="100">
        <v>0</v>
      </c>
      <c r="BG957" s="100">
        <v>0</v>
      </c>
      <c r="BH957" s="100">
        <v>0</v>
      </c>
      <c r="BI957" s="100">
        <v>0</v>
      </c>
      <c r="BJ957" s="100">
        <v>0</v>
      </c>
      <c r="BK957" s="100">
        <v>0</v>
      </c>
      <c r="BL957" s="100">
        <v>0</v>
      </c>
      <c r="BM957" s="100">
        <v>0</v>
      </c>
      <c r="BN957" s="100">
        <v>0</v>
      </c>
      <c r="BO957" s="100">
        <v>0</v>
      </c>
      <c r="BP957" s="100">
        <v>0</v>
      </c>
      <c r="BQ957" s="100">
        <v>0</v>
      </c>
      <c r="BR957" s="100">
        <v>0</v>
      </c>
      <c r="BS957" s="100">
        <v>0</v>
      </c>
      <c r="BT957" s="100">
        <v>0</v>
      </c>
      <c r="BU957" s="100">
        <v>0</v>
      </c>
      <c r="BV957" s="100">
        <v>0</v>
      </c>
      <c r="BW957" s="100">
        <v>0</v>
      </c>
      <c r="BX957" s="100">
        <v>0</v>
      </c>
      <c r="BY957" s="100">
        <v>0</v>
      </c>
      <c r="BZ957" s="100">
        <v>0</v>
      </c>
      <c r="CA957" s="100">
        <v>0</v>
      </c>
      <c r="CB957" s="100">
        <v>0</v>
      </c>
      <c r="CC957" s="100">
        <v>0</v>
      </c>
      <c r="CD957" s="100">
        <v>0</v>
      </c>
      <c r="CE957" s="100">
        <v>0</v>
      </c>
      <c r="CF957" s="100">
        <v>0</v>
      </c>
      <c r="CG957" s="100">
        <v>0</v>
      </c>
      <c r="CH957" s="100">
        <v>0</v>
      </c>
      <c r="CI957" s="100">
        <v>0</v>
      </c>
      <c r="CJ957" s="100">
        <v>0</v>
      </c>
      <c r="CK957" s="100">
        <v>0</v>
      </c>
      <c r="CL957" s="100">
        <v>0</v>
      </c>
      <c r="CM957" s="100">
        <v>0</v>
      </c>
      <c r="CN957" s="100">
        <v>0</v>
      </c>
      <c r="CO957" s="100">
        <v>0</v>
      </c>
    </row>
    <row r="958" spans="1:93" x14ac:dyDescent="0.2">
      <c r="A958" s="101" t="s">
        <v>2550</v>
      </c>
      <c r="B958" s="100">
        <v>-34188312.859999999</v>
      </c>
      <c r="C958" s="100">
        <v>-34160550.799999997</v>
      </c>
      <c r="D958" s="100">
        <v>-34102971.700000003</v>
      </c>
      <c r="E958" s="100">
        <v>-34048187.68</v>
      </c>
      <c r="F958" s="100">
        <v>-34029622.509999998</v>
      </c>
      <c r="G958" s="100">
        <v>-33996016.710000001</v>
      </c>
      <c r="H958" s="100">
        <v>-33981475.859999999</v>
      </c>
      <c r="I958" s="100">
        <v>-33944367.549999997</v>
      </c>
      <c r="J958" s="100">
        <v>-33919842.850000001</v>
      </c>
      <c r="K958" s="100">
        <v>-33873263.359999999</v>
      </c>
      <c r="L958" s="100">
        <v>-33867854.609999999</v>
      </c>
      <c r="M958" s="100">
        <v>-35370601.189999998</v>
      </c>
      <c r="N958" s="100">
        <v>-35370601.189999998</v>
      </c>
      <c r="O958" s="100">
        <v>-35334366.159999996</v>
      </c>
      <c r="P958" s="100">
        <v>-35309298.020000003</v>
      </c>
      <c r="Q958" s="100">
        <v>-35251651.780000001</v>
      </c>
      <c r="R958" s="100">
        <v>-35213016.659999996</v>
      </c>
      <c r="S958" s="100">
        <v>-35164780.719999999</v>
      </c>
      <c r="T958" s="100">
        <v>-35103079.100000001</v>
      </c>
      <c r="U958" s="100">
        <v>-35071766.869999997</v>
      </c>
      <c r="V958" s="100">
        <v>-35022677.310000002</v>
      </c>
      <c r="W958" s="100">
        <v>-35000611.140000001</v>
      </c>
      <c r="X958" s="100">
        <v>-34979958.630000003</v>
      </c>
      <c r="Y958" s="100">
        <v>-34927336.990000002</v>
      </c>
      <c r="Z958" s="100">
        <v>-35904792.700000003</v>
      </c>
      <c r="AB958" s="100">
        <v>-35904792.700000003</v>
      </c>
      <c r="AC958" s="100">
        <v>-35904792.700000003</v>
      </c>
      <c r="AD958" s="100">
        <v>-35904792.700000003</v>
      </c>
      <c r="AE958" s="100">
        <v>-35904792.700000003</v>
      </c>
      <c r="AF958" s="100">
        <v>-35904792.700000003</v>
      </c>
      <c r="AG958" s="100">
        <v>-35904792.700000003</v>
      </c>
      <c r="AH958" s="100">
        <v>-35904792.700000003</v>
      </c>
      <c r="AI958" s="100">
        <v>-35904792.700000003</v>
      </c>
      <c r="AJ958" s="100">
        <v>-35904792.700000003</v>
      </c>
      <c r="AK958" s="100">
        <v>-35904792.700000003</v>
      </c>
      <c r="AL958" s="100">
        <v>-35904792.700000003</v>
      </c>
      <c r="AM958" s="100">
        <v>-35904792.700000003</v>
      </c>
      <c r="AN958" s="100">
        <v>-35904792.700000003</v>
      </c>
      <c r="AO958" s="100">
        <v>-35904792.700000003</v>
      </c>
      <c r="AP958" s="100">
        <v>-35904792.700000003</v>
      </c>
      <c r="AQ958" s="100">
        <v>-35904792.700000003</v>
      </c>
      <c r="AR958" s="100">
        <v>-35904792.700000003</v>
      </c>
      <c r="AS958" s="100">
        <v>-35904792.700000003</v>
      </c>
      <c r="AT958" s="100">
        <v>-35904792.700000003</v>
      </c>
      <c r="AU958" s="100">
        <v>-35904792.700000003</v>
      </c>
      <c r="AV958" s="100">
        <v>-35904792.700000003</v>
      </c>
      <c r="AW958" s="100">
        <v>-35904792.700000003</v>
      </c>
      <c r="AX958" s="100">
        <v>-35904792.700000003</v>
      </c>
      <c r="AY958" s="100">
        <v>-35904792.700000003</v>
      </c>
      <c r="AZ958" s="100">
        <v>-35904792.700000003</v>
      </c>
      <c r="BA958" s="100">
        <v>-35904792.700000003</v>
      </c>
      <c r="BB958" s="100">
        <v>-35904792.700000003</v>
      </c>
      <c r="BC958" s="100">
        <v>-35904792.700000003</v>
      </c>
      <c r="BD958" s="100">
        <v>-35904792.700000003</v>
      </c>
      <c r="BE958" s="100">
        <v>-35904792.700000003</v>
      </c>
      <c r="BF958" s="100">
        <v>-35904792.700000003</v>
      </c>
      <c r="BG958" s="100">
        <v>-35904792.700000003</v>
      </c>
      <c r="BH958" s="100">
        <v>-35904792.700000003</v>
      </c>
      <c r="BI958" s="100">
        <v>-35904792.700000003</v>
      </c>
      <c r="BJ958" s="100">
        <v>-35904792.700000003</v>
      </c>
      <c r="BK958" s="100">
        <v>-35904792.700000003</v>
      </c>
      <c r="BL958" s="100">
        <v>-35904792.700000003</v>
      </c>
      <c r="BM958" s="100">
        <v>-35904792.700000003</v>
      </c>
      <c r="BN958" s="100">
        <v>-35904792.700000003</v>
      </c>
      <c r="BO958" s="100">
        <v>-35904792.700000003</v>
      </c>
      <c r="BP958" s="100">
        <v>-35904792.700000003</v>
      </c>
      <c r="BQ958" s="100">
        <v>-35904792.700000003</v>
      </c>
      <c r="BR958" s="100">
        <v>-35904792.700000003</v>
      </c>
      <c r="BS958" s="100">
        <v>-35904792.700000003</v>
      </c>
      <c r="BT958" s="100">
        <v>-35904792.700000003</v>
      </c>
      <c r="BU958" s="100">
        <v>-35904792.700000003</v>
      </c>
      <c r="BV958" s="100">
        <v>-35904792.700000003</v>
      </c>
      <c r="BW958" s="100">
        <v>-35904792.700000003</v>
      </c>
      <c r="BX958" s="100">
        <v>-35904792.700000003</v>
      </c>
      <c r="BY958" s="100">
        <v>-35904792.700000003</v>
      </c>
      <c r="BZ958" s="100">
        <v>-35904792.700000003</v>
      </c>
      <c r="CA958" s="100">
        <v>-35904792.700000003</v>
      </c>
      <c r="CB958" s="100">
        <v>-35904792.700000003</v>
      </c>
      <c r="CC958" s="100">
        <v>-35904792.700000003</v>
      </c>
      <c r="CD958" s="100">
        <v>-35904792.700000003</v>
      </c>
      <c r="CE958" s="100">
        <v>-35904792.700000003</v>
      </c>
      <c r="CF958" s="100">
        <v>-35904792.700000003</v>
      </c>
      <c r="CG958" s="100">
        <v>-35904792.700000003</v>
      </c>
      <c r="CH958" s="100">
        <v>-35904792.700000003</v>
      </c>
      <c r="CI958" s="100">
        <v>-35904792.700000003</v>
      </c>
      <c r="CJ958" s="100">
        <v>-35904792.700000003</v>
      </c>
      <c r="CK958" s="100">
        <v>-35904792.700000003</v>
      </c>
      <c r="CL958" s="100">
        <v>-35904792.700000003</v>
      </c>
      <c r="CM958" s="100">
        <v>-35904792.700000003</v>
      </c>
      <c r="CN958" s="100">
        <v>-35904792.700000003</v>
      </c>
      <c r="CO958" s="100">
        <v>-35904792.700000003</v>
      </c>
    </row>
    <row r="959" spans="1:93" x14ac:dyDescent="0.2">
      <c r="A959" s="101" t="s">
        <v>2551</v>
      </c>
      <c r="B959" s="100">
        <v>-5707003.7599999998</v>
      </c>
      <c r="C959" s="100">
        <v>-5707003.7599999998</v>
      </c>
      <c r="D959" s="100">
        <v>-5707003.7599999998</v>
      </c>
      <c r="E959" s="100">
        <v>-5707003.7599999998</v>
      </c>
      <c r="F959" s="100">
        <v>-5707003.7599999998</v>
      </c>
      <c r="G959" s="100">
        <v>-5707003.7599999998</v>
      </c>
      <c r="H959" s="100">
        <v>-5707003.7599999998</v>
      </c>
      <c r="I959" s="100">
        <v>-5707003.7599999998</v>
      </c>
      <c r="J959" s="100">
        <v>-5707003.7599999998</v>
      </c>
      <c r="K959" s="100">
        <v>-5707415.6500000004</v>
      </c>
      <c r="L959" s="100">
        <v>-5707415.6500000004</v>
      </c>
      <c r="M959" s="100">
        <v>-5707415.6500000004</v>
      </c>
      <c r="N959" s="100">
        <v>-5707415.6500000004</v>
      </c>
      <c r="O959" s="100">
        <v>-5707415.6500000004</v>
      </c>
      <c r="P959" s="100">
        <v>-5707415.6500000004</v>
      </c>
      <c r="Q959" s="100">
        <v>-5707415.6500000004</v>
      </c>
      <c r="R959" s="100">
        <v>-5707415.6500000004</v>
      </c>
      <c r="S959" s="100">
        <v>-6145132.0899999999</v>
      </c>
      <c r="T959" s="100">
        <v>-5707415.6500000004</v>
      </c>
      <c r="U959" s="100">
        <v>-5707415.6500000004</v>
      </c>
      <c r="V959" s="100">
        <v>-5707415.6500000004</v>
      </c>
      <c r="W959" s="100">
        <v>-5707415.6500000004</v>
      </c>
      <c r="X959" s="100">
        <v>-5707415.6500000004</v>
      </c>
      <c r="Y959" s="100">
        <v>-5707415.6500000004</v>
      </c>
      <c r="Z959" s="100">
        <v>-5707415.6500000004</v>
      </c>
      <c r="AB959" s="100">
        <v>-5707415.6500000004</v>
      </c>
      <c r="AC959" s="100">
        <v>-5707415.6500000004</v>
      </c>
      <c r="AD959" s="100">
        <v>-5707415.6500000004</v>
      </c>
      <c r="AE959" s="100">
        <v>-5707415.6500000004</v>
      </c>
      <c r="AF959" s="100">
        <v>-5707415.6500000004</v>
      </c>
      <c r="AG959" s="100">
        <v>-5707415.6500000004</v>
      </c>
      <c r="AH959" s="100">
        <v>-5707415.6500000004</v>
      </c>
      <c r="AI959" s="100">
        <v>-5707415.6500000004</v>
      </c>
      <c r="AJ959" s="100">
        <v>-5707415.6500000004</v>
      </c>
      <c r="AK959" s="100">
        <v>-5707415.6500000004</v>
      </c>
      <c r="AL959" s="100">
        <v>-5707415.6500000004</v>
      </c>
      <c r="AM959" s="100">
        <v>-5707415.6500000004</v>
      </c>
      <c r="AN959" s="100">
        <v>-5707415.6500000004</v>
      </c>
      <c r="AO959" s="100">
        <v>-5707415.6500000004</v>
      </c>
      <c r="AP959" s="100">
        <v>-5707415.6500000004</v>
      </c>
      <c r="AQ959" s="100">
        <v>-5707415.6500000004</v>
      </c>
      <c r="AR959" s="100">
        <v>-5707415.6500000004</v>
      </c>
      <c r="AS959" s="100">
        <v>-5707415.6500000004</v>
      </c>
      <c r="AT959" s="100">
        <v>-5707415.6500000004</v>
      </c>
      <c r="AU959" s="100">
        <v>-5707415.6500000004</v>
      </c>
      <c r="AV959" s="100">
        <v>-5707415.6500000004</v>
      </c>
      <c r="AW959" s="100">
        <v>-5707415.6500000004</v>
      </c>
      <c r="AX959" s="100">
        <v>-5707415.6500000004</v>
      </c>
      <c r="AY959" s="100">
        <v>-5707415.6500000004</v>
      </c>
      <c r="AZ959" s="100">
        <v>-5707415.6500000004</v>
      </c>
      <c r="BA959" s="100">
        <v>-5707415.6500000004</v>
      </c>
      <c r="BB959" s="100">
        <v>-5707415.6500000004</v>
      </c>
      <c r="BC959" s="100">
        <v>-5707415.6500000004</v>
      </c>
      <c r="BD959" s="100">
        <v>-5707415.6500000004</v>
      </c>
      <c r="BE959" s="100">
        <v>-5707415.6500000004</v>
      </c>
      <c r="BF959" s="100">
        <v>-5707415.6500000004</v>
      </c>
      <c r="BG959" s="100">
        <v>-5707415.6500000004</v>
      </c>
      <c r="BH959" s="100">
        <v>-5707415.6500000004</v>
      </c>
      <c r="BI959" s="100">
        <v>-5707415.6500000004</v>
      </c>
      <c r="BJ959" s="100">
        <v>-5707415.6500000004</v>
      </c>
      <c r="BK959" s="100">
        <v>-5707415.6500000004</v>
      </c>
      <c r="BL959" s="100">
        <v>-5707415.6500000004</v>
      </c>
      <c r="BM959" s="100">
        <v>-5707415.6500000004</v>
      </c>
      <c r="BN959" s="100">
        <v>-5707415.6500000004</v>
      </c>
      <c r="BO959" s="100">
        <v>-5707415.6500000004</v>
      </c>
      <c r="BP959" s="100">
        <v>-5707415.6500000004</v>
      </c>
      <c r="BQ959" s="100">
        <v>-5707415.6500000004</v>
      </c>
      <c r="BR959" s="100">
        <v>-5707415.6500000004</v>
      </c>
      <c r="BS959" s="100">
        <v>-5707415.6500000004</v>
      </c>
      <c r="BT959" s="100">
        <v>-5707415.6500000004</v>
      </c>
      <c r="BU959" s="100">
        <v>-5707415.6500000004</v>
      </c>
      <c r="BV959" s="100">
        <v>-5707415.6500000004</v>
      </c>
      <c r="BW959" s="100">
        <v>-5707415.6500000004</v>
      </c>
      <c r="BX959" s="100">
        <v>-5707415.6500000004</v>
      </c>
      <c r="BY959" s="100">
        <v>-5707415.6500000004</v>
      </c>
      <c r="BZ959" s="100">
        <v>-5707415.6500000004</v>
      </c>
      <c r="CA959" s="100">
        <v>-5707415.6500000004</v>
      </c>
      <c r="CB959" s="100">
        <v>-5707415.6500000004</v>
      </c>
      <c r="CC959" s="100">
        <v>-5707415.6500000004</v>
      </c>
      <c r="CD959" s="100">
        <v>-5707415.6500000004</v>
      </c>
      <c r="CE959" s="100">
        <v>-5707415.6500000004</v>
      </c>
      <c r="CF959" s="100">
        <v>-5707415.6500000004</v>
      </c>
      <c r="CG959" s="100">
        <v>-5707415.6500000004</v>
      </c>
      <c r="CH959" s="100">
        <v>-5707415.6500000004</v>
      </c>
      <c r="CI959" s="100">
        <v>-5707415.6500000004</v>
      </c>
      <c r="CJ959" s="100">
        <v>-5707415.6500000004</v>
      </c>
      <c r="CK959" s="100">
        <v>-5707415.6500000004</v>
      </c>
      <c r="CL959" s="100">
        <v>-5707415.6500000004</v>
      </c>
      <c r="CM959" s="100">
        <v>-5707415.6500000004</v>
      </c>
      <c r="CN959" s="100">
        <v>-5707415.6500000004</v>
      </c>
      <c r="CO959" s="100">
        <v>-5707415.6500000004</v>
      </c>
    </row>
    <row r="960" spans="1:93" x14ac:dyDescent="0.2">
      <c r="A960" s="101" t="s">
        <v>2552</v>
      </c>
      <c r="B960" s="100">
        <v>0</v>
      </c>
      <c r="C960" s="100">
        <v>0</v>
      </c>
      <c r="D960" s="100">
        <v>0</v>
      </c>
      <c r="E960" s="100">
        <v>0</v>
      </c>
      <c r="F960" s="100">
        <v>0</v>
      </c>
      <c r="G960" s="100">
        <v>0</v>
      </c>
      <c r="H960" s="100">
        <v>0</v>
      </c>
      <c r="I960" s="100">
        <v>0</v>
      </c>
      <c r="J960" s="100">
        <v>0</v>
      </c>
      <c r="K960" s="100">
        <v>0</v>
      </c>
      <c r="L960" s="100">
        <v>0</v>
      </c>
      <c r="M960" s="100">
        <v>0</v>
      </c>
      <c r="N960" s="100">
        <v>0</v>
      </c>
      <c r="O960" s="100">
        <v>0</v>
      </c>
      <c r="P960" s="100">
        <v>0</v>
      </c>
      <c r="Q960" s="100">
        <v>-1995000</v>
      </c>
      <c r="R960" s="100">
        <v>-1995000</v>
      </c>
      <c r="S960" s="100">
        <v>-1995000</v>
      </c>
      <c r="T960" s="100">
        <v>-1400000</v>
      </c>
      <c r="U960" s="100">
        <v>-1400000</v>
      </c>
      <c r="V960" s="100">
        <v>-1400000</v>
      </c>
      <c r="W960" s="100">
        <v>-200000</v>
      </c>
      <c r="X960" s="100">
        <v>-200000</v>
      </c>
      <c r="Y960" s="100">
        <v>-200000</v>
      </c>
      <c r="Z960" s="100">
        <v>0</v>
      </c>
      <c r="AB960" s="100">
        <v>0</v>
      </c>
      <c r="AC960" s="100">
        <v>0</v>
      </c>
      <c r="AD960" s="100">
        <v>0</v>
      </c>
      <c r="AE960" s="100">
        <v>0</v>
      </c>
      <c r="AF960" s="100">
        <v>0</v>
      </c>
      <c r="AG960" s="100">
        <v>0</v>
      </c>
      <c r="AH960" s="100">
        <v>0</v>
      </c>
      <c r="AI960" s="100">
        <v>0</v>
      </c>
      <c r="AJ960" s="100">
        <v>0</v>
      </c>
      <c r="AK960" s="100">
        <v>0</v>
      </c>
      <c r="AL960" s="100">
        <v>0</v>
      </c>
      <c r="AM960" s="100">
        <v>0</v>
      </c>
      <c r="AN960" s="100">
        <v>0</v>
      </c>
      <c r="AO960" s="100">
        <v>0</v>
      </c>
      <c r="AP960" s="100">
        <v>0</v>
      </c>
      <c r="AQ960" s="100">
        <v>0</v>
      </c>
      <c r="AR960" s="100">
        <v>0</v>
      </c>
      <c r="AS960" s="100">
        <v>0</v>
      </c>
      <c r="AT960" s="100">
        <v>0</v>
      </c>
      <c r="AU960" s="100">
        <v>0</v>
      </c>
      <c r="AV960" s="100">
        <v>0</v>
      </c>
      <c r="AW960" s="100">
        <v>0</v>
      </c>
      <c r="AX960" s="100">
        <v>0</v>
      </c>
      <c r="AY960" s="100">
        <v>0</v>
      </c>
      <c r="AZ960" s="100">
        <v>0</v>
      </c>
      <c r="BA960" s="100">
        <v>0</v>
      </c>
      <c r="BB960" s="100">
        <v>0</v>
      </c>
      <c r="BC960" s="100">
        <v>0</v>
      </c>
      <c r="BD960" s="100">
        <v>0</v>
      </c>
      <c r="BE960" s="100">
        <v>0</v>
      </c>
      <c r="BF960" s="100">
        <v>0</v>
      </c>
      <c r="BG960" s="100">
        <v>0</v>
      </c>
      <c r="BH960" s="100">
        <v>0</v>
      </c>
      <c r="BI960" s="100">
        <v>0</v>
      </c>
      <c r="BJ960" s="100">
        <v>0</v>
      </c>
      <c r="BK960" s="100">
        <v>0</v>
      </c>
      <c r="BL960" s="100">
        <v>0</v>
      </c>
      <c r="BM960" s="100">
        <v>0</v>
      </c>
      <c r="BN960" s="100">
        <v>0</v>
      </c>
      <c r="BO960" s="100">
        <v>0</v>
      </c>
      <c r="BP960" s="100">
        <v>0</v>
      </c>
      <c r="BQ960" s="100">
        <v>0</v>
      </c>
      <c r="BR960" s="100">
        <v>0</v>
      </c>
      <c r="BS960" s="100">
        <v>0</v>
      </c>
      <c r="BT960" s="100">
        <v>0</v>
      </c>
      <c r="BU960" s="100">
        <v>0</v>
      </c>
      <c r="BV960" s="100">
        <v>0</v>
      </c>
      <c r="BW960" s="100">
        <v>0</v>
      </c>
      <c r="BX960" s="100">
        <v>0</v>
      </c>
      <c r="BY960" s="100">
        <v>0</v>
      </c>
      <c r="BZ960" s="100">
        <v>0</v>
      </c>
      <c r="CA960" s="100">
        <v>0</v>
      </c>
      <c r="CB960" s="100">
        <v>0</v>
      </c>
      <c r="CC960" s="100">
        <v>0</v>
      </c>
      <c r="CD960" s="100">
        <v>0</v>
      </c>
      <c r="CE960" s="100">
        <v>0</v>
      </c>
      <c r="CF960" s="100">
        <v>0</v>
      </c>
      <c r="CG960" s="100">
        <v>0</v>
      </c>
      <c r="CH960" s="100">
        <v>0</v>
      </c>
      <c r="CI960" s="100">
        <v>0</v>
      </c>
      <c r="CJ960" s="100">
        <v>0</v>
      </c>
      <c r="CK960" s="100">
        <v>0</v>
      </c>
      <c r="CL960" s="100">
        <v>0</v>
      </c>
      <c r="CM960" s="100">
        <v>0</v>
      </c>
      <c r="CN960" s="100">
        <v>0</v>
      </c>
      <c r="CO960" s="100">
        <v>0</v>
      </c>
    </row>
    <row r="961" spans="1:93" x14ac:dyDescent="0.2">
      <c r="A961" s="101" t="s">
        <v>2553</v>
      </c>
      <c r="B961" s="100">
        <v>0</v>
      </c>
      <c r="C961" s="100">
        <v>0</v>
      </c>
      <c r="D961" s="100">
        <v>0</v>
      </c>
      <c r="E961" s="100">
        <v>0</v>
      </c>
      <c r="F961" s="100">
        <v>0</v>
      </c>
      <c r="G961" s="100">
        <v>0</v>
      </c>
      <c r="H961" s="100">
        <v>0</v>
      </c>
      <c r="I961" s="100">
        <v>0</v>
      </c>
      <c r="J961" s="100">
        <v>0</v>
      </c>
      <c r="K961" s="100">
        <v>0</v>
      </c>
      <c r="L961" s="100">
        <v>0</v>
      </c>
      <c r="M961" s="100">
        <v>0</v>
      </c>
      <c r="N961" s="100">
        <v>0</v>
      </c>
      <c r="O961" s="100">
        <v>0</v>
      </c>
      <c r="P961" s="100">
        <v>0</v>
      </c>
      <c r="Q961" s="100">
        <v>0</v>
      </c>
      <c r="R961" s="100">
        <v>0</v>
      </c>
      <c r="S961" s="100">
        <v>0</v>
      </c>
      <c r="T961" s="100">
        <v>0</v>
      </c>
      <c r="U961" s="100">
        <v>0</v>
      </c>
      <c r="V961" s="100">
        <v>0</v>
      </c>
      <c r="W961" s="100">
        <v>0</v>
      </c>
      <c r="X961" s="100">
        <v>0</v>
      </c>
      <c r="Y961" s="100">
        <v>0</v>
      </c>
      <c r="Z961" s="100">
        <v>0</v>
      </c>
      <c r="AB961" s="100">
        <v>0</v>
      </c>
      <c r="AC961" s="100">
        <v>0</v>
      </c>
      <c r="AD961" s="100">
        <v>0</v>
      </c>
      <c r="AE961" s="100">
        <v>0</v>
      </c>
      <c r="AF961" s="100">
        <v>0</v>
      </c>
      <c r="AG961" s="100">
        <v>0</v>
      </c>
      <c r="AH961" s="100">
        <v>0</v>
      </c>
      <c r="AI961" s="100">
        <v>0</v>
      </c>
      <c r="AJ961" s="100">
        <v>0</v>
      </c>
      <c r="AK961" s="100">
        <v>0</v>
      </c>
      <c r="AL961" s="100">
        <v>0</v>
      </c>
      <c r="AM961" s="100">
        <v>0</v>
      </c>
      <c r="AN961" s="100">
        <v>0</v>
      </c>
      <c r="AO961" s="100">
        <v>0</v>
      </c>
      <c r="AP961" s="100">
        <v>0</v>
      </c>
      <c r="AQ961" s="100">
        <v>0</v>
      </c>
      <c r="AR961" s="100">
        <v>0</v>
      </c>
      <c r="AS961" s="100">
        <v>0</v>
      </c>
      <c r="AT961" s="100">
        <v>0</v>
      </c>
      <c r="AU961" s="100">
        <v>0</v>
      </c>
      <c r="AV961" s="100">
        <v>0</v>
      </c>
      <c r="AW961" s="100">
        <v>0</v>
      </c>
      <c r="AX961" s="100">
        <v>0</v>
      </c>
      <c r="AY961" s="100">
        <v>0</v>
      </c>
      <c r="AZ961" s="100">
        <v>0</v>
      </c>
      <c r="BA961" s="100">
        <v>0</v>
      </c>
      <c r="BB961" s="100">
        <v>0</v>
      </c>
      <c r="BC961" s="100">
        <v>0</v>
      </c>
      <c r="BD961" s="100">
        <v>0</v>
      </c>
      <c r="BE961" s="100">
        <v>0</v>
      </c>
      <c r="BF961" s="100">
        <v>0</v>
      </c>
      <c r="BG961" s="100">
        <v>0</v>
      </c>
      <c r="BH961" s="100">
        <v>0</v>
      </c>
      <c r="BI961" s="100">
        <v>0</v>
      </c>
      <c r="BJ961" s="100">
        <v>0</v>
      </c>
      <c r="BK961" s="100">
        <v>0</v>
      </c>
      <c r="BL961" s="100">
        <v>0</v>
      </c>
      <c r="BM961" s="100">
        <v>0</v>
      </c>
      <c r="BN961" s="100">
        <v>0</v>
      </c>
      <c r="BO961" s="100">
        <v>0</v>
      </c>
      <c r="BP961" s="100">
        <v>0</v>
      </c>
      <c r="BQ961" s="100">
        <v>0</v>
      </c>
      <c r="BR961" s="100">
        <v>0</v>
      </c>
      <c r="BS961" s="100">
        <v>0</v>
      </c>
      <c r="BT961" s="100">
        <v>0</v>
      </c>
      <c r="BU961" s="100">
        <v>0</v>
      </c>
      <c r="BV961" s="100">
        <v>0</v>
      </c>
      <c r="BW961" s="100">
        <v>0</v>
      </c>
      <c r="BX961" s="100">
        <v>0</v>
      </c>
      <c r="BY961" s="100">
        <v>0</v>
      </c>
      <c r="BZ961" s="100">
        <v>0</v>
      </c>
      <c r="CA961" s="100">
        <v>0</v>
      </c>
      <c r="CB961" s="100">
        <v>0</v>
      </c>
      <c r="CC961" s="100">
        <v>0</v>
      </c>
      <c r="CD961" s="100">
        <v>0</v>
      </c>
      <c r="CE961" s="100">
        <v>0</v>
      </c>
      <c r="CF961" s="100">
        <v>0</v>
      </c>
      <c r="CG961" s="100">
        <v>0</v>
      </c>
      <c r="CH961" s="100">
        <v>0</v>
      </c>
      <c r="CI961" s="100">
        <v>0</v>
      </c>
      <c r="CJ961" s="100">
        <v>0</v>
      </c>
      <c r="CK961" s="100">
        <v>0</v>
      </c>
      <c r="CL961" s="100">
        <v>0</v>
      </c>
      <c r="CM961" s="100">
        <v>0</v>
      </c>
      <c r="CN961" s="100">
        <v>0</v>
      </c>
      <c r="CO961" s="100">
        <v>0</v>
      </c>
    </row>
    <row r="962" spans="1:93" x14ac:dyDescent="0.2">
      <c r="A962" s="101" t="s">
        <v>2554</v>
      </c>
      <c r="B962" s="100">
        <v>-2461324</v>
      </c>
      <c r="C962" s="100">
        <v>-2461324</v>
      </c>
      <c r="D962" s="100">
        <v>-2461324</v>
      </c>
      <c r="E962" s="100">
        <v>-2461324</v>
      </c>
      <c r="F962" s="100">
        <v>-2461324</v>
      </c>
      <c r="G962" s="100">
        <v>-2461324</v>
      </c>
      <c r="H962" s="100">
        <v>-2461324</v>
      </c>
      <c r="I962" s="100">
        <v>-2461324</v>
      </c>
      <c r="J962" s="100">
        <v>-2461324</v>
      </c>
      <c r="K962" s="100">
        <v>-2461324</v>
      </c>
      <c r="L962" s="100">
        <v>0</v>
      </c>
      <c r="M962" s="100">
        <v>0</v>
      </c>
      <c r="N962" s="100">
        <v>0</v>
      </c>
      <c r="O962" s="100">
        <v>0</v>
      </c>
      <c r="P962" s="100">
        <v>0</v>
      </c>
      <c r="Q962" s="100">
        <v>0</v>
      </c>
      <c r="R962" s="100">
        <v>0</v>
      </c>
      <c r="S962" s="100">
        <v>0</v>
      </c>
      <c r="T962" s="100">
        <v>0</v>
      </c>
      <c r="U962" s="100">
        <v>0</v>
      </c>
      <c r="V962" s="100">
        <v>0</v>
      </c>
      <c r="W962" s="100">
        <v>0</v>
      </c>
      <c r="X962" s="100">
        <v>0</v>
      </c>
      <c r="Y962" s="100">
        <v>0</v>
      </c>
      <c r="Z962" s="100">
        <v>0</v>
      </c>
      <c r="AB962" s="100">
        <v>0</v>
      </c>
      <c r="AC962" s="100">
        <v>0</v>
      </c>
      <c r="AD962" s="100">
        <v>0</v>
      </c>
      <c r="AE962" s="100">
        <v>0</v>
      </c>
      <c r="AF962" s="100">
        <v>0</v>
      </c>
      <c r="AG962" s="100">
        <v>0</v>
      </c>
      <c r="AH962" s="100">
        <v>0</v>
      </c>
      <c r="AI962" s="100">
        <v>0</v>
      </c>
      <c r="AJ962" s="100">
        <v>0</v>
      </c>
      <c r="AK962" s="100">
        <v>0</v>
      </c>
      <c r="AL962" s="100">
        <v>0</v>
      </c>
      <c r="AM962" s="100">
        <v>0</v>
      </c>
      <c r="AN962" s="100">
        <v>0</v>
      </c>
      <c r="AO962" s="100">
        <v>0</v>
      </c>
      <c r="AP962" s="100">
        <v>0</v>
      </c>
      <c r="AQ962" s="100">
        <v>0</v>
      </c>
      <c r="AR962" s="100">
        <v>0</v>
      </c>
      <c r="AS962" s="100">
        <v>0</v>
      </c>
      <c r="AT962" s="100">
        <v>0</v>
      </c>
      <c r="AU962" s="100">
        <v>0</v>
      </c>
      <c r="AV962" s="100">
        <v>0</v>
      </c>
      <c r="AW962" s="100">
        <v>0</v>
      </c>
      <c r="AX962" s="100">
        <v>0</v>
      </c>
      <c r="AY962" s="100">
        <v>0</v>
      </c>
      <c r="AZ962" s="100">
        <v>0</v>
      </c>
      <c r="BA962" s="100">
        <v>0</v>
      </c>
      <c r="BB962" s="100">
        <v>0</v>
      </c>
      <c r="BC962" s="100">
        <v>0</v>
      </c>
      <c r="BD962" s="100">
        <v>0</v>
      </c>
      <c r="BE962" s="100">
        <v>0</v>
      </c>
      <c r="BF962" s="100">
        <v>0</v>
      </c>
      <c r="BG962" s="100">
        <v>0</v>
      </c>
      <c r="BH962" s="100">
        <v>0</v>
      </c>
      <c r="BI962" s="100">
        <v>0</v>
      </c>
      <c r="BJ962" s="100">
        <v>0</v>
      </c>
      <c r="BK962" s="100">
        <v>0</v>
      </c>
      <c r="BL962" s="100">
        <v>0</v>
      </c>
      <c r="BM962" s="100">
        <v>0</v>
      </c>
      <c r="BN962" s="100">
        <v>0</v>
      </c>
      <c r="BO962" s="100">
        <v>0</v>
      </c>
      <c r="BP962" s="100">
        <v>0</v>
      </c>
      <c r="BQ962" s="100">
        <v>0</v>
      </c>
      <c r="BR962" s="100">
        <v>0</v>
      </c>
      <c r="BS962" s="100">
        <v>0</v>
      </c>
      <c r="BT962" s="100">
        <v>0</v>
      </c>
      <c r="BU962" s="100">
        <v>0</v>
      </c>
      <c r="BV962" s="100">
        <v>0</v>
      </c>
      <c r="BW962" s="100">
        <v>0</v>
      </c>
      <c r="BX962" s="100">
        <v>0</v>
      </c>
      <c r="BY962" s="100">
        <v>0</v>
      </c>
      <c r="BZ962" s="100">
        <v>0</v>
      </c>
      <c r="CA962" s="100">
        <v>0</v>
      </c>
      <c r="CB962" s="100">
        <v>0</v>
      </c>
      <c r="CC962" s="100">
        <v>0</v>
      </c>
      <c r="CD962" s="100">
        <v>0</v>
      </c>
      <c r="CE962" s="100">
        <v>0</v>
      </c>
      <c r="CF962" s="100">
        <v>0</v>
      </c>
      <c r="CG962" s="100">
        <v>0</v>
      </c>
      <c r="CH962" s="100">
        <v>0</v>
      </c>
      <c r="CI962" s="100">
        <v>0</v>
      </c>
      <c r="CJ962" s="100">
        <v>0</v>
      </c>
      <c r="CK962" s="100">
        <v>0</v>
      </c>
      <c r="CL962" s="100">
        <v>0</v>
      </c>
      <c r="CM962" s="100">
        <v>0</v>
      </c>
      <c r="CN962" s="100">
        <v>0</v>
      </c>
      <c r="CO962" s="100">
        <v>0</v>
      </c>
    </row>
    <row r="963" spans="1:93" x14ac:dyDescent="0.2">
      <c r="A963" s="101" t="s">
        <v>2555</v>
      </c>
      <c r="B963" s="100">
        <v>289527.03999999998</v>
      </c>
      <c r="C963" s="100">
        <v>355153.35</v>
      </c>
      <c r="D963" s="100">
        <v>372638.67</v>
      </c>
      <c r="E963" s="100">
        <v>388053.18</v>
      </c>
      <c r="F963" s="100">
        <v>433063.65</v>
      </c>
      <c r="G963" s="100">
        <v>447975.74</v>
      </c>
      <c r="H963" s="100">
        <v>462891.54</v>
      </c>
      <c r="I963" s="100">
        <v>523959.09999999899</v>
      </c>
      <c r="J963" s="100">
        <v>538874.9</v>
      </c>
      <c r="K963" s="100">
        <v>553790.69999999995</v>
      </c>
      <c r="L963" s="100">
        <v>568706.5</v>
      </c>
      <c r="M963" s="100">
        <v>583622.30000000005</v>
      </c>
      <c r="N963" s="100">
        <v>583622.30000000005</v>
      </c>
      <c r="O963" s="100">
        <v>598538.1</v>
      </c>
      <c r="P963" s="100">
        <v>613453.9</v>
      </c>
      <c r="Q963" s="100">
        <v>732486.25</v>
      </c>
      <c r="R963" s="100">
        <v>747402.05</v>
      </c>
      <c r="S963" s="100">
        <v>813008.47</v>
      </c>
      <c r="T963" s="100">
        <v>762317.85</v>
      </c>
      <c r="U963" s="100">
        <v>764523.28</v>
      </c>
      <c r="V963" s="100">
        <v>812163.04</v>
      </c>
      <c r="W963" s="100">
        <v>762317.85</v>
      </c>
      <c r="X963" s="100">
        <v>762317.85</v>
      </c>
      <c r="Y963" s="100">
        <v>762317.85</v>
      </c>
      <c r="Z963" s="100">
        <v>758105.81</v>
      </c>
      <c r="AB963" s="100">
        <v>758105.81</v>
      </c>
      <c r="AC963" s="100">
        <v>758105.81</v>
      </c>
      <c r="AD963" s="100">
        <v>758105.81</v>
      </c>
      <c r="AE963" s="100">
        <v>758105.81</v>
      </c>
      <c r="AF963" s="100">
        <v>758105.81</v>
      </c>
      <c r="AG963" s="100">
        <v>758105.81</v>
      </c>
      <c r="AH963" s="100">
        <v>758105.81</v>
      </c>
      <c r="AI963" s="100">
        <v>758105.81</v>
      </c>
      <c r="AJ963" s="100">
        <v>758105.81</v>
      </c>
      <c r="AK963" s="100">
        <v>758105.81</v>
      </c>
      <c r="AL963" s="100">
        <v>758105.81</v>
      </c>
      <c r="AM963" s="100">
        <v>758105.81</v>
      </c>
      <c r="AN963" s="100">
        <v>758105.81</v>
      </c>
      <c r="AO963" s="100">
        <v>758105.81</v>
      </c>
      <c r="AP963" s="100">
        <v>758105.81</v>
      </c>
      <c r="AQ963" s="100">
        <v>758105.81</v>
      </c>
      <c r="AR963" s="100">
        <v>758105.81</v>
      </c>
      <c r="AS963" s="100">
        <v>758105.81</v>
      </c>
      <c r="AT963" s="100">
        <v>758105.81</v>
      </c>
      <c r="AU963" s="100">
        <v>758105.81</v>
      </c>
      <c r="AV963" s="100">
        <v>758105.81</v>
      </c>
      <c r="AW963" s="100">
        <v>758105.81</v>
      </c>
      <c r="AX963" s="100">
        <v>758105.81</v>
      </c>
      <c r="AY963" s="100">
        <v>758105.81</v>
      </c>
      <c r="AZ963" s="100">
        <v>758105.81</v>
      </c>
      <c r="BA963" s="100">
        <v>758105.81</v>
      </c>
      <c r="BB963" s="100">
        <v>758105.81</v>
      </c>
      <c r="BC963" s="100">
        <v>758105.81</v>
      </c>
      <c r="BD963" s="100">
        <v>758105.81</v>
      </c>
      <c r="BE963" s="100">
        <v>758105.81</v>
      </c>
      <c r="BF963" s="100">
        <v>758105.81</v>
      </c>
      <c r="BG963" s="100">
        <v>758105.81</v>
      </c>
      <c r="BH963" s="100">
        <v>758105.81</v>
      </c>
      <c r="BI963" s="100">
        <v>758105.81</v>
      </c>
      <c r="BJ963" s="100">
        <v>758105.81</v>
      </c>
      <c r="BK963" s="100">
        <v>758105.81</v>
      </c>
      <c r="BL963" s="100">
        <v>758105.81</v>
      </c>
      <c r="BM963" s="100">
        <v>758105.81</v>
      </c>
      <c r="BN963" s="100">
        <v>758105.81</v>
      </c>
      <c r="BO963" s="100">
        <v>758105.81</v>
      </c>
      <c r="BP963" s="100">
        <v>758105.81</v>
      </c>
      <c r="BQ963" s="100">
        <v>758105.81</v>
      </c>
      <c r="BR963" s="100">
        <v>758105.81</v>
      </c>
      <c r="BS963" s="100">
        <v>758105.81</v>
      </c>
      <c r="BT963" s="100">
        <v>758105.81</v>
      </c>
      <c r="BU963" s="100">
        <v>758105.81</v>
      </c>
      <c r="BV963" s="100">
        <v>758105.81</v>
      </c>
      <c r="BW963" s="100">
        <v>758105.81</v>
      </c>
      <c r="BX963" s="100">
        <v>758105.81</v>
      </c>
      <c r="BY963" s="100">
        <v>758105.81</v>
      </c>
      <c r="BZ963" s="100">
        <v>758105.81</v>
      </c>
      <c r="CA963" s="100">
        <v>758105.81</v>
      </c>
      <c r="CB963" s="100">
        <v>758105.81</v>
      </c>
      <c r="CC963" s="100">
        <v>758105.81</v>
      </c>
      <c r="CD963" s="100">
        <v>758105.81</v>
      </c>
      <c r="CE963" s="100">
        <v>758105.81</v>
      </c>
      <c r="CF963" s="100">
        <v>758105.81</v>
      </c>
      <c r="CG963" s="100">
        <v>758105.81</v>
      </c>
      <c r="CH963" s="100">
        <v>758105.81</v>
      </c>
      <c r="CI963" s="100">
        <v>758105.81</v>
      </c>
      <c r="CJ963" s="100">
        <v>758105.81</v>
      </c>
      <c r="CK963" s="100">
        <v>758105.81</v>
      </c>
      <c r="CL963" s="100">
        <v>758105.81</v>
      </c>
      <c r="CM963" s="100">
        <v>758105.81</v>
      </c>
      <c r="CN963" s="100">
        <v>758105.81</v>
      </c>
      <c r="CO963" s="100">
        <v>758105.81</v>
      </c>
    </row>
    <row r="964" spans="1:93" x14ac:dyDescent="0.2">
      <c r="A964" s="101" t="s">
        <v>2556</v>
      </c>
      <c r="B964" s="100">
        <v>0</v>
      </c>
      <c r="C964" s="100">
        <v>0</v>
      </c>
      <c r="D964" s="100">
        <v>0</v>
      </c>
      <c r="E964" s="100">
        <v>0</v>
      </c>
      <c r="F964" s="100">
        <v>0</v>
      </c>
      <c r="G964" s="100">
        <v>0</v>
      </c>
      <c r="H964" s="100">
        <v>0</v>
      </c>
      <c r="I964" s="100">
        <v>0</v>
      </c>
      <c r="J964" s="100">
        <v>0</v>
      </c>
      <c r="K964" s="100">
        <v>0</v>
      </c>
      <c r="L964" s="100">
        <v>0</v>
      </c>
      <c r="M964" s="100">
        <v>0</v>
      </c>
      <c r="N964" s="100">
        <v>0</v>
      </c>
      <c r="O964" s="100">
        <v>0</v>
      </c>
      <c r="P964" s="100">
        <v>0</v>
      </c>
      <c r="Q964" s="100">
        <v>0</v>
      </c>
      <c r="R964" s="100">
        <v>0</v>
      </c>
      <c r="S964" s="100">
        <v>0</v>
      </c>
      <c r="T964" s="100">
        <v>0</v>
      </c>
      <c r="U964" s="100">
        <v>0</v>
      </c>
      <c r="V964" s="100">
        <v>0</v>
      </c>
      <c r="W964" s="100">
        <v>0</v>
      </c>
      <c r="X964" s="100">
        <v>0</v>
      </c>
      <c r="Y964" s="100">
        <v>0</v>
      </c>
      <c r="Z964" s="100">
        <v>0</v>
      </c>
      <c r="AB964" s="100">
        <v>0</v>
      </c>
      <c r="AC964" s="100">
        <v>0</v>
      </c>
      <c r="AD964" s="100">
        <v>0</v>
      </c>
      <c r="AE964" s="100">
        <v>0</v>
      </c>
      <c r="AF964" s="100">
        <v>0</v>
      </c>
      <c r="AG964" s="100">
        <v>0</v>
      </c>
      <c r="AH964" s="100">
        <v>0</v>
      </c>
      <c r="AI964" s="100">
        <v>0</v>
      </c>
      <c r="AJ964" s="100">
        <v>0</v>
      </c>
      <c r="AK964" s="100">
        <v>0</v>
      </c>
      <c r="AL964" s="100">
        <v>0</v>
      </c>
      <c r="AM964" s="100">
        <v>0</v>
      </c>
      <c r="AN964" s="100">
        <v>0</v>
      </c>
      <c r="AO964" s="100">
        <v>0</v>
      </c>
      <c r="AP964" s="100">
        <v>0</v>
      </c>
      <c r="AQ964" s="100">
        <v>0</v>
      </c>
      <c r="AR964" s="100">
        <v>0</v>
      </c>
      <c r="AS964" s="100">
        <v>0</v>
      </c>
      <c r="AT964" s="100">
        <v>0</v>
      </c>
      <c r="AU964" s="100">
        <v>0</v>
      </c>
      <c r="AV964" s="100">
        <v>0</v>
      </c>
      <c r="AW964" s="100">
        <v>0</v>
      </c>
      <c r="AX964" s="100">
        <v>0</v>
      </c>
      <c r="AY964" s="100">
        <v>0</v>
      </c>
      <c r="AZ964" s="100">
        <v>0</v>
      </c>
      <c r="BA964" s="100">
        <v>0</v>
      </c>
      <c r="BB964" s="100">
        <v>0</v>
      </c>
      <c r="BC964" s="100">
        <v>0</v>
      </c>
      <c r="BD964" s="100">
        <v>0</v>
      </c>
      <c r="BE964" s="100">
        <v>0</v>
      </c>
      <c r="BF964" s="100">
        <v>0</v>
      </c>
      <c r="BG964" s="100">
        <v>0</v>
      </c>
      <c r="BH964" s="100">
        <v>0</v>
      </c>
      <c r="BI964" s="100">
        <v>0</v>
      </c>
      <c r="BJ964" s="100">
        <v>0</v>
      </c>
      <c r="BK964" s="100">
        <v>0</v>
      </c>
      <c r="BL964" s="100">
        <v>0</v>
      </c>
      <c r="BM964" s="100">
        <v>0</v>
      </c>
      <c r="BN964" s="100">
        <v>0</v>
      </c>
      <c r="BO964" s="100">
        <v>0</v>
      </c>
      <c r="BP964" s="100">
        <v>0</v>
      </c>
      <c r="BQ964" s="100">
        <v>0</v>
      </c>
      <c r="BR964" s="100">
        <v>0</v>
      </c>
      <c r="BS964" s="100">
        <v>0</v>
      </c>
      <c r="BT964" s="100">
        <v>0</v>
      </c>
      <c r="BU964" s="100">
        <v>0</v>
      </c>
      <c r="BV964" s="100">
        <v>0</v>
      </c>
      <c r="BW964" s="100">
        <v>0</v>
      </c>
      <c r="BX964" s="100">
        <v>0</v>
      </c>
      <c r="BY964" s="100">
        <v>0</v>
      </c>
      <c r="BZ964" s="100">
        <v>0</v>
      </c>
      <c r="CA964" s="100">
        <v>0</v>
      </c>
      <c r="CB964" s="100">
        <v>0</v>
      </c>
      <c r="CC964" s="100">
        <v>0</v>
      </c>
      <c r="CD964" s="100">
        <v>0</v>
      </c>
      <c r="CE964" s="100">
        <v>0</v>
      </c>
      <c r="CF964" s="100">
        <v>0</v>
      </c>
      <c r="CG964" s="100">
        <v>0</v>
      </c>
      <c r="CH964" s="100">
        <v>0</v>
      </c>
      <c r="CI964" s="100">
        <v>0</v>
      </c>
      <c r="CJ964" s="100">
        <v>0</v>
      </c>
      <c r="CK964" s="100">
        <v>0</v>
      </c>
      <c r="CL964" s="100">
        <v>0</v>
      </c>
      <c r="CM964" s="100">
        <v>0</v>
      </c>
      <c r="CN964" s="100">
        <v>0</v>
      </c>
      <c r="CO964" s="100">
        <v>0</v>
      </c>
    </row>
    <row r="965" spans="1:93" x14ac:dyDescent="0.2">
      <c r="A965" s="101" t="s">
        <v>2557</v>
      </c>
      <c r="B965" s="100">
        <v>-363604</v>
      </c>
      <c r="C965" s="100">
        <v>-363604</v>
      </c>
      <c r="D965" s="100">
        <v>-363604</v>
      </c>
      <c r="E965" s="100">
        <v>-363604</v>
      </c>
      <c r="F965" s="100">
        <v>-363604</v>
      </c>
      <c r="G965" s="100">
        <v>-363604</v>
      </c>
      <c r="H965" s="100">
        <v>-363604</v>
      </c>
      <c r="I965" s="100">
        <v>-363604</v>
      </c>
      <c r="J965" s="100">
        <v>-363604</v>
      </c>
      <c r="K965" s="100">
        <v>-363604</v>
      </c>
      <c r="L965" s="100">
        <v>0</v>
      </c>
      <c r="M965" s="100">
        <v>-490545</v>
      </c>
      <c r="N965" s="100">
        <v>-490545</v>
      </c>
      <c r="O965" s="100">
        <v>-490545</v>
      </c>
      <c r="P965" s="100">
        <v>-490545</v>
      </c>
      <c r="Q965" s="100">
        <v>-490545</v>
      </c>
      <c r="R965" s="100">
        <v>-490545</v>
      </c>
      <c r="S965" s="100">
        <v>-490545</v>
      </c>
      <c r="T965" s="100">
        <v>-490545</v>
      </c>
      <c r="U965" s="100">
        <v>-490545</v>
      </c>
      <c r="V965" s="100">
        <v>-490545</v>
      </c>
      <c r="W965" s="100">
        <v>-490545</v>
      </c>
      <c r="X965" s="100">
        <v>-490545</v>
      </c>
      <c r="Y965" s="100">
        <v>0</v>
      </c>
      <c r="Z965" s="100">
        <v>-340791</v>
      </c>
      <c r="AB965" s="100">
        <v>-340791</v>
      </c>
      <c r="AC965" s="100">
        <v>-340791</v>
      </c>
      <c r="AD965" s="100">
        <v>-340791</v>
      </c>
      <c r="AE965" s="100">
        <v>-340791</v>
      </c>
      <c r="AF965" s="100">
        <v>-340791</v>
      </c>
      <c r="AG965" s="100">
        <v>-340791</v>
      </c>
      <c r="AH965" s="100">
        <v>-340791</v>
      </c>
      <c r="AI965" s="100">
        <v>-340791</v>
      </c>
      <c r="AJ965" s="100">
        <v>-340791</v>
      </c>
      <c r="AK965" s="100">
        <v>-340791</v>
      </c>
      <c r="AL965" s="100">
        <v>-340791</v>
      </c>
      <c r="AM965" s="100">
        <v>-340791</v>
      </c>
      <c r="AN965" s="100">
        <v>-340791</v>
      </c>
      <c r="AO965" s="100">
        <v>-340791</v>
      </c>
      <c r="AP965" s="100">
        <v>-340791</v>
      </c>
      <c r="AQ965" s="100">
        <v>-340791</v>
      </c>
      <c r="AR965" s="100">
        <v>-340791</v>
      </c>
      <c r="AS965" s="100">
        <v>-340791</v>
      </c>
      <c r="AT965" s="100">
        <v>-340791</v>
      </c>
      <c r="AU965" s="100">
        <v>-340791</v>
      </c>
      <c r="AV965" s="100">
        <v>-340791</v>
      </c>
      <c r="AW965" s="100">
        <v>-340791</v>
      </c>
      <c r="AX965" s="100">
        <v>-340791</v>
      </c>
      <c r="AY965" s="100">
        <v>-340791</v>
      </c>
      <c r="AZ965" s="100">
        <v>-340791</v>
      </c>
      <c r="BA965" s="100">
        <v>-340791</v>
      </c>
      <c r="BB965" s="100">
        <v>-340791</v>
      </c>
      <c r="BC965" s="100">
        <v>-340791</v>
      </c>
      <c r="BD965" s="100">
        <v>-340791</v>
      </c>
      <c r="BE965" s="100">
        <v>-340791</v>
      </c>
      <c r="BF965" s="100">
        <v>-340791</v>
      </c>
      <c r="BG965" s="100">
        <v>-340791</v>
      </c>
      <c r="BH965" s="100">
        <v>-340791</v>
      </c>
      <c r="BI965" s="100">
        <v>-340791</v>
      </c>
      <c r="BJ965" s="100">
        <v>-340791</v>
      </c>
      <c r="BK965" s="100">
        <v>-340791</v>
      </c>
      <c r="BL965" s="100">
        <v>-340791</v>
      </c>
      <c r="BM965" s="100">
        <v>-340791</v>
      </c>
      <c r="BN965" s="100">
        <v>-340791</v>
      </c>
      <c r="BO965" s="100">
        <v>-340791</v>
      </c>
      <c r="BP965" s="100">
        <v>-340791</v>
      </c>
      <c r="BQ965" s="100">
        <v>-340791</v>
      </c>
      <c r="BR965" s="100">
        <v>-340791</v>
      </c>
      <c r="BS965" s="100">
        <v>-340791</v>
      </c>
      <c r="BT965" s="100">
        <v>-340791</v>
      </c>
      <c r="BU965" s="100">
        <v>-340791</v>
      </c>
      <c r="BV965" s="100">
        <v>-340791</v>
      </c>
      <c r="BW965" s="100">
        <v>-340791</v>
      </c>
      <c r="BX965" s="100">
        <v>-340791</v>
      </c>
      <c r="BY965" s="100">
        <v>-340791</v>
      </c>
      <c r="BZ965" s="100">
        <v>-340791</v>
      </c>
      <c r="CA965" s="100">
        <v>-340791</v>
      </c>
      <c r="CB965" s="100">
        <v>-340791</v>
      </c>
      <c r="CC965" s="100">
        <v>-340791</v>
      </c>
      <c r="CD965" s="100">
        <v>-340791</v>
      </c>
      <c r="CE965" s="100">
        <v>-340791</v>
      </c>
      <c r="CF965" s="100">
        <v>-340791</v>
      </c>
      <c r="CG965" s="100">
        <v>-340791</v>
      </c>
      <c r="CH965" s="100">
        <v>-340791</v>
      </c>
      <c r="CI965" s="100">
        <v>-340791</v>
      </c>
      <c r="CJ965" s="100">
        <v>-340791</v>
      </c>
      <c r="CK965" s="100">
        <v>-340791</v>
      </c>
      <c r="CL965" s="100">
        <v>-340791</v>
      </c>
      <c r="CM965" s="100">
        <v>-340791</v>
      </c>
      <c r="CN965" s="100">
        <v>-340791</v>
      </c>
      <c r="CO965" s="100">
        <v>-340791</v>
      </c>
    </row>
    <row r="966" spans="1:93" x14ac:dyDescent="0.2">
      <c r="A966" s="101" t="s">
        <v>2558</v>
      </c>
      <c r="B966" s="100">
        <v>-1914939</v>
      </c>
      <c r="C966" s="100">
        <v>-1914939</v>
      </c>
      <c r="D966" s="100">
        <v>-1914939</v>
      </c>
      <c r="E966" s="100">
        <v>-1914939</v>
      </c>
      <c r="F966" s="100">
        <v>-1914939</v>
      </c>
      <c r="G966" s="100">
        <v>-1914939</v>
      </c>
      <c r="H966" s="100">
        <v>-1914939</v>
      </c>
      <c r="I966" s="100">
        <v>-1914939</v>
      </c>
      <c r="J966" s="100">
        <v>-1914939</v>
      </c>
      <c r="K966" s="100">
        <v>-1914939</v>
      </c>
      <c r="L966" s="100">
        <v>0</v>
      </c>
      <c r="M966" s="100">
        <v>-1835644</v>
      </c>
      <c r="N966" s="100">
        <v>-1835644</v>
      </c>
      <c r="O966" s="100">
        <v>-1835644</v>
      </c>
      <c r="P966" s="100">
        <v>-1835644</v>
      </c>
      <c r="Q966" s="100">
        <v>-1835644</v>
      </c>
      <c r="R966" s="100">
        <v>-1835644</v>
      </c>
      <c r="S966" s="100">
        <v>-1835644</v>
      </c>
      <c r="T966" s="100">
        <v>-1835644</v>
      </c>
      <c r="U966" s="100">
        <v>-1835644</v>
      </c>
      <c r="V966" s="100">
        <v>-1835644</v>
      </c>
      <c r="W966" s="100">
        <v>-1835644</v>
      </c>
      <c r="X966" s="100">
        <v>-1835644</v>
      </c>
      <c r="Y966" s="100">
        <v>0</v>
      </c>
      <c r="Z966" s="100">
        <v>-1844875</v>
      </c>
      <c r="AB966" s="100">
        <v>-1844875</v>
      </c>
      <c r="AC966" s="100">
        <v>-1844875</v>
      </c>
      <c r="AD966" s="100">
        <v>-1844875</v>
      </c>
      <c r="AE966" s="100">
        <v>-1844875</v>
      </c>
      <c r="AF966" s="100">
        <v>-1844875</v>
      </c>
      <c r="AG966" s="100">
        <v>-1844875</v>
      </c>
      <c r="AH966" s="100">
        <v>-1844875</v>
      </c>
      <c r="AI966" s="100">
        <v>-1844875</v>
      </c>
      <c r="AJ966" s="100">
        <v>-1844875</v>
      </c>
      <c r="AK966" s="100">
        <v>-1844875</v>
      </c>
      <c r="AL966" s="100">
        <v>-1844875</v>
      </c>
      <c r="AM966" s="100">
        <v>-1844875</v>
      </c>
      <c r="AN966" s="100">
        <v>-1844875</v>
      </c>
      <c r="AO966" s="100">
        <v>-1844875</v>
      </c>
      <c r="AP966" s="100">
        <v>-1844875</v>
      </c>
      <c r="AQ966" s="100">
        <v>-1844875</v>
      </c>
      <c r="AR966" s="100">
        <v>-1844875</v>
      </c>
      <c r="AS966" s="100">
        <v>-1844875</v>
      </c>
      <c r="AT966" s="100">
        <v>-1844875</v>
      </c>
      <c r="AU966" s="100">
        <v>-1844875</v>
      </c>
      <c r="AV966" s="100">
        <v>-1844875</v>
      </c>
      <c r="AW966" s="100">
        <v>-1844875</v>
      </c>
      <c r="AX966" s="100">
        <v>-1844875</v>
      </c>
      <c r="AY966" s="100">
        <v>-1844875</v>
      </c>
      <c r="AZ966" s="100">
        <v>-1844875</v>
      </c>
      <c r="BA966" s="100">
        <v>-1844875</v>
      </c>
      <c r="BB966" s="100">
        <v>-1844875</v>
      </c>
      <c r="BC966" s="100">
        <v>-1844875</v>
      </c>
      <c r="BD966" s="100">
        <v>-1844875</v>
      </c>
      <c r="BE966" s="100">
        <v>-1844875</v>
      </c>
      <c r="BF966" s="100">
        <v>-1844875</v>
      </c>
      <c r="BG966" s="100">
        <v>-1844875</v>
      </c>
      <c r="BH966" s="100">
        <v>-1844875</v>
      </c>
      <c r="BI966" s="100">
        <v>-1844875</v>
      </c>
      <c r="BJ966" s="100">
        <v>-1844875</v>
      </c>
      <c r="BK966" s="100">
        <v>-1844875</v>
      </c>
      <c r="BL966" s="100">
        <v>-1844875</v>
      </c>
      <c r="BM966" s="100">
        <v>-1844875</v>
      </c>
      <c r="BN966" s="100">
        <v>-1844875</v>
      </c>
      <c r="BO966" s="100">
        <v>-1844875</v>
      </c>
      <c r="BP966" s="100">
        <v>-1844875</v>
      </c>
      <c r="BQ966" s="100">
        <v>-1844875</v>
      </c>
      <c r="BR966" s="100">
        <v>-1844875</v>
      </c>
      <c r="BS966" s="100">
        <v>-1844875</v>
      </c>
      <c r="BT966" s="100">
        <v>-1844875</v>
      </c>
      <c r="BU966" s="100">
        <v>-1844875</v>
      </c>
      <c r="BV966" s="100">
        <v>-1844875</v>
      </c>
      <c r="BW966" s="100">
        <v>-1844875</v>
      </c>
      <c r="BX966" s="100">
        <v>-1844875</v>
      </c>
      <c r="BY966" s="100">
        <v>-1844875</v>
      </c>
      <c r="BZ966" s="100">
        <v>-1844875</v>
      </c>
      <c r="CA966" s="100">
        <v>-1844875</v>
      </c>
      <c r="CB966" s="100">
        <v>-1844875</v>
      </c>
      <c r="CC966" s="100">
        <v>-1844875</v>
      </c>
      <c r="CD966" s="100">
        <v>-1844875</v>
      </c>
      <c r="CE966" s="100">
        <v>-1844875</v>
      </c>
      <c r="CF966" s="100">
        <v>-1844875</v>
      </c>
      <c r="CG966" s="100">
        <v>-1844875</v>
      </c>
      <c r="CH966" s="100">
        <v>-1844875</v>
      </c>
      <c r="CI966" s="100">
        <v>-1844875</v>
      </c>
      <c r="CJ966" s="100">
        <v>-1844875</v>
      </c>
      <c r="CK966" s="100">
        <v>-1844875</v>
      </c>
      <c r="CL966" s="100">
        <v>-1844875</v>
      </c>
      <c r="CM966" s="100">
        <v>-1844875</v>
      </c>
      <c r="CN966" s="100">
        <v>-1844875</v>
      </c>
      <c r="CO966" s="100">
        <v>-1844875</v>
      </c>
    </row>
    <row r="967" spans="1:93" x14ac:dyDescent="0.2">
      <c r="A967" s="101" t="s">
        <v>2559</v>
      </c>
      <c r="B967" s="100">
        <v>0</v>
      </c>
      <c r="C967" s="100">
        <v>0</v>
      </c>
      <c r="D967" s="100">
        <v>0</v>
      </c>
      <c r="E967" s="100">
        <v>0</v>
      </c>
      <c r="F967" s="100">
        <v>0</v>
      </c>
      <c r="G967" s="100">
        <v>0</v>
      </c>
      <c r="H967" s="100">
        <v>0</v>
      </c>
      <c r="I967" s="100">
        <v>0</v>
      </c>
      <c r="J967" s="100">
        <v>0</v>
      </c>
      <c r="K967" s="100">
        <v>0</v>
      </c>
      <c r="L967" s="100">
        <v>0</v>
      </c>
      <c r="M967" s="100">
        <v>0</v>
      </c>
      <c r="N967" s="100">
        <v>0</v>
      </c>
      <c r="O967" s="100">
        <v>0</v>
      </c>
      <c r="P967" s="100">
        <v>0</v>
      </c>
      <c r="Q967" s="100">
        <v>0</v>
      </c>
      <c r="R967" s="100">
        <v>0</v>
      </c>
      <c r="S967" s="100">
        <v>0</v>
      </c>
      <c r="T967" s="100">
        <v>0</v>
      </c>
      <c r="U967" s="100">
        <v>0</v>
      </c>
      <c r="V967" s="100">
        <v>0</v>
      </c>
      <c r="W967" s="100">
        <v>0</v>
      </c>
      <c r="X967" s="100">
        <v>0</v>
      </c>
      <c r="Y967" s="100">
        <v>0</v>
      </c>
      <c r="Z967" s="100">
        <v>0</v>
      </c>
      <c r="AB967" s="100">
        <v>0</v>
      </c>
      <c r="AC967" s="100">
        <v>0</v>
      </c>
      <c r="AD967" s="100">
        <v>0</v>
      </c>
      <c r="AE967" s="100">
        <v>0</v>
      </c>
      <c r="AF967" s="100">
        <v>0</v>
      </c>
      <c r="AG967" s="100">
        <v>0</v>
      </c>
      <c r="AH967" s="100">
        <v>0</v>
      </c>
      <c r="AI967" s="100">
        <v>0</v>
      </c>
      <c r="AJ967" s="100">
        <v>0</v>
      </c>
      <c r="AK967" s="100">
        <v>0</v>
      </c>
      <c r="AL967" s="100">
        <v>0</v>
      </c>
      <c r="AM967" s="100">
        <v>0</v>
      </c>
      <c r="AN967" s="100">
        <v>0</v>
      </c>
      <c r="AO967" s="100">
        <v>0</v>
      </c>
      <c r="AP967" s="100">
        <v>0</v>
      </c>
      <c r="AQ967" s="100">
        <v>0</v>
      </c>
      <c r="AR967" s="100">
        <v>0</v>
      </c>
      <c r="AS967" s="100">
        <v>0</v>
      </c>
      <c r="AT967" s="100">
        <v>0</v>
      </c>
      <c r="AU967" s="100">
        <v>0</v>
      </c>
      <c r="AV967" s="100">
        <v>0</v>
      </c>
      <c r="AW967" s="100">
        <v>0</v>
      </c>
      <c r="AX967" s="100">
        <v>0</v>
      </c>
      <c r="AY967" s="100">
        <v>0</v>
      </c>
      <c r="AZ967" s="100">
        <v>0</v>
      </c>
      <c r="BA967" s="100">
        <v>0</v>
      </c>
      <c r="BB967" s="100">
        <v>0</v>
      </c>
      <c r="BC967" s="100">
        <v>0</v>
      </c>
      <c r="BD967" s="100">
        <v>0</v>
      </c>
      <c r="BE967" s="100">
        <v>0</v>
      </c>
      <c r="BF967" s="100">
        <v>0</v>
      </c>
      <c r="BG967" s="100">
        <v>0</v>
      </c>
      <c r="BH967" s="100">
        <v>0</v>
      </c>
      <c r="BI967" s="100">
        <v>0</v>
      </c>
      <c r="BJ967" s="100">
        <v>0</v>
      </c>
      <c r="BK967" s="100">
        <v>0</v>
      </c>
      <c r="BL967" s="100">
        <v>0</v>
      </c>
      <c r="BM967" s="100">
        <v>0</v>
      </c>
      <c r="BN967" s="100">
        <v>0</v>
      </c>
      <c r="BO967" s="100">
        <v>0</v>
      </c>
      <c r="BP967" s="100">
        <v>0</v>
      </c>
      <c r="BQ967" s="100">
        <v>0</v>
      </c>
      <c r="BR967" s="100">
        <v>0</v>
      </c>
      <c r="BS967" s="100">
        <v>0</v>
      </c>
      <c r="BT967" s="100">
        <v>0</v>
      </c>
      <c r="BU967" s="100">
        <v>0</v>
      </c>
      <c r="BV967" s="100">
        <v>0</v>
      </c>
      <c r="BW967" s="100">
        <v>0</v>
      </c>
      <c r="BX967" s="100">
        <v>0</v>
      </c>
      <c r="BY967" s="100">
        <v>0</v>
      </c>
      <c r="BZ967" s="100">
        <v>0</v>
      </c>
      <c r="CA967" s="100">
        <v>0</v>
      </c>
      <c r="CB967" s="100">
        <v>0</v>
      </c>
      <c r="CC967" s="100">
        <v>0</v>
      </c>
      <c r="CD967" s="100">
        <v>0</v>
      </c>
      <c r="CE967" s="100">
        <v>0</v>
      </c>
      <c r="CF967" s="100">
        <v>0</v>
      </c>
      <c r="CG967" s="100">
        <v>0</v>
      </c>
      <c r="CH967" s="100">
        <v>0</v>
      </c>
      <c r="CI967" s="100">
        <v>0</v>
      </c>
      <c r="CJ967" s="100">
        <v>0</v>
      </c>
      <c r="CK967" s="100">
        <v>0</v>
      </c>
      <c r="CL967" s="100">
        <v>0</v>
      </c>
      <c r="CM967" s="100">
        <v>0</v>
      </c>
      <c r="CN967" s="100">
        <v>0</v>
      </c>
      <c r="CO967" s="100">
        <v>0</v>
      </c>
    </row>
    <row r="968" spans="1:93" x14ac:dyDescent="0.2">
      <c r="A968" s="101" t="s">
        <v>2560</v>
      </c>
      <c r="B968" s="100">
        <v>0</v>
      </c>
      <c r="C968" s="100">
        <v>0</v>
      </c>
      <c r="D968" s="100">
        <v>0</v>
      </c>
      <c r="E968" s="100">
        <v>0</v>
      </c>
      <c r="F968" s="100">
        <v>0</v>
      </c>
      <c r="G968" s="100">
        <v>0</v>
      </c>
      <c r="H968" s="100">
        <v>0</v>
      </c>
      <c r="I968" s="100">
        <v>0</v>
      </c>
      <c r="J968" s="100">
        <v>0</v>
      </c>
      <c r="K968" s="100">
        <v>0</v>
      </c>
      <c r="L968" s="100">
        <v>0</v>
      </c>
      <c r="M968" s="100">
        <v>0</v>
      </c>
      <c r="N968" s="100">
        <v>0</v>
      </c>
      <c r="O968" s="100">
        <v>0</v>
      </c>
      <c r="P968" s="100">
        <v>0</v>
      </c>
      <c r="Q968" s="100">
        <v>0</v>
      </c>
      <c r="R968" s="100">
        <v>0</v>
      </c>
      <c r="S968" s="100">
        <v>0</v>
      </c>
      <c r="T968" s="100">
        <v>0</v>
      </c>
      <c r="U968" s="100">
        <v>0</v>
      </c>
      <c r="V968" s="100">
        <v>0</v>
      </c>
      <c r="W968" s="100">
        <v>0</v>
      </c>
      <c r="X968" s="100">
        <v>0</v>
      </c>
      <c r="Y968" s="100">
        <v>0</v>
      </c>
      <c r="Z968" s="100">
        <v>0</v>
      </c>
      <c r="AB968" s="100">
        <v>0</v>
      </c>
      <c r="AC968" s="100">
        <v>0</v>
      </c>
      <c r="AD968" s="100">
        <v>0</v>
      </c>
      <c r="AE968" s="100">
        <v>0</v>
      </c>
      <c r="AF968" s="100">
        <v>0</v>
      </c>
      <c r="AG968" s="100">
        <v>0</v>
      </c>
      <c r="AH968" s="100">
        <v>0</v>
      </c>
      <c r="AI968" s="100">
        <v>0</v>
      </c>
      <c r="AJ968" s="100">
        <v>0</v>
      </c>
      <c r="AK968" s="100">
        <v>0</v>
      </c>
      <c r="AL968" s="100">
        <v>0</v>
      </c>
      <c r="AM968" s="100">
        <v>0</v>
      </c>
      <c r="AN968" s="100">
        <v>0</v>
      </c>
      <c r="AO968" s="100">
        <v>0</v>
      </c>
      <c r="AP968" s="100">
        <v>0</v>
      </c>
      <c r="AQ968" s="100">
        <v>0</v>
      </c>
      <c r="AR968" s="100">
        <v>0</v>
      </c>
      <c r="AS968" s="100">
        <v>0</v>
      </c>
      <c r="AT968" s="100">
        <v>0</v>
      </c>
      <c r="AU968" s="100">
        <v>0</v>
      </c>
      <c r="AV968" s="100">
        <v>0</v>
      </c>
      <c r="AW968" s="100">
        <v>0</v>
      </c>
      <c r="AX968" s="100">
        <v>0</v>
      </c>
      <c r="AY968" s="100">
        <v>0</v>
      </c>
      <c r="AZ968" s="100">
        <v>0</v>
      </c>
      <c r="BA968" s="100">
        <v>0</v>
      </c>
      <c r="BB968" s="100">
        <v>0</v>
      </c>
      <c r="BC968" s="100">
        <v>0</v>
      </c>
      <c r="BD968" s="100">
        <v>0</v>
      </c>
      <c r="BE968" s="100">
        <v>0</v>
      </c>
      <c r="BF968" s="100">
        <v>0</v>
      </c>
      <c r="BG968" s="100">
        <v>0</v>
      </c>
      <c r="BH968" s="100">
        <v>0</v>
      </c>
      <c r="BI968" s="100">
        <v>0</v>
      </c>
      <c r="BJ968" s="100">
        <v>0</v>
      </c>
      <c r="BK968" s="100">
        <v>0</v>
      </c>
      <c r="BL968" s="100">
        <v>0</v>
      </c>
      <c r="BM968" s="100">
        <v>0</v>
      </c>
      <c r="BN968" s="100">
        <v>0</v>
      </c>
      <c r="BO968" s="100">
        <v>0</v>
      </c>
      <c r="BP968" s="100">
        <v>0</v>
      </c>
      <c r="BQ968" s="100">
        <v>0</v>
      </c>
      <c r="BR968" s="100">
        <v>0</v>
      </c>
      <c r="BS968" s="100">
        <v>0</v>
      </c>
      <c r="BT968" s="100">
        <v>0</v>
      </c>
      <c r="BU968" s="100">
        <v>0</v>
      </c>
      <c r="BV968" s="100">
        <v>0</v>
      </c>
      <c r="BW968" s="100">
        <v>0</v>
      </c>
      <c r="BX968" s="100">
        <v>0</v>
      </c>
      <c r="BY968" s="100">
        <v>0</v>
      </c>
      <c r="BZ968" s="100">
        <v>0</v>
      </c>
      <c r="CA968" s="100">
        <v>0</v>
      </c>
      <c r="CB968" s="100">
        <v>0</v>
      </c>
      <c r="CC968" s="100">
        <v>0</v>
      </c>
      <c r="CD968" s="100">
        <v>0</v>
      </c>
      <c r="CE968" s="100">
        <v>0</v>
      </c>
      <c r="CF968" s="100">
        <v>0</v>
      </c>
      <c r="CG968" s="100">
        <v>0</v>
      </c>
      <c r="CH968" s="100">
        <v>0</v>
      </c>
      <c r="CI968" s="100">
        <v>0</v>
      </c>
      <c r="CJ968" s="100">
        <v>0</v>
      </c>
      <c r="CK968" s="100">
        <v>0</v>
      </c>
      <c r="CL968" s="100">
        <v>0</v>
      </c>
      <c r="CM968" s="100">
        <v>0</v>
      </c>
      <c r="CN968" s="100">
        <v>0</v>
      </c>
      <c r="CO968" s="100">
        <v>0</v>
      </c>
    </row>
    <row r="969" spans="1:93" x14ac:dyDescent="0.2">
      <c r="A969" s="101" t="s">
        <v>2561</v>
      </c>
      <c r="B969" s="100">
        <v>-463788</v>
      </c>
      <c r="C969" s="100">
        <v>-463788</v>
      </c>
      <c r="D969" s="100">
        <v>-463788</v>
      </c>
      <c r="E969" s="100">
        <v>-463788</v>
      </c>
      <c r="F969" s="100">
        <v>-463788</v>
      </c>
      <c r="G969" s="100">
        <v>-463788</v>
      </c>
      <c r="H969" s="100">
        <v>-463788</v>
      </c>
      <c r="I969" s="100">
        <v>-463788</v>
      </c>
      <c r="J969" s="100">
        <v>-463788</v>
      </c>
      <c r="K969" s="100">
        <v>-463788</v>
      </c>
      <c r="L969" s="100">
        <v>0</v>
      </c>
      <c r="M969" s="100">
        <v>-2876004</v>
      </c>
      <c r="N969" s="100">
        <v>-2876004</v>
      </c>
      <c r="O969" s="100">
        <v>-2876004</v>
      </c>
      <c r="P969" s="100">
        <v>-2876004</v>
      </c>
      <c r="Q969" s="100">
        <v>-2876004</v>
      </c>
      <c r="R969" s="100">
        <v>-2876004</v>
      </c>
      <c r="S969" s="100">
        <v>-2876004</v>
      </c>
      <c r="T969" s="100">
        <v>-2876004</v>
      </c>
      <c r="U969" s="100">
        <v>-2876004</v>
      </c>
      <c r="V969" s="100">
        <v>-2876004</v>
      </c>
      <c r="W969" s="100">
        <v>-2876004</v>
      </c>
      <c r="X969" s="100">
        <v>-2876004</v>
      </c>
      <c r="Y969" s="100">
        <v>0</v>
      </c>
      <c r="Z969" s="100">
        <v>-2834513</v>
      </c>
      <c r="AB969" s="100">
        <v>-2834513</v>
      </c>
      <c r="AC969" s="100">
        <v>-2834513</v>
      </c>
      <c r="AD969" s="100">
        <v>-2834513</v>
      </c>
      <c r="AE969" s="100">
        <v>-2834513</v>
      </c>
      <c r="AF969" s="100">
        <v>-2834513</v>
      </c>
      <c r="AG969" s="100">
        <v>-2834513</v>
      </c>
      <c r="AH969" s="100">
        <v>-2834513</v>
      </c>
      <c r="AI969" s="100">
        <v>-2834513</v>
      </c>
      <c r="AJ969" s="100">
        <v>-2834513</v>
      </c>
      <c r="AK969" s="100">
        <v>-2834513</v>
      </c>
      <c r="AL969" s="100">
        <v>-2834513</v>
      </c>
      <c r="AM969" s="100">
        <v>-2834513</v>
      </c>
      <c r="AN969" s="100">
        <v>-2834513</v>
      </c>
      <c r="AO969" s="100">
        <v>-2834513</v>
      </c>
      <c r="AP969" s="100">
        <v>-2834513</v>
      </c>
      <c r="AQ969" s="100">
        <v>-2834513</v>
      </c>
      <c r="AR969" s="100">
        <v>-2834513</v>
      </c>
      <c r="AS969" s="100">
        <v>-2834513</v>
      </c>
      <c r="AT969" s="100">
        <v>-2834513</v>
      </c>
      <c r="AU969" s="100">
        <v>-2834513</v>
      </c>
      <c r="AV969" s="100">
        <v>-2834513</v>
      </c>
      <c r="AW969" s="100">
        <v>-2834513</v>
      </c>
      <c r="AX969" s="100">
        <v>-2834513</v>
      </c>
      <c r="AY969" s="100">
        <v>-2834513</v>
      </c>
      <c r="AZ969" s="100">
        <v>-2834513</v>
      </c>
      <c r="BA969" s="100">
        <v>-2834513</v>
      </c>
      <c r="BB969" s="100">
        <v>-2834513</v>
      </c>
      <c r="BC969" s="100">
        <v>-2834513</v>
      </c>
      <c r="BD969" s="100">
        <v>-2834513</v>
      </c>
      <c r="BE969" s="100">
        <v>-2834513</v>
      </c>
      <c r="BF969" s="100">
        <v>-2834513</v>
      </c>
      <c r="BG969" s="100">
        <v>-2834513</v>
      </c>
      <c r="BH969" s="100">
        <v>-2834513</v>
      </c>
      <c r="BI969" s="100">
        <v>-2834513</v>
      </c>
      <c r="BJ969" s="100">
        <v>-2834513</v>
      </c>
      <c r="BK969" s="100">
        <v>-2834513</v>
      </c>
      <c r="BL969" s="100">
        <v>-2834513</v>
      </c>
      <c r="BM969" s="100">
        <v>-2834513</v>
      </c>
      <c r="BN969" s="100">
        <v>-2834513</v>
      </c>
      <c r="BO969" s="100">
        <v>-2834513</v>
      </c>
      <c r="BP969" s="100">
        <v>-2834513</v>
      </c>
      <c r="BQ969" s="100">
        <v>-2834513</v>
      </c>
      <c r="BR969" s="100">
        <v>-2834513</v>
      </c>
      <c r="BS969" s="100">
        <v>-2834513</v>
      </c>
      <c r="BT969" s="100">
        <v>-2834513</v>
      </c>
      <c r="BU969" s="100">
        <v>-2834513</v>
      </c>
      <c r="BV969" s="100">
        <v>-2834513</v>
      </c>
      <c r="BW969" s="100">
        <v>-2834513</v>
      </c>
      <c r="BX969" s="100">
        <v>-2834513</v>
      </c>
      <c r="BY969" s="100">
        <v>-2834513</v>
      </c>
      <c r="BZ969" s="100">
        <v>-2834513</v>
      </c>
      <c r="CA969" s="100">
        <v>-2834513</v>
      </c>
      <c r="CB969" s="100">
        <v>-2834513</v>
      </c>
      <c r="CC969" s="100">
        <v>-2834513</v>
      </c>
      <c r="CD969" s="100">
        <v>-2834513</v>
      </c>
      <c r="CE969" s="100">
        <v>-2834513</v>
      </c>
      <c r="CF969" s="100">
        <v>-2834513</v>
      </c>
      <c r="CG969" s="100">
        <v>-2834513</v>
      </c>
      <c r="CH969" s="100">
        <v>-2834513</v>
      </c>
      <c r="CI969" s="100">
        <v>-2834513</v>
      </c>
      <c r="CJ969" s="100">
        <v>-2834513</v>
      </c>
      <c r="CK969" s="100">
        <v>-2834513</v>
      </c>
      <c r="CL969" s="100">
        <v>-2834513</v>
      </c>
      <c r="CM969" s="100">
        <v>-2834513</v>
      </c>
      <c r="CN969" s="100">
        <v>-2834513</v>
      </c>
      <c r="CO969" s="100">
        <v>-2834513</v>
      </c>
    </row>
    <row r="970" spans="1:93" x14ac:dyDescent="0.2">
      <c r="A970" s="101" t="s">
        <v>2562</v>
      </c>
      <c r="B970" s="100">
        <v>-933421</v>
      </c>
      <c r="C970" s="100">
        <v>-933421</v>
      </c>
      <c r="D970" s="100">
        <v>-933421</v>
      </c>
      <c r="E970" s="100">
        <v>-933421</v>
      </c>
      <c r="F970" s="100">
        <v>-933421</v>
      </c>
      <c r="G970" s="100">
        <v>-933421</v>
      </c>
      <c r="H970" s="100">
        <v>-933421</v>
      </c>
      <c r="I970" s="100">
        <v>-933421</v>
      </c>
      <c r="J970" s="100">
        <v>-933421</v>
      </c>
      <c r="K970" s="100">
        <v>-933421</v>
      </c>
      <c r="L970" s="100">
        <v>-933421</v>
      </c>
      <c r="M970" s="100">
        <v>-960771</v>
      </c>
      <c r="N970" s="100">
        <v>-960771</v>
      </c>
      <c r="O970" s="100">
        <v>-960771</v>
      </c>
      <c r="P970" s="100">
        <v>-960771</v>
      </c>
      <c r="Q970" s="100">
        <v>-960771</v>
      </c>
      <c r="R970" s="100">
        <v>-960771</v>
      </c>
      <c r="S970" s="100">
        <v>-960771</v>
      </c>
      <c r="T970" s="100">
        <v>-960771</v>
      </c>
      <c r="U970" s="100">
        <v>-960771</v>
      </c>
      <c r="V970" s="100">
        <v>-960771</v>
      </c>
      <c r="W970" s="100">
        <v>-960771</v>
      </c>
      <c r="X970" s="100">
        <v>-960771</v>
      </c>
      <c r="Y970" s="100">
        <v>-960771</v>
      </c>
      <c r="Z970" s="100">
        <v>-815793</v>
      </c>
      <c r="AB970" s="100">
        <v>-815793</v>
      </c>
      <c r="AC970" s="100">
        <v>-815793</v>
      </c>
      <c r="AD970" s="100">
        <v>-815793</v>
      </c>
      <c r="AE970" s="100">
        <v>-815793</v>
      </c>
      <c r="AF970" s="100">
        <v>-815793</v>
      </c>
      <c r="AG970" s="100">
        <v>-815793</v>
      </c>
      <c r="AH970" s="100">
        <v>-815793</v>
      </c>
      <c r="AI970" s="100">
        <v>-815793</v>
      </c>
      <c r="AJ970" s="100">
        <v>-815793</v>
      </c>
      <c r="AK970" s="100">
        <v>-815793</v>
      </c>
      <c r="AL970" s="100">
        <v>-815793</v>
      </c>
      <c r="AM970" s="100">
        <v>-815793</v>
      </c>
      <c r="AN970" s="100">
        <v>-815793</v>
      </c>
      <c r="AO970" s="100">
        <v>-815793</v>
      </c>
      <c r="AP970" s="100">
        <v>-815793</v>
      </c>
      <c r="AQ970" s="100">
        <v>-815793</v>
      </c>
      <c r="AR970" s="100">
        <v>-815793</v>
      </c>
      <c r="AS970" s="100">
        <v>-815793</v>
      </c>
      <c r="AT970" s="100">
        <v>-815793</v>
      </c>
      <c r="AU970" s="100">
        <v>-815793</v>
      </c>
      <c r="AV970" s="100">
        <v>-815793</v>
      </c>
      <c r="AW970" s="100">
        <v>-815793</v>
      </c>
      <c r="AX970" s="100">
        <v>-815793</v>
      </c>
      <c r="AY970" s="100">
        <v>-815793</v>
      </c>
      <c r="AZ970" s="100">
        <v>-815793</v>
      </c>
      <c r="BA970" s="100">
        <v>-815793</v>
      </c>
      <c r="BB970" s="100">
        <v>-815793</v>
      </c>
      <c r="BC970" s="100">
        <v>-815793</v>
      </c>
      <c r="BD970" s="100">
        <v>-815793</v>
      </c>
      <c r="BE970" s="100">
        <v>-815793</v>
      </c>
      <c r="BF970" s="100">
        <v>-815793</v>
      </c>
      <c r="BG970" s="100">
        <v>-815793</v>
      </c>
      <c r="BH970" s="100">
        <v>-815793</v>
      </c>
      <c r="BI970" s="100">
        <v>-815793</v>
      </c>
      <c r="BJ970" s="100">
        <v>-815793</v>
      </c>
      <c r="BK970" s="100">
        <v>-815793</v>
      </c>
      <c r="BL970" s="100">
        <v>-815793</v>
      </c>
      <c r="BM970" s="100">
        <v>-815793</v>
      </c>
      <c r="BN970" s="100">
        <v>-815793</v>
      </c>
      <c r="BO970" s="100">
        <v>-815793</v>
      </c>
      <c r="BP970" s="100">
        <v>-815793</v>
      </c>
      <c r="BQ970" s="100">
        <v>-815793</v>
      </c>
      <c r="BR970" s="100">
        <v>-815793</v>
      </c>
      <c r="BS970" s="100">
        <v>-815793</v>
      </c>
      <c r="BT970" s="100">
        <v>-815793</v>
      </c>
      <c r="BU970" s="100">
        <v>-815793</v>
      </c>
      <c r="BV970" s="100">
        <v>-815793</v>
      </c>
      <c r="BW970" s="100">
        <v>-815793</v>
      </c>
      <c r="BX970" s="100">
        <v>-815793</v>
      </c>
      <c r="BY970" s="100">
        <v>-815793</v>
      </c>
      <c r="BZ970" s="100">
        <v>-815793</v>
      </c>
      <c r="CA970" s="100">
        <v>-815793</v>
      </c>
      <c r="CB970" s="100">
        <v>-815793</v>
      </c>
      <c r="CC970" s="100">
        <v>-815793</v>
      </c>
      <c r="CD970" s="100">
        <v>-815793</v>
      </c>
      <c r="CE970" s="100">
        <v>-815793</v>
      </c>
      <c r="CF970" s="100">
        <v>-815793</v>
      </c>
      <c r="CG970" s="100">
        <v>-815793</v>
      </c>
      <c r="CH970" s="100">
        <v>-815793</v>
      </c>
      <c r="CI970" s="100">
        <v>-815793</v>
      </c>
      <c r="CJ970" s="100">
        <v>-815793</v>
      </c>
      <c r="CK970" s="100">
        <v>-815793</v>
      </c>
      <c r="CL970" s="100">
        <v>-815793</v>
      </c>
      <c r="CM970" s="100">
        <v>-815793</v>
      </c>
      <c r="CN970" s="100">
        <v>-815793</v>
      </c>
      <c r="CO970" s="100">
        <v>-815793</v>
      </c>
    </row>
    <row r="971" spans="1:93" x14ac:dyDescent="0.2">
      <c r="A971" s="102" t="s">
        <v>2563</v>
      </c>
      <c r="B971" s="103">
        <v>-121681950.199999</v>
      </c>
      <c r="C971" s="103">
        <v>-138787363.02999899</v>
      </c>
      <c r="D971" s="103">
        <v>-106328781.609999</v>
      </c>
      <c r="E971" s="103">
        <v>-106862232.11</v>
      </c>
      <c r="F971" s="103">
        <v>-109581864.09999999</v>
      </c>
      <c r="G971" s="103">
        <v>-117465025.55</v>
      </c>
      <c r="H971" s="103">
        <v>-119775192.169999</v>
      </c>
      <c r="I971" s="103">
        <v>-104098607.56999999</v>
      </c>
      <c r="J971" s="103">
        <v>-101818004.47</v>
      </c>
      <c r="K971" s="103">
        <v>-88362856.139999896</v>
      </c>
      <c r="L971" s="103">
        <v>-84922402.299999997</v>
      </c>
      <c r="M971" s="103">
        <v>-101163392.31999899</v>
      </c>
      <c r="N971" s="103">
        <v>-101163392.31999899</v>
      </c>
      <c r="O971" s="103">
        <v>-103092142.999999</v>
      </c>
      <c r="P971" s="103">
        <v>-104832131.28</v>
      </c>
      <c r="Q971" s="103">
        <v>-82968165.179999903</v>
      </c>
      <c r="R971" s="103">
        <v>-84996380.989999905</v>
      </c>
      <c r="S971" s="103">
        <v>-90945340.379999995</v>
      </c>
      <c r="T971" s="103">
        <v>-82387833.289999902</v>
      </c>
      <c r="U971" s="103">
        <v>-82137441.079999894</v>
      </c>
      <c r="V971" s="103">
        <v>-84181382.699999899</v>
      </c>
      <c r="W971" s="103">
        <v>-90824656.749999896</v>
      </c>
      <c r="X971" s="103">
        <v>-89258866.449999899</v>
      </c>
      <c r="Y971" s="103">
        <v>-93159368.559999898</v>
      </c>
      <c r="Z971" s="103">
        <v>-101689061.8</v>
      </c>
      <c r="AA971" s="103"/>
      <c r="AB971" s="103">
        <v>-101689061.8</v>
      </c>
      <c r="AC971" s="103">
        <v>-104092551.912</v>
      </c>
      <c r="AD971" s="103">
        <v>-106615246.3568</v>
      </c>
      <c r="AE971" s="103">
        <v>-82366524.408299997</v>
      </c>
      <c r="AF971" s="103">
        <v>-80833223.035500005</v>
      </c>
      <c r="AG971" s="103">
        <v>-83643488.118000001</v>
      </c>
      <c r="AH971" s="103">
        <v>-86248121.913800001</v>
      </c>
      <c r="AI971" s="103">
        <v>-87970392.6972</v>
      </c>
      <c r="AJ971" s="103">
        <v>-90510464.948699996</v>
      </c>
      <c r="AK971" s="103">
        <v>-92969067.612800002</v>
      </c>
      <c r="AL971" s="103">
        <v>-95506567.622700006</v>
      </c>
      <c r="AM971" s="103">
        <v>-98215173.871099994</v>
      </c>
      <c r="AN971" s="103">
        <v>-100610209.9559</v>
      </c>
      <c r="AO971" s="103">
        <v>-100610209.9559</v>
      </c>
      <c r="AP971" s="103">
        <v>-103003739.7959</v>
      </c>
      <c r="AQ971" s="103">
        <v>-105397269.63590001</v>
      </c>
      <c r="AR971" s="103">
        <v>-77187735.252299994</v>
      </c>
      <c r="AS971" s="103">
        <v>-79581265.092299998</v>
      </c>
      <c r="AT971" s="103">
        <v>-81974794.932300001</v>
      </c>
      <c r="AU971" s="103">
        <v>-84368324.772300005</v>
      </c>
      <c r="AV971" s="103">
        <v>-86761854.612299994</v>
      </c>
      <c r="AW971" s="103">
        <v>-89155384.452299997</v>
      </c>
      <c r="AX971" s="103">
        <v>-91548914.292300001</v>
      </c>
      <c r="AY971" s="103">
        <v>-93942444.132300004</v>
      </c>
      <c r="AZ971" s="103">
        <v>-96335973.972299993</v>
      </c>
      <c r="BA971" s="103">
        <v>-98729503.812299997</v>
      </c>
      <c r="BB971" s="103">
        <v>-98729503.812299997</v>
      </c>
      <c r="BC971" s="103">
        <v>-101123033.6523</v>
      </c>
      <c r="BD971" s="103">
        <v>-103516563.4923</v>
      </c>
      <c r="BE971" s="103">
        <v>-77187735.252299905</v>
      </c>
      <c r="BF971" s="103">
        <v>-79581265.092299893</v>
      </c>
      <c r="BG971" s="103">
        <v>-81974794.932299897</v>
      </c>
      <c r="BH971" s="103">
        <v>-84368324.772299901</v>
      </c>
      <c r="BI971" s="103">
        <v>-86761854.612299904</v>
      </c>
      <c r="BJ971" s="103">
        <v>-89155384.452299893</v>
      </c>
      <c r="BK971" s="103">
        <v>-91548914.292299896</v>
      </c>
      <c r="BL971" s="103">
        <v>-93942444.1322999</v>
      </c>
      <c r="BM971" s="103">
        <v>-96335973.972299904</v>
      </c>
      <c r="BN971" s="103">
        <v>-98729503.812299907</v>
      </c>
      <c r="BO971" s="103">
        <v>-98729503.812299907</v>
      </c>
      <c r="BP971" s="103">
        <v>-101123033.652299</v>
      </c>
      <c r="BQ971" s="103">
        <v>-103516563.49229901</v>
      </c>
      <c r="BR971" s="103">
        <v>-77187735.252299905</v>
      </c>
      <c r="BS971" s="103">
        <v>-79581265.092299893</v>
      </c>
      <c r="BT971" s="103">
        <v>-81974794.932299897</v>
      </c>
      <c r="BU971" s="103">
        <v>-84368324.772299901</v>
      </c>
      <c r="BV971" s="103">
        <v>-86761854.612299904</v>
      </c>
      <c r="BW971" s="103">
        <v>-89155384.452299893</v>
      </c>
      <c r="BX971" s="103">
        <v>-91548914.292299896</v>
      </c>
      <c r="BY971" s="103">
        <v>-93942444.1322999</v>
      </c>
      <c r="BZ971" s="103">
        <v>-96335973.972299904</v>
      </c>
      <c r="CA971" s="103">
        <v>-98729503.812299907</v>
      </c>
      <c r="CB971" s="103">
        <v>-98729503.812299907</v>
      </c>
      <c r="CC971" s="103">
        <v>-100980631.055006</v>
      </c>
      <c r="CD971" s="103">
        <v>-103324584.408704</v>
      </c>
      <c r="CE971" s="103">
        <v>-76978425.361411899</v>
      </c>
      <c r="CF971" s="103">
        <v>-79376434.520163998</v>
      </c>
      <c r="CG971" s="103">
        <v>-81933625.652614102</v>
      </c>
      <c r="CH971" s="103">
        <v>-84433792.454410598</v>
      </c>
      <c r="CI971" s="103">
        <v>-86790366.774670899</v>
      </c>
      <c r="CJ971" s="103">
        <v>-89166528.518117398</v>
      </c>
      <c r="CK971" s="103">
        <v>-91509905.568986297</v>
      </c>
      <c r="CL971" s="103">
        <v>-93896900.621743903</v>
      </c>
      <c r="CM971" s="103">
        <v>-96389975.552855507</v>
      </c>
      <c r="CN971" s="103">
        <v>-98729503.812299907</v>
      </c>
      <c r="CO971" s="103">
        <v>-98729503.812299907</v>
      </c>
    </row>
    <row r="972" spans="1:93" x14ac:dyDescent="0.2">
      <c r="A972" s="101" t="s">
        <v>2564</v>
      </c>
    </row>
    <row r="973" spans="1:93" x14ac:dyDescent="0.2">
      <c r="A973" s="99" t="s">
        <v>2565</v>
      </c>
    </row>
    <row r="974" spans="1:93" x14ac:dyDescent="0.2">
      <c r="A974" s="101" t="s">
        <v>2566</v>
      </c>
      <c r="B974" s="100">
        <v>-44004194.529999897</v>
      </c>
      <c r="C974" s="100">
        <v>-44142364.130000003</v>
      </c>
      <c r="D974" s="100">
        <v>-44280970.25</v>
      </c>
      <c r="E974" s="100">
        <v>-44420010.369999997</v>
      </c>
      <c r="F974" s="100">
        <v>-44556953.490000002</v>
      </c>
      <c r="G974" s="100">
        <v>-44694326.049999997</v>
      </c>
      <c r="H974" s="100">
        <v>-44832131.209999897</v>
      </c>
      <c r="I974" s="100">
        <v>-44970370.380000003</v>
      </c>
      <c r="J974" s="100">
        <v>-45109041.950000003</v>
      </c>
      <c r="K974" s="100">
        <v>-45248152.079999998</v>
      </c>
      <c r="L974" s="100">
        <v>-45387698.259999998</v>
      </c>
      <c r="M974" s="100">
        <v>-45527682.789999999</v>
      </c>
      <c r="N974" s="100">
        <v>-45527682.789999999</v>
      </c>
      <c r="O974" s="100">
        <v>-45668107.100000001</v>
      </c>
      <c r="P974" s="100">
        <v>-45808974.409999996</v>
      </c>
      <c r="Q974" s="100">
        <v>-45950284.149999999</v>
      </c>
      <c r="R974" s="100">
        <v>-46092036.659999996</v>
      </c>
      <c r="S974" s="100">
        <v>-46236676.649999902</v>
      </c>
      <c r="T974" s="100">
        <v>-46425793.729999997</v>
      </c>
      <c r="U974" s="100">
        <v>-46571542.229999997</v>
      </c>
      <c r="V974" s="100">
        <v>-46717747.960000001</v>
      </c>
      <c r="W974" s="100">
        <v>-47987846.729999997</v>
      </c>
      <c r="X974" s="100">
        <v>-48139273.849999897</v>
      </c>
      <c r="Y974" s="100">
        <v>-48519525.479999997</v>
      </c>
      <c r="Z974" s="100">
        <v>-48705187.149999999</v>
      </c>
      <c r="AB974" s="100">
        <v>-48705187.149999999</v>
      </c>
      <c r="AC974" s="100">
        <v>-48705187.149999999</v>
      </c>
      <c r="AD974" s="100">
        <v>-48705187.149999999</v>
      </c>
      <c r="AE974" s="100">
        <v>-48705187.149999999</v>
      </c>
      <c r="AF974" s="100">
        <v>-48705187.149999999</v>
      </c>
      <c r="AG974" s="100">
        <v>-48705187.149999999</v>
      </c>
      <c r="AH974" s="100">
        <v>-48705187.149999999</v>
      </c>
      <c r="AI974" s="100">
        <v>-48705187.149999999</v>
      </c>
      <c r="AJ974" s="100">
        <v>-48705187.149999999</v>
      </c>
      <c r="AK974" s="100">
        <v>-48705187.149999999</v>
      </c>
      <c r="AL974" s="100">
        <v>-48705187.149999999</v>
      </c>
      <c r="AM974" s="100">
        <v>-48705187.149999999</v>
      </c>
      <c r="AN974" s="100">
        <v>-48705187.149999999</v>
      </c>
      <c r="AO974" s="100">
        <v>-48705187.149999999</v>
      </c>
      <c r="AP974" s="100">
        <v>-48705187.149999999</v>
      </c>
      <c r="AQ974" s="100">
        <v>-48705187.149999999</v>
      </c>
      <c r="AR974" s="100">
        <v>-48705187.149999999</v>
      </c>
      <c r="AS974" s="100">
        <v>-48705187.149999999</v>
      </c>
      <c r="AT974" s="100">
        <v>-48705187.149999999</v>
      </c>
      <c r="AU974" s="100">
        <v>-48705187.149999999</v>
      </c>
      <c r="AV974" s="100">
        <v>-48705187.149999999</v>
      </c>
      <c r="AW974" s="100">
        <v>-48705187.149999999</v>
      </c>
      <c r="AX974" s="100">
        <v>-48705187.149999999</v>
      </c>
      <c r="AY974" s="100">
        <v>-48705187.149999999</v>
      </c>
      <c r="AZ974" s="100">
        <v>-48705187.149999999</v>
      </c>
      <c r="BA974" s="100">
        <v>-48705187.149999999</v>
      </c>
      <c r="BB974" s="100">
        <v>-48705187.149999999</v>
      </c>
      <c r="BC974" s="100">
        <v>-48705187.149999999</v>
      </c>
      <c r="BD974" s="100">
        <v>-48705187.149999999</v>
      </c>
      <c r="BE974" s="100">
        <v>-48705187.149999999</v>
      </c>
      <c r="BF974" s="100">
        <v>-48705187.149999999</v>
      </c>
      <c r="BG974" s="100">
        <v>-48705187.149999999</v>
      </c>
      <c r="BH974" s="100">
        <v>-48705187.149999999</v>
      </c>
      <c r="BI974" s="100">
        <v>-48705187.149999999</v>
      </c>
      <c r="BJ974" s="100">
        <v>-48705187.149999999</v>
      </c>
      <c r="BK974" s="100">
        <v>-48705187.149999999</v>
      </c>
      <c r="BL974" s="100">
        <v>-48705187.149999999</v>
      </c>
      <c r="BM974" s="100">
        <v>-48705187.149999999</v>
      </c>
      <c r="BN974" s="100">
        <v>-48705187.149999999</v>
      </c>
      <c r="BO974" s="100">
        <v>-48705187.149999999</v>
      </c>
      <c r="BP974" s="100">
        <v>-48705187.149999999</v>
      </c>
      <c r="BQ974" s="100">
        <v>-48705187.149999999</v>
      </c>
      <c r="BR974" s="100">
        <v>-48705187.149999999</v>
      </c>
      <c r="BS974" s="100">
        <v>-48705187.149999999</v>
      </c>
      <c r="BT974" s="100">
        <v>-48705187.149999999</v>
      </c>
      <c r="BU974" s="100">
        <v>-48705187.149999999</v>
      </c>
      <c r="BV974" s="100">
        <v>-48705187.149999999</v>
      </c>
      <c r="BW974" s="100">
        <v>-48705187.149999999</v>
      </c>
      <c r="BX974" s="100">
        <v>-48705187.149999999</v>
      </c>
      <c r="BY974" s="100">
        <v>-48705187.149999999</v>
      </c>
      <c r="BZ974" s="100">
        <v>-48705187.149999999</v>
      </c>
      <c r="CA974" s="100">
        <v>-48705187.149999999</v>
      </c>
      <c r="CB974" s="100">
        <v>-48705187.149999999</v>
      </c>
      <c r="CC974" s="100">
        <v>-48705187.149999999</v>
      </c>
      <c r="CD974" s="100">
        <v>-48705187.149999999</v>
      </c>
      <c r="CE974" s="100">
        <v>-48705187.149999999</v>
      </c>
      <c r="CF974" s="100">
        <v>-48705187.149999999</v>
      </c>
      <c r="CG974" s="100">
        <v>-48705187.149999999</v>
      </c>
      <c r="CH974" s="100">
        <v>-48705187.149999999</v>
      </c>
      <c r="CI974" s="100">
        <v>-48705187.149999999</v>
      </c>
      <c r="CJ974" s="100">
        <v>-48705187.149999999</v>
      </c>
      <c r="CK974" s="100">
        <v>-48705187.149999999</v>
      </c>
      <c r="CL974" s="100">
        <v>-48705187.149999999</v>
      </c>
      <c r="CM974" s="100">
        <v>-48705187.149999999</v>
      </c>
      <c r="CN974" s="100">
        <v>-48705187.149999999</v>
      </c>
      <c r="CO974" s="100">
        <v>-48705187.149999999</v>
      </c>
    </row>
    <row r="975" spans="1:93" x14ac:dyDescent="0.2">
      <c r="A975" s="101" t="s">
        <v>2567</v>
      </c>
      <c r="B975" s="100">
        <v>-20633322.699999999</v>
      </c>
      <c r="C975" s="100">
        <v>-20768137.960000001</v>
      </c>
      <c r="D975" s="100">
        <v>-20903905.859999999</v>
      </c>
      <c r="E975" s="100">
        <v>-21040633.09</v>
      </c>
      <c r="F975" s="100">
        <v>-21178326.510000002</v>
      </c>
      <c r="G975" s="100">
        <v>-21316992.960000001</v>
      </c>
      <c r="H975" s="100">
        <v>-21456639.329999998</v>
      </c>
      <c r="I975" s="100">
        <v>-21597272.59</v>
      </c>
      <c r="J975" s="100">
        <v>-21738899.699999999</v>
      </c>
      <c r="K975" s="100">
        <v>-21881527.75</v>
      </c>
      <c r="L975" s="100">
        <v>-22025163.829999998</v>
      </c>
      <c r="M975" s="100">
        <v>-22169815.09</v>
      </c>
      <c r="N975" s="100">
        <v>-22169815.09</v>
      </c>
      <c r="O975" s="100">
        <v>-22315194.579999998</v>
      </c>
      <c r="P975" s="100">
        <v>-22461601.559999999</v>
      </c>
      <c r="Q975" s="100">
        <v>-22609043.32</v>
      </c>
      <c r="R975" s="100">
        <v>-22757527.199999999</v>
      </c>
      <c r="S975" s="100">
        <v>-21608496.68</v>
      </c>
      <c r="T975" s="100">
        <v>-18482881.82</v>
      </c>
      <c r="U975" s="100">
        <v>-15334559.43</v>
      </c>
      <c r="V975" s="100">
        <v>-12163364.6</v>
      </c>
      <c r="W975" s="100">
        <v>-11035063.199999999</v>
      </c>
      <c r="X975" s="100">
        <v>-10345234.16</v>
      </c>
      <c r="Y975" s="100">
        <v>-9650370.8499999996</v>
      </c>
      <c r="Z975" s="100">
        <v>-8347407.7699999996</v>
      </c>
      <c r="AB975" s="100">
        <v>-8347407.7699999996</v>
      </c>
      <c r="AC975" s="100">
        <v>-7045946.1532357698</v>
      </c>
      <c r="AD975" s="100">
        <v>-5735011.9126038197</v>
      </c>
      <c r="AE975" s="100">
        <v>-4975687.9370141802</v>
      </c>
      <c r="AF975" s="100">
        <v>-4252701.6382127004</v>
      </c>
      <c r="AG975" s="100">
        <v>-4278607.4626440099</v>
      </c>
      <c r="AH975" s="100">
        <v>-4304671.0963127399</v>
      </c>
      <c r="AI975" s="100">
        <v>-4330893.5005371999</v>
      </c>
      <c r="AJ975" s="100">
        <v>-4357275.6424917001</v>
      </c>
      <c r="AK975" s="100">
        <v>-4383818.4952422297</v>
      </c>
      <c r="AL975" s="100">
        <v>-4410523.0377823403</v>
      </c>
      <c r="AM975" s="100">
        <v>-4437390.25506928</v>
      </c>
      <c r="AN975" s="100">
        <v>-4464421.1380602904</v>
      </c>
      <c r="AO975" s="100">
        <v>-4464421.1380602904</v>
      </c>
      <c r="AP975" s="100">
        <v>-4491616.6837491998</v>
      </c>
      <c r="AQ975" s="100">
        <v>-4518977.8952031303</v>
      </c>
      <c r="AR975" s="100">
        <v>-4546505.7815995598</v>
      </c>
      <c r="AS975" s="100">
        <v>-4574201.3582635103</v>
      </c>
      <c r="AT975" s="100">
        <v>-4602065.6467049904</v>
      </c>
      <c r="AU975" s="100">
        <v>-4630099.6746566901</v>
      </c>
      <c r="AV975" s="100">
        <v>-4658304.4761118898</v>
      </c>
      <c r="AW975" s="100">
        <v>-4686681.09136259</v>
      </c>
      <c r="AX975" s="100">
        <v>-4715230.5670378599</v>
      </c>
      <c r="AY975" s="100">
        <v>-4743953.9561424702</v>
      </c>
      <c r="AZ975" s="100">
        <v>-4772852.3180957399</v>
      </c>
      <c r="BA975" s="100">
        <v>-4801926.7187705599</v>
      </c>
      <c r="BB975" s="100">
        <v>-4801926.7187705599</v>
      </c>
      <c r="BC975" s="100">
        <v>-4831178.2305327598</v>
      </c>
      <c r="BD975" s="100">
        <v>-4860607.9322806401</v>
      </c>
      <c r="BE975" s="100">
        <v>-4890216.9094847497</v>
      </c>
      <c r="BF975" s="100">
        <v>-4496169.8260003803</v>
      </c>
      <c r="BG975" s="100">
        <v>-4099727.3763679299</v>
      </c>
      <c r="BH975" s="100">
        <v>-3700869.9368572999</v>
      </c>
      <c r="BI975" s="100">
        <v>-3299582.7961941599</v>
      </c>
      <c r="BJ975" s="100">
        <v>-2895851.1534882998</v>
      </c>
      <c r="BK975" s="100">
        <v>-2489660.1176876999</v>
      </c>
      <c r="BL975" s="100">
        <v>-2080994.70702929</v>
      </c>
      <c r="BM975" s="100">
        <v>-1669839.84848639</v>
      </c>
      <c r="BN975" s="100">
        <v>-1256180.3772127701</v>
      </c>
      <c r="BO975" s="100">
        <v>-1256180.3772127701</v>
      </c>
      <c r="BP975" s="100">
        <v>-840001.03598328796</v>
      </c>
      <c r="BQ975" s="100">
        <v>-421286.47463116498</v>
      </c>
      <c r="BR975" s="100">
        <v>-21.249481843199099</v>
      </c>
      <c r="BS975" s="100">
        <v>-26.251010908980099</v>
      </c>
      <c r="BT975" s="100">
        <v>-26.251010908980099</v>
      </c>
      <c r="BU975" s="100">
        <v>-26.251010908980099</v>
      </c>
      <c r="BV975" s="100">
        <v>-26.251010908980099</v>
      </c>
      <c r="BW975" s="100">
        <v>-26.251010908980099</v>
      </c>
      <c r="BX975" s="100">
        <v>-26.251010908980099</v>
      </c>
      <c r="BY975" s="100">
        <v>-26.251010908980099</v>
      </c>
      <c r="BZ975" s="100">
        <v>-26.251010908980099</v>
      </c>
      <c r="CA975" s="100">
        <v>-26.251010908980099</v>
      </c>
      <c r="CB975" s="100">
        <v>-26.251010908980099</v>
      </c>
      <c r="CC975" s="100">
        <v>-26.251010908980099</v>
      </c>
      <c r="CD975" s="100">
        <v>-26.251010908980099</v>
      </c>
      <c r="CE975" s="100">
        <v>-26.251010908980099</v>
      </c>
      <c r="CF975" s="100">
        <v>-26.251010908980099</v>
      </c>
      <c r="CG975" s="100">
        <v>-26.251010908980099</v>
      </c>
      <c r="CH975" s="100">
        <v>-26.251010908980099</v>
      </c>
      <c r="CI975" s="100">
        <v>-26.251010908980099</v>
      </c>
      <c r="CJ975" s="100">
        <v>-26.251010908980099</v>
      </c>
      <c r="CK975" s="100">
        <v>-26.251010908980099</v>
      </c>
      <c r="CL975" s="100">
        <v>-26.251010908980099</v>
      </c>
      <c r="CM975" s="100">
        <v>-26.251010908980099</v>
      </c>
      <c r="CN975" s="100">
        <v>-26.251010908980099</v>
      </c>
      <c r="CO975" s="100">
        <v>-26.251010908980099</v>
      </c>
    </row>
    <row r="976" spans="1:93" x14ac:dyDescent="0.2">
      <c r="A976" s="101" t="s">
        <v>2568</v>
      </c>
      <c r="B976" s="100">
        <v>0</v>
      </c>
      <c r="C976" s="100">
        <v>0</v>
      </c>
      <c r="D976" s="100">
        <v>0</v>
      </c>
      <c r="E976" s="100">
        <v>0</v>
      </c>
      <c r="F976" s="100">
        <v>0</v>
      </c>
      <c r="G976" s="100">
        <v>0</v>
      </c>
      <c r="H976" s="100">
        <v>0</v>
      </c>
      <c r="I976" s="100">
        <v>0</v>
      </c>
      <c r="J976" s="100">
        <v>0</v>
      </c>
      <c r="K976" s="100">
        <v>0</v>
      </c>
      <c r="L976" s="100">
        <v>0</v>
      </c>
      <c r="M976" s="100">
        <v>0</v>
      </c>
      <c r="N976" s="100">
        <v>0</v>
      </c>
      <c r="O976" s="100">
        <v>0</v>
      </c>
      <c r="P976" s="100">
        <v>0</v>
      </c>
      <c r="Q976" s="100">
        <v>0</v>
      </c>
      <c r="R976" s="100">
        <v>0</v>
      </c>
      <c r="S976" s="100">
        <v>0</v>
      </c>
      <c r="T976" s="100">
        <v>0</v>
      </c>
      <c r="U976" s="100">
        <v>0</v>
      </c>
      <c r="V976" s="100">
        <v>0</v>
      </c>
      <c r="W976" s="100">
        <v>0</v>
      </c>
      <c r="X976" s="100">
        <v>0</v>
      </c>
      <c r="Y976" s="100">
        <v>0</v>
      </c>
      <c r="Z976" s="100">
        <v>0</v>
      </c>
      <c r="AB976" s="100">
        <v>0</v>
      </c>
      <c r="AC976" s="100">
        <v>0</v>
      </c>
      <c r="AD976" s="100">
        <v>0</v>
      </c>
      <c r="AE976" s="100">
        <v>0</v>
      </c>
      <c r="AF976" s="100">
        <v>0</v>
      </c>
      <c r="AG976" s="100">
        <v>0</v>
      </c>
      <c r="AH976" s="100">
        <v>0</v>
      </c>
      <c r="AI976" s="100">
        <v>0</v>
      </c>
      <c r="AJ976" s="100">
        <v>0</v>
      </c>
      <c r="AK976" s="100">
        <v>0</v>
      </c>
      <c r="AL976" s="100">
        <v>0</v>
      </c>
      <c r="AM976" s="100">
        <v>0</v>
      </c>
      <c r="AN976" s="100">
        <v>0</v>
      </c>
      <c r="AO976" s="100">
        <v>0</v>
      </c>
      <c r="AP976" s="100">
        <v>0</v>
      </c>
      <c r="AQ976" s="100">
        <v>0</v>
      </c>
      <c r="AR976" s="100">
        <v>0</v>
      </c>
      <c r="AS976" s="100">
        <v>0</v>
      </c>
      <c r="AT976" s="100">
        <v>0</v>
      </c>
      <c r="AU976" s="100">
        <v>0</v>
      </c>
      <c r="AV976" s="100">
        <v>0</v>
      </c>
      <c r="AW976" s="100">
        <v>0</v>
      </c>
      <c r="AX976" s="100">
        <v>0</v>
      </c>
      <c r="AY976" s="100">
        <v>0</v>
      </c>
      <c r="AZ976" s="100">
        <v>0</v>
      </c>
      <c r="BA976" s="100">
        <v>0</v>
      </c>
      <c r="BB976" s="100">
        <v>0</v>
      </c>
      <c r="BC976" s="100">
        <v>0</v>
      </c>
      <c r="BD976" s="100">
        <v>0</v>
      </c>
      <c r="BE976" s="100">
        <v>0</v>
      </c>
      <c r="BF976" s="100">
        <v>0</v>
      </c>
      <c r="BG976" s="100">
        <v>0</v>
      </c>
      <c r="BH976" s="100">
        <v>0</v>
      </c>
      <c r="BI976" s="100">
        <v>0</v>
      </c>
      <c r="BJ976" s="100">
        <v>0</v>
      </c>
      <c r="BK976" s="100">
        <v>0</v>
      </c>
      <c r="BL976" s="100">
        <v>0</v>
      </c>
      <c r="BM976" s="100">
        <v>0</v>
      </c>
      <c r="BN976" s="100">
        <v>0</v>
      </c>
      <c r="BO976" s="100">
        <v>0</v>
      </c>
      <c r="BP976" s="100">
        <v>0</v>
      </c>
      <c r="BQ976" s="100">
        <v>0</v>
      </c>
      <c r="BR976" s="100">
        <v>0</v>
      </c>
      <c r="BS976" s="100">
        <v>0</v>
      </c>
      <c r="BT976" s="100">
        <v>0</v>
      </c>
      <c r="BU976" s="100">
        <v>0</v>
      </c>
      <c r="BV976" s="100">
        <v>0</v>
      </c>
      <c r="BW976" s="100">
        <v>0</v>
      </c>
      <c r="BX976" s="100">
        <v>0</v>
      </c>
      <c r="BY976" s="100">
        <v>0</v>
      </c>
      <c r="BZ976" s="100">
        <v>0</v>
      </c>
      <c r="CA976" s="100">
        <v>0</v>
      </c>
      <c r="CB976" s="100">
        <v>0</v>
      </c>
      <c r="CC976" s="100">
        <v>0</v>
      </c>
      <c r="CD976" s="100">
        <v>0</v>
      </c>
      <c r="CE976" s="100">
        <v>0</v>
      </c>
      <c r="CF976" s="100">
        <v>0</v>
      </c>
      <c r="CG976" s="100">
        <v>0</v>
      </c>
      <c r="CH976" s="100">
        <v>0</v>
      </c>
      <c r="CI976" s="100">
        <v>0</v>
      </c>
      <c r="CJ976" s="100">
        <v>0</v>
      </c>
      <c r="CK976" s="100">
        <v>0</v>
      </c>
      <c r="CL976" s="100">
        <v>0</v>
      </c>
      <c r="CM976" s="100">
        <v>0</v>
      </c>
      <c r="CN976" s="100">
        <v>0</v>
      </c>
      <c r="CO976" s="100">
        <v>0</v>
      </c>
    </row>
    <row r="977" spans="1:93" x14ac:dyDescent="0.2">
      <c r="A977" s="101" t="s">
        <v>2569</v>
      </c>
      <c r="B977" s="100">
        <v>0</v>
      </c>
      <c r="C977" s="100">
        <v>0</v>
      </c>
      <c r="D977" s="100">
        <v>0</v>
      </c>
      <c r="E977" s="100">
        <v>0</v>
      </c>
      <c r="F977" s="100">
        <v>0</v>
      </c>
      <c r="G977" s="100">
        <v>0</v>
      </c>
      <c r="H977" s="100">
        <v>0</v>
      </c>
      <c r="I977" s="100">
        <v>0</v>
      </c>
      <c r="J977" s="100">
        <v>0</v>
      </c>
      <c r="K977" s="100">
        <v>0</v>
      </c>
      <c r="L977" s="100">
        <v>0</v>
      </c>
      <c r="M977" s="100">
        <v>0</v>
      </c>
      <c r="N977" s="100">
        <v>0</v>
      </c>
      <c r="O977" s="100">
        <v>0</v>
      </c>
      <c r="P977" s="100">
        <v>0</v>
      </c>
      <c r="Q977" s="100">
        <v>0</v>
      </c>
      <c r="R977" s="100">
        <v>0</v>
      </c>
      <c r="S977" s="100">
        <v>0</v>
      </c>
      <c r="T977" s="100">
        <v>0</v>
      </c>
      <c r="U977" s="100">
        <v>0</v>
      </c>
      <c r="V977" s="100">
        <v>0</v>
      </c>
      <c r="W977" s="100">
        <v>0</v>
      </c>
      <c r="X977" s="100">
        <v>0</v>
      </c>
      <c r="Y977" s="100">
        <v>0</v>
      </c>
      <c r="Z977" s="100">
        <v>0</v>
      </c>
      <c r="AB977" s="100">
        <v>0</v>
      </c>
      <c r="AC977" s="100">
        <v>0</v>
      </c>
      <c r="AD977" s="100">
        <v>0</v>
      </c>
      <c r="AE977" s="100">
        <v>0</v>
      </c>
      <c r="AF977" s="100">
        <v>0</v>
      </c>
      <c r="AG977" s="100">
        <v>0</v>
      </c>
      <c r="AH977" s="100">
        <v>0</v>
      </c>
      <c r="AI977" s="100">
        <v>0</v>
      </c>
      <c r="AJ977" s="100">
        <v>0</v>
      </c>
      <c r="AK977" s="100">
        <v>0</v>
      </c>
      <c r="AL977" s="100">
        <v>0</v>
      </c>
      <c r="AM977" s="100">
        <v>0</v>
      </c>
      <c r="AN977" s="100">
        <v>0</v>
      </c>
      <c r="AO977" s="100">
        <v>0</v>
      </c>
      <c r="AP977" s="100">
        <v>0</v>
      </c>
      <c r="AQ977" s="100">
        <v>0</v>
      </c>
      <c r="AR977" s="100">
        <v>0</v>
      </c>
      <c r="AS977" s="100">
        <v>0</v>
      </c>
      <c r="AT977" s="100">
        <v>0</v>
      </c>
      <c r="AU977" s="100">
        <v>0</v>
      </c>
      <c r="AV977" s="100">
        <v>0</v>
      </c>
      <c r="AW977" s="100">
        <v>0</v>
      </c>
      <c r="AX977" s="100">
        <v>0</v>
      </c>
      <c r="AY977" s="100">
        <v>0</v>
      </c>
      <c r="AZ977" s="100">
        <v>0</v>
      </c>
      <c r="BA977" s="100">
        <v>0</v>
      </c>
      <c r="BB977" s="100">
        <v>0</v>
      </c>
      <c r="BC977" s="100">
        <v>0</v>
      </c>
      <c r="BD977" s="100">
        <v>0</v>
      </c>
      <c r="BE977" s="100">
        <v>0</v>
      </c>
      <c r="BF977" s="100">
        <v>0</v>
      </c>
      <c r="BG977" s="100">
        <v>0</v>
      </c>
      <c r="BH977" s="100">
        <v>0</v>
      </c>
      <c r="BI977" s="100">
        <v>0</v>
      </c>
      <c r="BJ977" s="100">
        <v>0</v>
      </c>
      <c r="BK977" s="100">
        <v>0</v>
      </c>
      <c r="BL977" s="100">
        <v>0</v>
      </c>
      <c r="BM977" s="100">
        <v>0</v>
      </c>
      <c r="BN977" s="100">
        <v>0</v>
      </c>
      <c r="BO977" s="100">
        <v>0</v>
      </c>
      <c r="BP977" s="100">
        <v>0</v>
      </c>
      <c r="BQ977" s="100">
        <v>0</v>
      </c>
      <c r="BR977" s="100">
        <v>0</v>
      </c>
      <c r="BS977" s="100">
        <v>0</v>
      </c>
      <c r="BT977" s="100">
        <v>0</v>
      </c>
      <c r="BU977" s="100">
        <v>0</v>
      </c>
      <c r="BV977" s="100">
        <v>0</v>
      </c>
      <c r="BW977" s="100">
        <v>0</v>
      </c>
      <c r="BX977" s="100">
        <v>0</v>
      </c>
      <c r="BY977" s="100">
        <v>0</v>
      </c>
      <c r="BZ977" s="100">
        <v>0</v>
      </c>
      <c r="CA977" s="100">
        <v>0</v>
      </c>
      <c r="CB977" s="100">
        <v>0</v>
      </c>
      <c r="CC977" s="100">
        <v>0</v>
      </c>
      <c r="CD977" s="100">
        <v>0</v>
      </c>
      <c r="CE977" s="100">
        <v>0</v>
      </c>
      <c r="CF977" s="100">
        <v>0</v>
      </c>
      <c r="CG977" s="100">
        <v>0</v>
      </c>
      <c r="CH977" s="100">
        <v>0</v>
      </c>
      <c r="CI977" s="100">
        <v>0</v>
      </c>
      <c r="CJ977" s="100">
        <v>0</v>
      </c>
      <c r="CK977" s="100">
        <v>0</v>
      </c>
      <c r="CL977" s="100">
        <v>0</v>
      </c>
      <c r="CM977" s="100">
        <v>0</v>
      </c>
      <c r="CN977" s="100">
        <v>0</v>
      </c>
      <c r="CO977" s="100">
        <v>0</v>
      </c>
    </row>
    <row r="978" spans="1:93" x14ac:dyDescent="0.2">
      <c r="A978" s="102" t="s">
        <v>2570</v>
      </c>
      <c r="B978" s="103">
        <v>-64637517.229999997</v>
      </c>
      <c r="C978" s="103">
        <v>-64910502.090000004</v>
      </c>
      <c r="D978" s="103">
        <v>-65184876.109999999</v>
      </c>
      <c r="E978" s="103">
        <v>-65460643.460000001</v>
      </c>
      <c r="F978" s="103">
        <v>-65735280</v>
      </c>
      <c r="G978" s="103">
        <v>-66011319.009999998</v>
      </c>
      <c r="H978" s="103">
        <v>-66288770.539999999</v>
      </c>
      <c r="I978" s="103">
        <v>-66567642.969999999</v>
      </c>
      <c r="J978" s="103">
        <v>-66847941.649999999</v>
      </c>
      <c r="K978" s="103">
        <v>-67129679.829999998</v>
      </c>
      <c r="L978" s="103">
        <v>-67412862.089999899</v>
      </c>
      <c r="M978" s="103">
        <v>-67697497.879999995</v>
      </c>
      <c r="N978" s="103">
        <v>-67697497.879999995</v>
      </c>
      <c r="O978" s="103">
        <v>-67983301.680000007</v>
      </c>
      <c r="P978" s="103">
        <v>-68270575.969999999</v>
      </c>
      <c r="Q978" s="103">
        <v>-68559327.469999999</v>
      </c>
      <c r="R978" s="103">
        <v>-68849563.859999999</v>
      </c>
      <c r="S978" s="103">
        <v>-67845173.329999894</v>
      </c>
      <c r="T978" s="103">
        <v>-64908675.549999997</v>
      </c>
      <c r="U978" s="103">
        <v>-61906101.659999996</v>
      </c>
      <c r="V978" s="103">
        <v>-58881112.560000002</v>
      </c>
      <c r="W978" s="103">
        <v>-59022909.929999903</v>
      </c>
      <c r="X978" s="103">
        <v>-58484508.009999998</v>
      </c>
      <c r="Y978" s="103">
        <v>-58169896.329999998</v>
      </c>
      <c r="Z978" s="103">
        <v>-57052594.919999897</v>
      </c>
      <c r="AA978" s="103"/>
      <c r="AB978" s="103">
        <v>-57052594.919999897</v>
      </c>
      <c r="AC978" s="103">
        <v>-55751133.303235702</v>
      </c>
      <c r="AD978" s="103">
        <v>-54440199.062603801</v>
      </c>
      <c r="AE978" s="103">
        <v>-53680875.087014101</v>
      </c>
      <c r="AF978" s="103">
        <v>-52957888.788212702</v>
      </c>
      <c r="AG978" s="103">
        <v>-52983794.612644002</v>
      </c>
      <c r="AH978" s="103">
        <v>-53009858.2463127</v>
      </c>
      <c r="AI978" s="103">
        <v>-53036080.6505372</v>
      </c>
      <c r="AJ978" s="103">
        <v>-53062462.792491697</v>
      </c>
      <c r="AK978" s="103">
        <v>-53089005.645242199</v>
      </c>
      <c r="AL978" s="103">
        <v>-53115710.187782302</v>
      </c>
      <c r="AM978" s="103">
        <v>-53142577.405069202</v>
      </c>
      <c r="AN978" s="103">
        <v>-53169608.2880603</v>
      </c>
      <c r="AO978" s="103">
        <v>-53169608.2880603</v>
      </c>
      <c r="AP978" s="103">
        <v>-53196803.833749197</v>
      </c>
      <c r="AQ978" s="103">
        <v>-53224165.045203097</v>
      </c>
      <c r="AR978" s="103">
        <v>-53251692.931599498</v>
      </c>
      <c r="AS978" s="103">
        <v>-53279388.508263499</v>
      </c>
      <c r="AT978" s="103">
        <v>-53307252.796704903</v>
      </c>
      <c r="AU978" s="103">
        <v>-53335286.824656598</v>
      </c>
      <c r="AV978" s="103">
        <v>-53363491.626111902</v>
      </c>
      <c r="AW978" s="103">
        <v>-53391868.241362497</v>
      </c>
      <c r="AX978" s="103">
        <v>-53420417.717037797</v>
      </c>
      <c r="AY978" s="103">
        <v>-53449141.106142402</v>
      </c>
      <c r="AZ978" s="103">
        <v>-53478039.468095697</v>
      </c>
      <c r="BA978" s="103">
        <v>-53507113.868770503</v>
      </c>
      <c r="BB978" s="103">
        <v>-53507113.868770503</v>
      </c>
      <c r="BC978" s="103">
        <v>-53536365.380532697</v>
      </c>
      <c r="BD978" s="103">
        <v>-53565795.082280599</v>
      </c>
      <c r="BE978" s="103">
        <v>-53595404.059484698</v>
      </c>
      <c r="BF978" s="103">
        <v>-53201356.976000302</v>
      </c>
      <c r="BG978" s="103">
        <v>-52804914.526367903</v>
      </c>
      <c r="BH978" s="103">
        <v>-52406057.086857297</v>
      </c>
      <c r="BI978" s="103">
        <v>-52004769.946194097</v>
      </c>
      <c r="BJ978" s="103">
        <v>-51601038.303488299</v>
      </c>
      <c r="BK978" s="103">
        <v>-51194847.267687701</v>
      </c>
      <c r="BL978" s="103">
        <v>-50786181.8570292</v>
      </c>
      <c r="BM978" s="103">
        <v>-50375026.998486303</v>
      </c>
      <c r="BN978" s="103">
        <v>-49961367.527212702</v>
      </c>
      <c r="BO978" s="103">
        <v>-49961367.527212702</v>
      </c>
      <c r="BP978" s="103">
        <v>-49545188.185983203</v>
      </c>
      <c r="BQ978" s="103">
        <v>-49126473.624631099</v>
      </c>
      <c r="BR978" s="103">
        <v>-48705208.399481803</v>
      </c>
      <c r="BS978" s="103">
        <v>-48705213.401010901</v>
      </c>
      <c r="BT978" s="103">
        <v>-48705213.401010901</v>
      </c>
      <c r="BU978" s="103">
        <v>-48705213.401010901</v>
      </c>
      <c r="BV978" s="103">
        <v>-48705213.401010901</v>
      </c>
      <c r="BW978" s="103">
        <v>-48705213.401010901</v>
      </c>
      <c r="BX978" s="103">
        <v>-48705213.401010901</v>
      </c>
      <c r="BY978" s="103">
        <v>-48705213.401010901</v>
      </c>
      <c r="BZ978" s="103">
        <v>-48705213.401010901</v>
      </c>
      <c r="CA978" s="103">
        <v>-48705213.401010901</v>
      </c>
      <c r="CB978" s="103">
        <v>-48705213.401010901</v>
      </c>
      <c r="CC978" s="103">
        <v>-48705213.401010901</v>
      </c>
      <c r="CD978" s="103">
        <v>-48705213.401010901</v>
      </c>
      <c r="CE978" s="103">
        <v>-48705213.401010901</v>
      </c>
      <c r="CF978" s="103">
        <v>-48705213.401010901</v>
      </c>
      <c r="CG978" s="103">
        <v>-48705213.401010901</v>
      </c>
      <c r="CH978" s="103">
        <v>-48705213.401010901</v>
      </c>
      <c r="CI978" s="103">
        <v>-48705213.401010901</v>
      </c>
      <c r="CJ978" s="103">
        <v>-48705213.401010901</v>
      </c>
      <c r="CK978" s="103">
        <v>-48705213.401010901</v>
      </c>
      <c r="CL978" s="103">
        <v>-48705213.401010901</v>
      </c>
      <c r="CM978" s="103">
        <v>-48705213.401010901</v>
      </c>
      <c r="CN978" s="103">
        <v>-48705213.401010901</v>
      </c>
      <c r="CO978" s="103">
        <v>-48705213.401010901</v>
      </c>
    </row>
    <row r="979" spans="1:93" x14ac:dyDescent="0.2">
      <c r="A979" s="101" t="s">
        <v>1551</v>
      </c>
    </row>
    <row r="980" spans="1:93" x14ac:dyDescent="0.2">
      <c r="A980" s="99" t="s">
        <v>2571</v>
      </c>
    </row>
    <row r="981" spans="1:93" x14ac:dyDescent="0.2">
      <c r="A981" s="101" t="s">
        <v>2572</v>
      </c>
      <c r="B981" s="100">
        <v>0</v>
      </c>
      <c r="C981" s="100">
        <v>0</v>
      </c>
      <c r="D981" s="100">
        <v>0</v>
      </c>
      <c r="E981" s="100">
        <v>0</v>
      </c>
      <c r="F981" s="100">
        <v>0</v>
      </c>
      <c r="G981" s="100">
        <v>0</v>
      </c>
      <c r="H981" s="100">
        <v>0</v>
      </c>
      <c r="I981" s="100">
        <v>0</v>
      </c>
      <c r="J981" s="100">
        <v>0</v>
      </c>
      <c r="K981" s="100">
        <v>0</v>
      </c>
      <c r="L981" s="100">
        <v>0</v>
      </c>
      <c r="M981" s="100">
        <v>0</v>
      </c>
      <c r="N981" s="100">
        <v>0</v>
      </c>
      <c r="O981" s="100">
        <v>0</v>
      </c>
      <c r="P981" s="100">
        <v>0</v>
      </c>
      <c r="Q981" s="100">
        <v>0</v>
      </c>
      <c r="R981" s="100">
        <v>0</v>
      </c>
      <c r="S981" s="100">
        <v>0</v>
      </c>
      <c r="T981" s="100">
        <v>0</v>
      </c>
      <c r="U981" s="100">
        <v>0</v>
      </c>
      <c r="V981" s="100">
        <v>0</v>
      </c>
      <c r="W981" s="100">
        <v>0</v>
      </c>
      <c r="X981" s="100">
        <v>0</v>
      </c>
      <c r="Y981" s="100">
        <v>0</v>
      </c>
      <c r="Z981" s="100">
        <v>0</v>
      </c>
      <c r="AB981" s="100">
        <v>0</v>
      </c>
      <c r="AC981" s="100">
        <v>0</v>
      </c>
      <c r="AD981" s="100">
        <v>0</v>
      </c>
      <c r="AE981" s="100">
        <v>0</v>
      </c>
      <c r="AF981" s="100">
        <v>0</v>
      </c>
      <c r="AG981" s="100">
        <v>0</v>
      </c>
      <c r="AH981" s="100">
        <v>0</v>
      </c>
      <c r="AI981" s="100">
        <v>0</v>
      </c>
      <c r="AJ981" s="100">
        <v>0</v>
      </c>
      <c r="AK981" s="100">
        <v>0</v>
      </c>
      <c r="AL981" s="100">
        <v>0</v>
      </c>
      <c r="AM981" s="100">
        <v>0</v>
      </c>
      <c r="AN981" s="100">
        <v>0</v>
      </c>
      <c r="AO981" s="100">
        <v>0</v>
      </c>
      <c r="AP981" s="100">
        <v>0</v>
      </c>
      <c r="AQ981" s="100">
        <v>0</v>
      </c>
      <c r="AR981" s="100">
        <v>0</v>
      </c>
      <c r="AS981" s="100">
        <v>0</v>
      </c>
      <c r="AT981" s="100">
        <v>0</v>
      </c>
      <c r="AU981" s="100">
        <v>0</v>
      </c>
      <c r="AV981" s="100">
        <v>0</v>
      </c>
      <c r="AW981" s="100">
        <v>0</v>
      </c>
      <c r="AX981" s="100">
        <v>0</v>
      </c>
      <c r="AY981" s="100">
        <v>0</v>
      </c>
      <c r="AZ981" s="100">
        <v>0</v>
      </c>
      <c r="BA981" s="100">
        <v>0</v>
      </c>
      <c r="BB981" s="100">
        <v>0</v>
      </c>
      <c r="BC981" s="100">
        <v>0</v>
      </c>
      <c r="BD981" s="100">
        <v>0</v>
      </c>
      <c r="BE981" s="100">
        <v>0</v>
      </c>
      <c r="BF981" s="100">
        <v>0</v>
      </c>
      <c r="BG981" s="100">
        <v>0</v>
      </c>
      <c r="BH981" s="100">
        <v>0</v>
      </c>
      <c r="BI981" s="100">
        <v>0</v>
      </c>
      <c r="BJ981" s="100">
        <v>0</v>
      </c>
      <c r="BK981" s="100">
        <v>0</v>
      </c>
      <c r="BL981" s="100">
        <v>0</v>
      </c>
      <c r="BM981" s="100">
        <v>0</v>
      </c>
      <c r="BN981" s="100">
        <v>0</v>
      </c>
      <c r="BO981" s="100">
        <v>0</v>
      </c>
      <c r="BP981" s="100">
        <v>0</v>
      </c>
      <c r="BQ981" s="100">
        <v>0</v>
      </c>
      <c r="BR981" s="100">
        <v>0</v>
      </c>
      <c r="BS981" s="100">
        <v>0</v>
      </c>
      <c r="BT981" s="100">
        <v>0</v>
      </c>
      <c r="BU981" s="100">
        <v>0</v>
      </c>
      <c r="BV981" s="100">
        <v>0</v>
      </c>
      <c r="BW981" s="100">
        <v>0</v>
      </c>
      <c r="BX981" s="100">
        <v>0</v>
      </c>
      <c r="BY981" s="100">
        <v>0</v>
      </c>
      <c r="BZ981" s="100">
        <v>0</v>
      </c>
      <c r="CA981" s="100">
        <v>0</v>
      </c>
      <c r="CB981" s="100">
        <v>0</v>
      </c>
      <c r="CC981" s="100">
        <v>0</v>
      </c>
      <c r="CD981" s="100">
        <v>0</v>
      </c>
      <c r="CE981" s="100">
        <v>0</v>
      </c>
      <c r="CF981" s="100">
        <v>0</v>
      </c>
      <c r="CG981" s="100">
        <v>0</v>
      </c>
      <c r="CH981" s="100">
        <v>0</v>
      </c>
      <c r="CI981" s="100">
        <v>0</v>
      </c>
      <c r="CJ981" s="100">
        <v>0</v>
      </c>
      <c r="CK981" s="100">
        <v>0</v>
      </c>
      <c r="CL981" s="100">
        <v>0</v>
      </c>
      <c r="CM981" s="100">
        <v>0</v>
      </c>
      <c r="CN981" s="100">
        <v>0</v>
      </c>
      <c r="CO981" s="100">
        <v>0</v>
      </c>
    </row>
    <row r="982" spans="1:93" x14ac:dyDescent="0.2">
      <c r="A982" s="101" t="s">
        <v>2573</v>
      </c>
      <c r="B982" s="100">
        <v>0</v>
      </c>
      <c r="C982" s="100">
        <v>0</v>
      </c>
      <c r="D982" s="100">
        <v>0</v>
      </c>
      <c r="E982" s="100">
        <v>0</v>
      </c>
      <c r="F982" s="100">
        <v>0</v>
      </c>
      <c r="G982" s="100">
        <v>0</v>
      </c>
      <c r="H982" s="100">
        <v>0</v>
      </c>
      <c r="I982" s="100">
        <v>0</v>
      </c>
      <c r="J982" s="100">
        <v>0</v>
      </c>
      <c r="K982" s="100">
        <v>0</v>
      </c>
      <c r="L982" s="100">
        <v>0</v>
      </c>
      <c r="M982" s="100">
        <v>0</v>
      </c>
      <c r="N982" s="100">
        <v>0</v>
      </c>
      <c r="O982" s="100">
        <v>0</v>
      </c>
      <c r="P982" s="100">
        <v>0</v>
      </c>
      <c r="Q982" s="100">
        <v>-3325964.47</v>
      </c>
      <c r="R982" s="100">
        <v>-3325964.47</v>
      </c>
      <c r="S982" s="100">
        <v>-3325964.47</v>
      </c>
      <c r="T982" s="100">
        <v>0</v>
      </c>
      <c r="U982" s="100">
        <v>0</v>
      </c>
      <c r="V982" s="100">
        <v>0</v>
      </c>
      <c r="W982" s="100">
        <v>0</v>
      </c>
      <c r="X982" s="100">
        <v>0</v>
      </c>
      <c r="Y982" s="100">
        <v>0</v>
      </c>
      <c r="Z982" s="100">
        <v>-14973655.199999999</v>
      </c>
      <c r="AB982" s="100">
        <v>-14973655.199999999</v>
      </c>
      <c r="AC982" s="100">
        <v>-14973655.199999999</v>
      </c>
      <c r="AD982" s="100">
        <v>-14973655.199999999</v>
      </c>
      <c r="AE982" s="100">
        <v>-14973655.199999999</v>
      </c>
      <c r="AF982" s="100">
        <v>-14973655.199999999</v>
      </c>
      <c r="AG982" s="100">
        <v>-14973655.199999999</v>
      </c>
      <c r="AH982" s="100">
        <v>-14973655.199999999</v>
      </c>
      <c r="AI982" s="100">
        <v>-14973655.199999999</v>
      </c>
      <c r="AJ982" s="100">
        <v>-14973655.199999999</v>
      </c>
      <c r="AK982" s="100">
        <v>-14973655.199999999</v>
      </c>
      <c r="AL982" s="100">
        <v>-14973655.199999999</v>
      </c>
      <c r="AM982" s="100">
        <v>-14973655.199999999</v>
      </c>
      <c r="AN982" s="100">
        <v>-14973655.199999999</v>
      </c>
      <c r="AO982" s="100">
        <v>-14973655.199999999</v>
      </c>
      <c r="AP982" s="100">
        <v>-14973655.199999999</v>
      </c>
      <c r="AQ982" s="100">
        <v>-14973655.199999999</v>
      </c>
      <c r="AR982" s="100">
        <v>-14973655.199999999</v>
      </c>
      <c r="AS982" s="100">
        <v>-14973655.199999999</v>
      </c>
      <c r="AT982" s="100">
        <v>-14973655.199999999</v>
      </c>
      <c r="AU982" s="100">
        <v>-14973655.199999999</v>
      </c>
      <c r="AV982" s="100">
        <v>-14973655.199999999</v>
      </c>
      <c r="AW982" s="100">
        <v>-14973655.199999999</v>
      </c>
      <c r="AX982" s="100">
        <v>-14973655.199999999</v>
      </c>
      <c r="AY982" s="100">
        <v>-14973655.199999999</v>
      </c>
      <c r="AZ982" s="100">
        <v>-14973655.199999999</v>
      </c>
      <c r="BA982" s="100">
        <v>-14973655.199999999</v>
      </c>
      <c r="BB982" s="100">
        <v>-14973655.199999999</v>
      </c>
      <c r="BC982" s="100">
        <v>-14973655.199999999</v>
      </c>
      <c r="BD982" s="100">
        <v>-14973655.199999999</v>
      </c>
      <c r="BE982" s="100">
        <v>-14973655.199999999</v>
      </c>
      <c r="BF982" s="100">
        <v>-14973655.199999999</v>
      </c>
      <c r="BG982" s="100">
        <v>-14973655.199999999</v>
      </c>
      <c r="BH982" s="100">
        <v>-14973655.199999999</v>
      </c>
      <c r="BI982" s="100">
        <v>-14973655.199999999</v>
      </c>
      <c r="BJ982" s="100">
        <v>-14973655.199999999</v>
      </c>
      <c r="BK982" s="100">
        <v>-14973655.199999999</v>
      </c>
      <c r="BL982" s="100">
        <v>-14973655.199999999</v>
      </c>
      <c r="BM982" s="100">
        <v>-14973655.199999999</v>
      </c>
      <c r="BN982" s="100">
        <v>-14973655.199999999</v>
      </c>
      <c r="BO982" s="100">
        <v>-14973655.199999999</v>
      </c>
      <c r="BP982" s="100">
        <v>-14973655.199999999</v>
      </c>
      <c r="BQ982" s="100">
        <v>-14973655.199999999</v>
      </c>
      <c r="BR982" s="100">
        <v>-14973655.199999999</v>
      </c>
      <c r="BS982" s="100">
        <v>-14973655.199999999</v>
      </c>
      <c r="BT982" s="100">
        <v>-14973655.199999999</v>
      </c>
      <c r="BU982" s="100">
        <v>-14973655.199999999</v>
      </c>
      <c r="BV982" s="100">
        <v>-14973655.199999999</v>
      </c>
      <c r="BW982" s="100">
        <v>-14973655.199999999</v>
      </c>
      <c r="BX982" s="100">
        <v>-14973655.199999999</v>
      </c>
      <c r="BY982" s="100">
        <v>-14973655.199999999</v>
      </c>
      <c r="BZ982" s="100">
        <v>-14973655.199999999</v>
      </c>
      <c r="CA982" s="100">
        <v>-14973655.199999999</v>
      </c>
      <c r="CB982" s="100">
        <v>-14973655.199999999</v>
      </c>
      <c r="CC982" s="100">
        <v>-14973655.199999999</v>
      </c>
      <c r="CD982" s="100">
        <v>-14973655.199999999</v>
      </c>
      <c r="CE982" s="100">
        <v>-14973655.199999999</v>
      </c>
      <c r="CF982" s="100">
        <v>-14973655.199999999</v>
      </c>
      <c r="CG982" s="100">
        <v>-14973655.199999999</v>
      </c>
      <c r="CH982" s="100">
        <v>-14973655.199999999</v>
      </c>
      <c r="CI982" s="100">
        <v>-14973655.199999999</v>
      </c>
      <c r="CJ982" s="100">
        <v>-14973655.199999999</v>
      </c>
      <c r="CK982" s="100">
        <v>-14973655.199999999</v>
      </c>
      <c r="CL982" s="100">
        <v>-14973655.199999999</v>
      </c>
      <c r="CM982" s="100">
        <v>-14973655.199999999</v>
      </c>
      <c r="CN982" s="100">
        <v>-14973655.199999999</v>
      </c>
      <c r="CO982" s="100">
        <v>-14973655.199999999</v>
      </c>
    </row>
    <row r="983" spans="1:93" x14ac:dyDescent="0.2">
      <c r="A983" s="101" t="s">
        <v>2574</v>
      </c>
      <c r="B983" s="100">
        <v>0</v>
      </c>
      <c r="C983" s="100">
        <v>0</v>
      </c>
      <c r="D983" s="100">
        <v>0</v>
      </c>
      <c r="E983" s="100">
        <v>0</v>
      </c>
      <c r="F983" s="100">
        <v>0</v>
      </c>
      <c r="G983" s="100">
        <v>0</v>
      </c>
      <c r="H983" s="100">
        <v>0</v>
      </c>
      <c r="I983" s="100">
        <v>0</v>
      </c>
      <c r="J983" s="100">
        <v>0</v>
      </c>
      <c r="K983" s="100">
        <v>0</v>
      </c>
      <c r="L983" s="100">
        <v>0</v>
      </c>
      <c r="M983" s="100">
        <v>0</v>
      </c>
      <c r="N983" s="100">
        <v>0</v>
      </c>
      <c r="O983" s="100">
        <v>0</v>
      </c>
      <c r="P983" s="100">
        <v>0</v>
      </c>
      <c r="Q983" s="100">
        <v>0</v>
      </c>
      <c r="R983" s="100">
        <v>0</v>
      </c>
      <c r="S983" s="100">
        <v>0</v>
      </c>
      <c r="T983" s="100">
        <v>0</v>
      </c>
      <c r="U983" s="100">
        <v>0</v>
      </c>
      <c r="V983" s="100">
        <v>0</v>
      </c>
      <c r="W983" s="100">
        <v>0</v>
      </c>
      <c r="X983" s="100">
        <v>0</v>
      </c>
      <c r="Y983" s="100">
        <v>0</v>
      </c>
      <c r="Z983" s="100">
        <v>0</v>
      </c>
      <c r="AB983" s="100">
        <v>0</v>
      </c>
      <c r="AC983" s="100">
        <v>0</v>
      </c>
      <c r="AD983" s="100">
        <v>0</v>
      </c>
      <c r="AE983" s="100">
        <v>0</v>
      </c>
      <c r="AF983" s="100">
        <v>0</v>
      </c>
      <c r="AG983" s="100">
        <v>0</v>
      </c>
      <c r="AH983" s="100">
        <v>0</v>
      </c>
      <c r="AI983" s="100">
        <v>0</v>
      </c>
      <c r="AJ983" s="100">
        <v>0</v>
      </c>
      <c r="AK983" s="100">
        <v>0</v>
      </c>
      <c r="AL983" s="100">
        <v>0</v>
      </c>
      <c r="AM983" s="100">
        <v>0</v>
      </c>
      <c r="AN983" s="100">
        <v>0</v>
      </c>
      <c r="AO983" s="100">
        <v>0</v>
      </c>
      <c r="AP983" s="100">
        <v>0</v>
      </c>
      <c r="AQ983" s="100">
        <v>0</v>
      </c>
      <c r="AR983" s="100">
        <v>0</v>
      </c>
      <c r="AS983" s="100">
        <v>0</v>
      </c>
      <c r="AT983" s="100">
        <v>0</v>
      </c>
      <c r="AU983" s="100">
        <v>0</v>
      </c>
      <c r="AV983" s="100">
        <v>0</v>
      </c>
      <c r="AW983" s="100">
        <v>0</v>
      </c>
      <c r="AX983" s="100">
        <v>0</v>
      </c>
      <c r="AY983" s="100">
        <v>0</v>
      </c>
      <c r="AZ983" s="100">
        <v>0</v>
      </c>
      <c r="BA983" s="100">
        <v>0</v>
      </c>
      <c r="BB983" s="100">
        <v>0</v>
      </c>
      <c r="BC983" s="100">
        <v>0</v>
      </c>
      <c r="BD983" s="100">
        <v>0</v>
      </c>
      <c r="BE983" s="100">
        <v>0</v>
      </c>
      <c r="BF983" s="100">
        <v>0</v>
      </c>
      <c r="BG983" s="100">
        <v>0</v>
      </c>
      <c r="BH983" s="100">
        <v>0</v>
      </c>
      <c r="BI983" s="100">
        <v>0</v>
      </c>
      <c r="BJ983" s="100">
        <v>0</v>
      </c>
      <c r="BK983" s="100">
        <v>0</v>
      </c>
      <c r="BL983" s="100">
        <v>0</v>
      </c>
      <c r="BM983" s="100">
        <v>0</v>
      </c>
      <c r="BN983" s="100">
        <v>0</v>
      </c>
      <c r="BO983" s="100">
        <v>0</v>
      </c>
      <c r="BP983" s="100">
        <v>0</v>
      </c>
      <c r="BQ983" s="100">
        <v>0</v>
      </c>
      <c r="BR983" s="100">
        <v>0</v>
      </c>
      <c r="BS983" s="100">
        <v>0</v>
      </c>
      <c r="BT983" s="100">
        <v>0</v>
      </c>
      <c r="BU983" s="100">
        <v>0</v>
      </c>
      <c r="BV983" s="100">
        <v>0</v>
      </c>
      <c r="BW983" s="100">
        <v>0</v>
      </c>
      <c r="BX983" s="100">
        <v>0</v>
      </c>
      <c r="BY983" s="100">
        <v>0</v>
      </c>
      <c r="BZ983" s="100">
        <v>0</v>
      </c>
      <c r="CA983" s="100">
        <v>0</v>
      </c>
      <c r="CB983" s="100">
        <v>0</v>
      </c>
      <c r="CC983" s="100">
        <v>0</v>
      </c>
      <c r="CD983" s="100">
        <v>0</v>
      </c>
      <c r="CE983" s="100">
        <v>0</v>
      </c>
      <c r="CF983" s="100">
        <v>0</v>
      </c>
      <c r="CG983" s="100">
        <v>0</v>
      </c>
      <c r="CH983" s="100">
        <v>0</v>
      </c>
      <c r="CI983" s="100">
        <v>0</v>
      </c>
      <c r="CJ983" s="100">
        <v>0</v>
      </c>
      <c r="CK983" s="100">
        <v>0</v>
      </c>
      <c r="CL983" s="100">
        <v>0</v>
      </c>
      <c r="CM983" s="100">
        <v>0</v>
      </c>
      <c r="CN983" s="100">
        <v>0</v>
      </c>
      <c r="CO983" s="100">
        <v>0</v>
      </c>
    </row>
    <row r="984" spans="1:93" x14ac:dyDescent="0.2">
      <c r="A984" s="101" t="s">
        <v>2575</v>
      </c>
      <c r="B984" s="100">
        <v>0</v>
      </c>
      <c r="C984" s="100">
        <v>0</v>
      </c>
      <c r="D984" s="100">
        <v>0</v>
      </c>
      <c r="E984" s="100">
        <v>0</v>
      </c>
      <c r="F984" s="100">
        <v>0</v>
      </c>
      <c r="G984" s="100">
        <v>0</v>
      </c>
      <c r="H984" s="100">
        <v>0</v>
      </c>
      <c r="I984" s="100">
        <v>0</v>
      </c>
      <c r="J984" s="100">
        <v>0</v>
      </c>
      <c r="K984" s="100">
        <v>0</v>
      </c>
      <c r="L984" s="100">
        <v>0</v>
      </c>
      <c r="M984" s="100">
        <v>0</v>
      </c>
      <c r="N984" s="100">
        <v>0</v>
      </c>
      <c r="O984" s="100">
        <v>0</v>
      </c>
      <c r="P984" s="100">
        <v>0</v>
      </c>
      <c r="Q984" s="100">
        <v>0</v>
      </c>
      <c r="R984" s="100">
        <v>0</v>
      </c>
      <c r="S984" s="100">
        <v>0</v>
      </c>
      <c r="T984" s="100">
        <v>0</v>
      </c>
      <c r="U984" s="100">
        <v>0</v>
      </c>
      <c r="V984" s="100">
        <v>0</v>
      </c>
      <c r="W984" s="100">
        <v>0</v>
      </c>
      <c r="X984" s="100">
        <v>0</v>
      </c>
      <c r="Y984" s="100">
        <v>0</v>
      </c>
      <c r="Z984" s="100">
        <v>0</v>
      </c>
      <c r="AB984" s="100">
        <v>0</v>
      </c>
      <c r="AC984" s="100">
        <v>0</v>
      </c>
      <c r="AD984" s="100">
        <v>0</v>
      </c>
      <c r="AE984" s="100">
        <v>0</v>
      </c>
      <c r="AF984" s="100">
        <v>0</v>
      </c>
      <c r="AG984" s="100">
        <v>0</v>
      </c>
      <c r="AH984" s="100">
        <v>0</v>
      </c>
      <c r="AI984" s="100">
        <v>0</v>
      </c>
      <c r="AJ984" s="100">
        <v>0</v>
      </c>
      <c r="AK984" s="100">
        <v>0</v>
      </c>
      <c r="AL984" s="100">
        <v>0</v>
      </c>
      <c r="AM984" s="100">
        <v>0</v>
      </c>
      <c r="AN984" s="100">
        <v>0</v>
      </c>
      <c r="AO984" s="100">
        <v>0</v>
      </c>
      <c r="AP984" s="100">
        <v>0</v>
      </c>
      <c r="AQ984" s="100">
        <v>0</v>
      </c>
      <c r="AR984" s="100">
        <v>0</v>
      </c>
      <c r="AS984" s="100">
        <v>0</v>
      </c>
      <c r="AT984" s="100">
        <v>0</v>
      </c>
      <c r="AU984" s="100">
        <v>0</v>
      </c>
      <c r="AV984" s="100">
        <v>0</v>
      </c>
      <c r="AW984" s="100">
        <v>0</v>
      </c>
      <c r="AX984" s="100">
        <v>0</v>
      </c>
      <c r="AY984" s="100">
        <v>0</v>
      </c>
      <c r="AZ984" s="100">
        <v>0</v>
      </c>
      <c r="BA984" s="100">
        <v>0</v>
      </c>
      <c r="BB984" s="100">
        <v>0</v>
      </c>
      <c r="BC984" s="100">
        <v>0</v>
      </c>
      <c r="BD984" s="100">
        <v>0</v>
      </c>
      <c r="BE984" s="100">
        <v>0</v>
      </c>
      <c r="BF984" s="100">
        <v>0</v>
      </c>
      <c r="BG984" s="100">
        <v>0</v>
      </c>
      <c r="BH984" s="100">
        <v>0</v>
      </c>
      <c r="BI984" s="100">
        <v>0</v>
      </c>
      <c r="BJ984" s="100">
        <v>0</v>
      </c>
      <c r="BK984" s="100">
        <v>0</v>
      </c>
      <c r="BL984" s="100">
        <v>0</v>
      </c>
      <c r="BM984" s="100">
        <v>0</v>
      </c>
      <c r="BN984" s="100">
        <v>0</v>
      </c>
      <c r="BO984" s="100">
        <v>0</v>
      </c>
      <c r="BP984" s="100">
        <v>0</v>
      </c>
      <c r="BQ984" s="100">
        <v>0</v>
      </c>
      <c r="BR984" s="100">
        <v>0</v>
      </c>
      <c r="BS984" s="100">
        <v>0</v>
      </c>
      <c r="BT984" s="100">
        <v>0</v>
      </c>
      <c r="BU984" s="100">
        <v>0</v>
      </c>
      <c r="BV984" s="100">
        <v>0</v>
      </c>
      <c r="BW984" s="100">
        <v>0</v>
      </c>
      <c r="BX984" s="100">
        <v>0</v>
      </c>
      <c r="BY984" s="100">
        <v>0</v>
      </c>
      <c r="BZ984" s="100">
        <v>0</v>
      </c>
      <c r="CA984" s="100">
        <v>0</v>
      </c>
      <c r="CB984" s="100">
        <v>0</v>
      </c>
      <c r="CC984" s="100">
        <v>0</v>
      </c>
      <c r="CD984" s="100">
        <v>0</v>
      </c>
      <c r="CE984" s="100">
        <v>0</v>
      </c>
      <c r="CF984" s="100">
        <v>0</v>
      </c>
      <c r="CG984" s="100">
        <v>0</v>
      </c>
      <c r="CH984" s="100">
        <v>0</v>
      </c>
      <c r="CI984" s="100">
        <v>0</v>
      </c>
      <c r="CJ984" s="100">
        <v>0</v>
      </c>
      <c r="CK984" s="100">
        <v>0</v>
      </c>
      <c r="CL984" s="100">
        <v>0</v>
      </c>
      <c r="CM984" s="100">
        <v>0</v>
      </c>
      <c r="CN984" s="100">
        <v>0</v>
      </c>
      <c r="CO984" s="100">
        <v>0</v>
      </c>
    </row>
    <row r="985" spans="1:93" x14ac:dyDescent="0.2">
      <c r="A985" s="101" t="s">
        <v>2576</v>
      </c>
      <c r="B985" s="100">
        <v>0</v>
      </c>
      <c r="C985" s="100">
        <v>0</v>
      </c>
      <c r="D985" s="100">
        <v>0</v>
      </c>
      <c r="E985" s="100">
        <v>0</v>
      </c>
      <c r="F985" s="100">
        <v>0</v>
      </c>
      <c r="G985" s="100">
        <v>0</v>
      </c>
      <c r="H985" s="100">
        <v>0</v>
      </c>
      <c r="I985" s="100">
        <v>0</v>
      </c>
      <c r="J985" s="100">
        <v>0</v>
      </c>
      <c r="K985" s="100">
        <v>0</v>
      </c>
      <c r="L985" s="100">
        <v>0</v>
      </c>
      <c r="M985" s="100">
        <v>0</v>
      </c>
      <c r="N985" s="100">
        <v>0</v>
      </c>
      <c r="O985" s="100">
        <v>0</v>
      </c>
      <c r="P985" s="100">
        <v>0</v>
      </c>
      <c r="Q985" s="100">
        <v>-3325964.47</v>
      </c>
      <c r="R985" s="100">
        <v>-3325964.47</v>
      </c>
      <c r="S985" s="100">
        <v>-3325964.47</v>
      </c>
      <c r="T985" s="100">
        <v>0</v>
      </c>
      <c r="U985" s="100">
        <v>0</v>
      </c>
      <c r="V985" s="100">
        <v>0</v>
      </c>
      <c r="W985" s="100">
        <v>0</v>
      </c>
      <c r="X985" s="100">
        <v>0</v>
      </c>
      <c r="Y985" s="100">
        <v>0</v>
      </c>
      <c r="Z985" s="100">
        <v>-14973655.199999999</v>
      </c>
      <c r="AB985" s="100">
        <v>-14973655.199999999</v>
      </c>
      <c r="AC985" s="100">
        <v>-14973655.199999999</v>
      </c>
      <c r="AD985" s="100">
        <v>-14973655.199999999</v>
      </c>
      <c r="AE985" s="100">
        <v>-14973655.199999999</v>
      </c>
      <c r="AF985" s="100">
        <v>-14973655.199999999</v>
      </c>
      <c r="AG985" s="100">
        <v>-14973655.199999999</v>
      </c>
      <c r="AH985" s="100">
        <v>-14973655.199999999</v>
      </c>
      <c r="AI985" s="100">
        <v>-14973655.199999999</v>
      </c>
      <c r="AJ985" s="100">
        <v>-14973655.199999999</v>
      </c>
      <c r="AK985" s="100">
        <v>-14973655.199999999</v>
      </c>
      <c r="AL985" s="100">
        <v>-14973655.199999999</v>
      </c>
      <c r="AM985" s="100">
        <v>-14973655.199999999</v>
      </c>
      <c r="AN985" s="100">
        <v>-14973655.199999999</v>
      </c>
      <c r="AO985" s="100">
        <v>-14973655.199999999</v>
      </c>
      <c r="AP985" s="100">
        <v>-14973655.199999999</v>
      </c>
      <c r="AQ985" s="100">
        <v>-14973655.199999999</v>
      </c>
      <c r="AR985" s="100">
        <v>-14973655.199999999</v>
      </c>
      <c r="AS985" s="100">
        <v>-14973655.199999999</v>
      </c>
      <c r="AT985" s="100">
        <v>-14973655.199999999</v>
      </c>
      <c r="AU985" s="100">
        <v>-14973655.199999999</v>
      </c>
      <c r="AV985" s="100">
        <v>-14973655.199999999</v>
      </c>
      <c r="AW985" s="100">
        <v>-14973655.199999999</v>
      </c>
      <c r="AX985" s="100">
        <v>-14973655.199999999</v>
      </c>
      <c r="AY985" s="100">
        <v>-14973655.199999999</v>
      </c>
      <c r="AZ985" s="100">
        <v>-14973655.199999999</v>
      </c>
      <c r="BA985" s="100">
        <v>-14973655.199999999</v>
      </c>
      <c r="BB985" s="100">
        <v>-14973655.199999999</v>
      </c>
      <c r="BC985" s="100">
        <v>-14973655.199999999</v>
      </c>
      <c r="BD985" s="100">
        <v>-14973655.199999999</v>
      </c>
      <c r="BE985" s="100">
        <v>-14973655.199999999</v>
      </c>
      <c r="BF985" s="100">
        <v>-14973655.199999999</v>
      </c>
      <c r="BG985" s="100">
        <v>-14973655.199999999</v>
      </c>
      <c r="BH985" s="100">
        <v>-14973655.199999999</v>
      </c>
      <c r="BI985" s="100">
        <v>-14973655.199999999</v>
      </c>
      <c r="BJ985" s="100">
        <v>-14973655.199999999</v>
      </c>
      <c r="BK985" s="100">
        <v>-14973655.199999999</v>
      </c>
      <c r="BL985" s="100">
        <v>-14973655.199999999</v>
      </c>
      <c r="BM985" s="100">
        <v>-14973655.199999999</v>
      </c>
      <c r="BN985" s="100">
        <v>-14973655.199999999</v>
      </c>
      <c r="BO985" s="100">
        <v>-14973655.199999999</v>
      </c>
      <c r="BP985" s="100">
        <v>-14973655.199999999</v>
      </c>
      <c r="BQ985" s="100">
        <v>-14973655.199999999</v>
      </c>
      <c r="BR985" s="100">
        <v>-14973655.199999999</v>
      </c>
      <c r="BS985" s="100">
        <v>-14973655.199999999</v>
      </c>
      <c r="BT985" s="100">
        <v>-14973655.199999999</v>
      </c>
      <c r="BU985" s="100">
        <v>-14973655.199999999</v>
      </c>
      <c r="BV985" s="100">
        <v>-14973655.199999999</v>
      </c>
      <c r="BW985" s="100">
        <v>-14973655.199999999</v>
      </c>
      <c r="BX985" s="100">
        <v>-14973655.199999999</v>
      </c>
      <c r="BY985" s="100">
        <v>-14973655.199999999</v>
      </c>
      <c r="BZ985" s="100">
        <v>-14973655.199999999</v>
      </c>
      <c r="CA985" s="100">
        <v>-14973655.199999999</v>
      </c>
      <c r="CB985" s="100">
        <v>-14973655.199999999</v>
      </c>
      <c r="CC985" s="100">
        <v>-14973655.199999999</v>
      </c>
      <c r="CD985" s="100">
        <v>-14973655.199999999</v>
      </c>
      <c r="CE985" s="100">
        <v>-14973655.199999999</v>
      </c>
      <c r="CF985" s="100">
        <v>-14973655.199999999</v>
      </c>
      <c r="CG985" s="100">
        <v>-14973655.199999999</v>
      </c>
      <c r="CH985" s="100">
        <v>-14973655.199999999</v>
      </c>
      <c r="CI985" s="100">
        <v>-14973655.199999999</v>
      </c>
      <c r="CJ985" s="100">
        <v>-14973655.199999999</v>
      </c>
      <c r="CK985" s="100">
        <v>-14973655.199999999</v>
      </c>
      <c r="CL985" s="100">
        <v>-14973655.199999999</v>
      </c>
      <c r="CM985" s="100">
        <v>-14973655.199999999</v>
      </c>
      <c r="CN985" s="100">
        <v>-14973655.199999999</v>
      </c>
      <c r="CO985" s="100">
        <v>-14973655.199999999</v>
      </c>
    </row>
    <row r="986" spans="1:93" x14ac:dyDescent="0.2">
      <c r="A986" s="101" t="s">
        <v>2577</v>
      </c>
    </row>
    <row r="987" spans="1:93" x14ac:dyDescent="0.2">
      <c r="A987" s="101" t="s">
        <v>2578</v>
      </c>
    </row>
    <row r="988" spans="1:93" x14ac:dyDescent="0.2">
      <c r="A988" s="99" t="s">
        <v>2579</v>
      </c>
    </row>
    <row r="989" spans="1:93" x14ac:dyDescent="0.2">
      <c r="A989" s="101" t="s">
        <v>2580</v>
      </c>
      <c r="B989" s="100">
        <v>-14139393.439999999</v>
      </c>
      <c r="C989" s="100">
        <v>-14139393.439999999</v>
      </c>
      <c r="D989" s="100">
        <v>0</v>
      </c>
      <c r="E989" s="100">
        <v>0</v>
      </c>
      <c r="F989" s="100">
        <v>0</v>
      </c>
      <c r="G989" s="100">
        <v>-32585107.379999999</v>
      </c>
      <c r="H989" s="100">
        <v>-32585107.379999999</v>
      </c>
      <c r="I989" s="100">
        <v>-32585107.379999999</v>
      </c>
      <c r="J989" s="100">
        <v>0</v>
      </c>
      <c r="K989" s="100">
        <v>0</v>
      </c>
      <c r="L989" s="100">
        <v>0</v>
      </c>
      <c r="M989" s="100">
        <v>-18570146.829999998</v>
      </c>
      <c r="N989" s="100">
        <v>-18570146.829999998</v>
      </c>
      <c r="O989" s="100">
        <v>-18570146.829999998</v>
      </c>
      <c r="P989" s="100">
        <v>-18570146.829999998</v>
      </c>
      <c r="Q989" s="100">
        <v>0</v>
      </c>
      <c r="R989" s="100">
        <v>0</v>
      </c>
      <c r="S989" s="100">
        <v>0</v>
      </c>
      <c r="T989" s="100">
        <v>0</v>
      </c>
      <c r="U989" s="100">
        <v>0</v>
      </c>
      <c r="V989" s="100">
        <v>0</v>
      </c>
      <c r="W989" s="100">
        <v>0</v>
      </c>
      <c r="X989" s="100">
        <v>0</v>
      </c>
      <c r="Y989" s="100">
        <v>0</v>
      </c>
      <c r="Z989" s="100">
        <v>0</v>
      </c>
      <c r="AB989" s="100">
        <v>0</v>
      </c>
      <c r="AC989" s="100">
        <v>0</v>
      </c>
      <c r="AD989" s="100">
        <v>0</v>
      </c>
      <c r="AE989" s="100">
        <v>0</v>
      </c>
      <c r="AF989" s="100">
        <v>0</v>
      </c>
      <c r="AG989" s="100">
        <v>0</v>
      </c>
      <c r="AH989" s="100">
        <v>0</v>
      </c>
      <c r="AI989" s="100">
        <v>0</v>
      </c>
      <c r="AJ989" s="100">
        <v>0</v>
      </c>
      <c r="AK989" s="100">
        <v>0</v>
      </c>
      <c r="AL989" s="100">
        <v>0</v>
      </c>
      <c r="AM989" s="100">
        <v>0</v>
      </c>
      <c r="AN989" s="100">
        <v>0</v>
      </c>
      <c r="AO989" s="100">
        <v>0</v>
      </c>
      <c r="AP989" s="100">
        <v>0</v>
      </c>
      <c r="AQ989" s="100">
        <v>0</v>
      </c>
      <c r="AR989" s="100">
        <v>0</v>
      </c>
      <c r="AS989" s="100">
        <v>0</v>
      </c>
      <c r="AT989" s="100">
        <v>0</v>
      </c>
      <c r="AU989" s="100">
        <v>0</v>
      </c>
      <c r="AV989" s="100">
        <v>0</v>
      </c>
      <c r="AW989" s="100">
        <v>0</v>
      </c>
      <c r="AX989" s="100">
        <v>0</v>
      </c>
      <c r="AY989" s="100">
        <v>0</v>
      </c>
      <c r="AZ989" s="100">
        <v>0</v>
      </c>
      <c r="BA989" s="100">
        <v>0</v>
      </c>
      <c r="BB989" s="100">
        <v>0</v>
      </c>
      <c r="BC989" s="100">
        <v>0</v>
      </c>
      <c r="BD989" s="100">
        <v>0</v>
      </c>
      <c r="BE989" s="100">
        <v>0</v>
      </c>
      <c r="BF989" s="100">
        <v>0</v>
      </c>
      <c r="BG989" s="100">
        <v>0</v>
      </c>
      <c r="BH989" s="100">
        <v>0</v>
      </c>
      <c r="BI989" s="100">
        <v>0</v>
      </c>
      <c r="BJ989" s="100">
        <v>0</v>
      </c>
      <c r="BK989" s="100">
        <v>0</v>
      </c>
      <c r="BL989" s="100">
        <v>0</v>
      </c>
      <c r="BM989" s="100">
        <v>0</v>
      </c>
      <c r="BN989" s="100">
        <v>0</v>
      </c>
      <c r="BO989" s="100">
        <v>0</v>
      </c>
      <c r="BP989" s="100">
        <v>0</v>
      </c>
      <c r="BQ989" s="100">
        <v>0</v>
      </c>
      <c r="BR989" s="100">
        <v>0</v>
      </c>
      <c r="BS989" s="100">
        <v>0</v>
      </c>
      <c r="BT989" s="100">
        <v>0</v>
      </c>
      <c r="BU989" s="100">
        <v>0</v>
      </c>
      <c r="BV989" s="100">
        <v>0</v>
      </c>
      <c r="BW989" s="100">
        <v>0</v>
      </c>
      <c r="BX989" s="100">
        <v>0</v>
      </c>
      <c r="BY989" s="100">
        <v>0</v>
      </c>
      <c r="BZ989" s="100">
        <v>0</v>
      </c>
      <c r="CA989" s="100">
        <v>0</v>
      </c>
      <c r="CB989" s="100">
        <v>0</v>
      </c>
      <c r="CC989" s="100">
        <v>0</v>
      </c>
      <c r="CD989" s="100">
        <v>0</v>
      </c>
      <c r="CE989" s="100">
        <v>0</v>
      </c>
      <c r="CF989" s="100">
        <v>0</v>
      </c>
      <c r="CG989" s="100">
        <v>0</v>
      </c>
      <c r="CH989" s="100">
        <v>0</v>
      </c>
      <c r="CI989" s="100">
        <v>0</v>
      </c>
      <c r="CJ989" s="100">
        <v>0</v>
      </c>
      <c r="CK989" s="100">
        <v>0</v>
      </c>
      <c r="CL989" s="100">
        <v>0</v>
      </c>
      <c r="CM989" s="100">
        <v>0</v>
      </c>
      <c r="CN989" s="100">
        <v>0</v>
      </c>
      <c r="CO989" s="100">
        <v>0</v>
      </c>
    </row>
    <row r="990" spans="1:93" x14ac:dyDescent="0.2">
      <c r="A990" s="101" t="s">
        <v>2581</v>
      </c>
      <c r="B990" s="100">
        <v>0</v>
      </c>
      <c r="C990" s="100">
        <v>0</v>
      </c>
      <c r="D990" s="100">
        <v>0</v>
      </c>
      <c r="E990" s="100">
        <v>0</v>
      </c>
      <c r="F990" s="100">
        <v>0</v>
      </c>
      <c r="G990" s="100">
        <v>0</v>
      </c>
      <c r="H990" s="100">
        <v>0</v>
      </c>
      <c r="I990" s="100">
        <v>0</v>
      </c>
      <c r="J990" s="100">
        <v>0</v>
      </c>
      <c r="K990" s="100">
        <v>0</v>
      </c>
      <c r="L990" s="100">
        <v>0</v>
      </c>
      <c r="M990" s="100">
        <v>0</v>
      </c>
      <c r="N990" s="100">
        <v>0</v>
      </c>
      <c r="O990" s="100">
        <v>0</v>
      </c>
      <c r="P990" s="100">
        <v>0</v>
      </c>
      <c r="Q990" s="100">
        <v>0</v>
      </c>
      <c r="R990" s="100">
        <v>0</v>
      </c>
      <c r="S990" s="100">
        <v>0</v>
      </c>
      <c r="T990" s="100">
        <v>0</v>
      </c>
      <c r="U990" s="100">
        <v>0</v>
      </c>
      <c r="V990" s="100">
        <v>0</v>
      </c>
      <c r="W990" s="100">
        <v>0</v>
      </c>
      <c r="X990" s="100">
        <v>0</v>
      </c>
      <c r="Y990" s="100">
        <v>0</v>
      </c>
      <c r="Z990" s="100">
        <v>0</v>
      </c>
      <c r="AB990" s="100">
        <v>0</v>
      </c>
      <c r="AC990" s="100">
        <v>0</v>
      </c>
      <c r="AD990" s="100">
        <v>0</v>
      </c>
      <c r="AE990" s="100">
        <v>0</v>
      </c>
      <c r="AF990" s="100">
        <v>0</v>
      </c>
      <c r="AG990" s="100">
        <v>0</v>
      </c>
      <c r="AH990" s="100">
        <v>0</v>
      </c>
      <c r="AI990" s="100">
        <v>0</v>
      </c>
      <c r="AJ990" s="100">
        <v>0</v>
      </c>
      <c r="AK990" s="100">
        <v>0</v>
      </c>
      <c r="AL990" s="100">
        <v>0</v>
      </c>
      <c r="AM990" s="100">
        <v>0</v>
      </c>
      <c r="AN990" s="100">
        <v>0</v>
      </c>
      <c r="AO990" s="100">
        <v>0</v>
      </c>
      <c r="AP990" s="100">
        <v>0</v>
      </c>
      <c r="AQ990" s="100">
        <v>0</v>
      </c>
      <c r="AR990" s="100">
        <v>0</v>
      </c>
      <c r="AS990" s="100">
        <v>0</v>
      </c>
      <c r="AT990" s="100">
        <v>0</v>
      </c>
      <c r="AU990" s="100">
        <v>0</v>
      </c>
      <c r="AV990" s="100">
        <v>0</v>
      </c>
      <c r="AW990" s="100">
        <v>0</v>
      </c>
      <c r="AX990" s="100">
        <v>0</v>
      </c>
      <c r="AY990" s="100">
        <v>0</v>
      </c>
      <c r="AZ990" s="100">
        <v>0</v>
      </c>
      <c r="BA990" s="100">
        <v>0</v>
      </c>
      <c r="BB990" s="100">
        <v>0</v>
      </c>
      <c r="BC990" s="100">
        <v>0</v>
      </c>
      <c r="BD990" s="100">
        <v>0</v>
      </c>
      <c r="BE990" s="100">
        <v>0</v>
      </c>
      <c r="BF990" s="100">
        <v>0</v>
      </c>
      <c r="BG990" s="100">
        <v>0</v>
      </c>
      <c r="BH990" s="100">
        <v>0</v>
      </c>
      <c r="BI990" s="100">
        <v>0</v>
      </c>
      <c r="BJ990" s="100">
        <v>0</v>
      </c>
      <c r="BK990" s="100">
        <v>0</v>
      </c>
      <c r="BL990" s="100">
        <v>0</v>
      </c>
      <c r="BM990" s="100">
        <v>0</v>
      </c>
      <c r="BN990" s="100">
        <v>0</v>
      </c>
      <c r="BO990" s="100">
        <v>0</v>
      </c>
      <c r="BP990" s="100">
        <v>0</v>
      </c>
      <c r="BQ990" s="100">
        <v>0</v>
      </c>
      <c r="BR990" s="100">
        <v>0</v>
      </c>
      <c r="BS990" s="100">
        <v>0</v>
      </c>
      <c r="BT990" s="100">
        <v>0</v>
      </c>
      <c r="BU990" s="100">
        <v>0</v>
      </c>
      <c r="BV990" s="100">
        <v>0</v>
      </c>
      <c r="BW990" s="100">
        <v>0</v>
      </c>
      <c r="BX990" s="100">
        <v>0</v>
      </c>
      <c r="BY990" s="100">
        <v>0</v>
      </c>
      <c r="BZ990" s="100">
        <v>0</v>
      </c>
      <c r="CA990" s="100">
        <v>0</v>
      </c>
      <c r="CB990" s="100">
        <v>0</v>
      </c>
      <c r="CC990" s="100">
        <v>0</v>
      </c>
      <c r="CD990" s="100">
        <v>0</v>
      </c>
      <c r="CE990" s="100">
        <v>0</v>
      </c>
      <c r="CF990" s="100">
        <v>0</v>
      </c>
      <c r="CG990" s="100">
        <v>0</v>
      </c>
      <c r="CH990" s="100">
        <v>0</v>
      </c>
      <c r="CI990" s="100">
        <v>0</v>
      </c>
      <c r="CJ990" s="100">
        <v>0</v>
      </c>
      <c r="CK990" s="100">
        <v>0</v>
      </c>
      <c r="CL990" s="100">
        <v>0</v>
      </c>
      <c r="CM990" s="100">
        <v>0</v>
      </c>
      <c r="CN990" s="100">
        <v>0</v>
      </c>
      <c r="CO990" s="100">
        <v>0</v>
      </c>
    </row>
    <row r="991" spans="1:93" x14ac:dyDescent="0.2">
      <c r="A991" s="102" t="s">
        <v>2582</v>
      </c>
      <c r="B991" s="103">
        <v>-14139393.439999999</v>
      </c>
      <c r="C991" s="103">
        <v>-14139393.439999999</v>
      </c>
      <c r="D991" s="103">
        <v>0</v>
      </c>
      <c r="E991" s="103">
        <v>0</v>
      </c>
      <c r="F991" s="103">
        <v>0</v>
      </c>
      <c r="G991" s="103">
        <v>-32585107.379999999</v>
      </c>
      <c r="H991" s="103">
        <v>-32585107.379999999</v>
      </c>
      <c r="I991" s="103">
        <v>-32585107.379999999</v>
      </c>
      <c r="J991" s="103">
        <v>0</v>
      </c>
      <c r="K991" s="103">
        <v>0</v>
      </c>
      <c r="L991" s="103">
        <v>0</v>
      </c>
      <c r="M991" s="103">
        <v>-18570146.829999998</v>
      </c>
      <c r="N991" s="103">
        <v>-18570146.829999998</v>
      </c>
      <c r="O991" s="103">
        <v>-18570146.829999998</v>
      </c>
      <c r="P991" s="103">
        <v>-18570146.829999998</v>
      </c>
      <c r="Q991" s="103">
        <v>0</v>
      </c>
      <c r="R991" s="103">
        <v>0</v>
      </c>
      <c r="S991" s="103">
        <v>0</v>
      </c>
      <c r="T991" s="103">
        <v>0</v>
      </c>
      <c r="U991" s="103">
        <v>0</v>
      </c>
      <c r="V991" s="103">
        <v>0</v>
      </c>
      <c r="W991" s="103">
        <v>0</v>
      </c>
      <c r="X991" s="103">
        <v>0</v>
      </c>
      <c r="Y991" s="103">
        <v>0</v>
      </c>
      <c r="Z991" s="103">
        <v>0</v>
      </c>
      <c r="AA991" s="103"/>
      <c r="AB991" s="103">
        <v>0</v>
      </c>
      <c r="AC991" s="103">
        <v>0</v>
      </c>
      <c r="AD991" s="103">
        <v>0</v>
      </c>
      <c r="AE991" s="103">
        <v>0</v>
      </c>
      <c r="AF991" s="103">
        <v>0</v>
      </c>
      <c r="AG991" s="103">
        <v>0</v>
      </c>
      <c r="AH991" s="103">
        <v>0</v>
      </c>
      <c r="AI991" s="103">
        <v>0</v>
      </c>
      <c r="AJ991" s="103">
        <v>0</v>
      </c>
      <c r="AK991" s="103">
        <v>0</v>
      </c>
      <c r="AL991" s="103">
        <v>0</v>
      </c>
      <c r="AM991" s="103">
        <v>0</v>
      </c>
      <c r="AN991" s="103">
        <v>0</v>
      </c>
      <c r="AO991" s="103">
        <v>0</v>
      </c>
      <c r="AP991" s="103">
        <v>0</v>
      </c>
      <c r="AQ991" s="103">
        <v>0</v>
      </c>
      <c r="AR991" s="103">
        <v>0</v>
      </c>
      <c r="AS991" s="103">
        <v>0</v>
      </c>
      <c r="AT991" s="103">
        <v>0</v>
      </c>
      <c r="AU991" s="103">
        <v>0</v>
      </c>
      <c r="AV991" s="103">
        <v>0</v>
      </c>
      <c r="AW991" s="103">
        <v>0</v>
      </c>
      <c r="AX991" s="103">
        <v>0</v>
      </c>
      <c r="AY991" s="103">
        <v>0</v>
      </c>
      <c r="AZ991" s="103">
        <v>0</v>
      </c>
      <c r="BA991" s="103">
        <v>0</v>
      </c>
      <c r="BB991" s="103">
        <v>0</v>
      </c>
      <c r="BC991" s="103">
        <v>0</v>
      </c>
      <c r="BD991" s="103">
        <v>0</v>
      </c>
      <c r="BE991" s="103">
        <v>0</v>
      </c>
      <c r="BF991" s="103">
        <v>0</v>
      </c>
      <c r="BG991" s="103">
        <v>0</v>
      </c>
      <c r="BH991" s="103">
        <v>0</v>
      </c>
      <c r="BI991" s="103">
        <v>0</v>
      </c>
      <c r="BJ991" s="103">
        <v>0</v>
      </c>
      <c r="BK991" s="103">
        <v>0</v>
      </c>
      <c r="BL991" s="103">
        <v>0</v>
      </c>
      <c r="BM991" s="103">
        <v>0</v>
      </c>
      <c r="BN991" s="103">
        <v>0</v>
      </c>
      <c r="BO991" s="103">
        <v>0</v>
      </c>
      <c r="BP991" s="103">
        <v>0</v>
      </c>
      <c r="BQ991" s="103">
        <v>0</v>
      </c>
      <c r="BR991" s="103">
        <v>0</v>
      </c>
      <c r="BS991" s="103">
        <v>0</v>
      </c>
      <c r="BT991" s="103">
        <v>0</v>
      </c>
      <c r="BU991" s="103">
        <v>0</v>
      </c>
      <c r="BV991" s="103">
        <v>0</v>
      </c>
      <c r="BW991" s="103">
        <v>0</v>
      </c>
      <c r="BX991" s="103">
        <v>0</v>
      </c>
      <c r="BY991" s="103">
        <v>0</v>
      </c>
      <c r="BZ991" s="103">
        <v>0</v>
      </c>
      <c r="CA991" s="103">
        <v>0</v>
      </c>
      <c r="CB991" s="103">
        <v>0</v>
      </c>
      <c r="CC991" s="103">
        <v>0</v>
      </c>
      <c r="CD991" s="103">
        <v>0</v>
      </c>
      <c r="CE991" s="103">
        <v>0</v>
      </c>
      <c r="CF991" s="103">
        <v>0</v>
      </c>
      <c r="CG991" s="103">
        <v>0</v>
      </c>
      <c r="CH991" s="103">
        <v>0</v>
      </c>
      <c r="CI991" s="103">
        <v>0</v>
      </c>
      <c r="CJ991" s="103">
        <v>0</v>
      </c>
      <c r="CK991" s="103">
        <v>0</v>
      </c>
      <c r="CL991" s="103">
        <v>0</v>
      </c>
      <c r="CM991" s="103">
        <v>0</v>
      </c>
      <c r="CN991" s="103">
        <v>0</v>
      </c>
      <c r="CO991" s="103">
        <v>0</v>
      </c>
    </row>
    <row r="992" spans="1:93" x14ac:dyDescent="0.2">
      <c r="A992" s="101" t="s">
        <v>318</v>
      </c>
    </row>
    <row r="993" spans="1:93" x14ac:dyDescent="0.2">
      <c r="A993" s="99" t="s">
        <v>2583</v>
      </c>
    </row>
    <row r="994" spans="1:93" x14ac:dyDescent="0.2">
      <c r="A994" s="101" t="s">
        <v>2584</v>
      </c>
      <c r="B994" s="100">
        <v>-14279336.73</v>
      </c>
      <c r="C994" s="100">
        <v>-14538405.74</v>
      </c>
      <c r="D994" s="100">
        <v>-14538405.74</v>
      </c>
      <c r="E994" s="100">
        <v>-14538405.74</v>
      </c>
      <c r="F994" s="100">
        <v>-15402497.57</v>
      </c>
      <c r="G994" s="100">
        <v>-15401121.560000001</v>
      </c>
      <c r="H994" s="100">
        <v>-15985027.869999999</v>
      </c>
      <c r="I994" s="100">
        <v>-17018558.850000001</v>
      </c>
      <c r="J994" s="100">
        <v>-17808084.760000002</v>
      </c>
      <c r="K994" s="100">
        <v>-18554106.960000001</v>
      </c>
      <c r="L994" s="100">
        <v>-19778136.440000001</v>
      </c>
      <c r="M994" s="100">
        <v>-21358587.039999999</v>
      </c>
      <c r="N994" s="100">
        <v>-21358587.039999999</v>
      </c>
      <c r="O994" s="100">
        <v>-23306633.309999999</v>
      </c>
      <c r="P994" s="100">
        <v>-24933218.600000001</v>
      </c>
      <c r="Q994" s="100">
        <v>-26691003.34</v>
      </c>
      <c r="R994" s="100">
        <v>-27235199.09</v>
      </c>
      <c r="S994" s="100">
        <v>-28044920.859999999</v>
      </c>
      <c r="T994" s="100">
        <v>-28437625.350000001</v>
      </c>
      <c r="U994" s="100">
        <v>-28803605.010000002</v>
      </c>
      <c r="V994" s="100">
        <v>-28915425.640000001</v>
      </c>
      <c r="W994" s="100">
        <v>-29353870.25</v>
      </c>
      <c r="X994" s="100">
        <v>-30285455.960000001</v>
      </c>
      <c r="Y994" s="100">
        <v>-31484343.800000001</v>
      </c>
      <c r="Z994" s="100">
        <v>-32864689.449999999</v>
      </c>
      <c r="AB994" s="100">
        <v>-32864689.449999999</v>
      </c>
      <c r="AC994" s="100">
        <v>-32918595.24927</v>
      </c>
      <c r="AD994" s="100">
        <v>-32972501.04854</v>
      </c>
      <c r="AE994" s="100">
        <v>-33026406.84781</v>
      </c>
      <c r="AF994" s="100">
        <v>-33080312.64708</v>
      </c>
      <c r="AG994" s="100">
        <v>-27434218.446350001</v>
      </c>
      <c r="AH994" s="100">
        <v>-27434218.446350001</v>
      </c>
      <c r="AI994" s="100">
        <v>-27434218.446350001</v>
      </c>
      <c r="AJ994" s="100">
        <v>-27434218.446350001</v>
      </c>
      <c r="AK994" s="100">
        <v>-27434218.446350001</v>
      </c>
      <c r="AL994" s="100">
        <v>-27434218.446350001</v>
      </c>
      <c r="AM994" s="100">
        <v>-27434218.446350001</v>
      </c>
      <c r="AN994" s="100">
        <v>-27434218.446350001</v>
      </c>
      <c r="AO994" s="100">
        <v>-27434218.446350001</v>
      </c>
      <c r="AP994" s="100">
        <v>-27434218.446350001</v>
      </c>
      <c r="AQ994" s="100">
        <v>-27434218.446350001</v>
      </c>
      <c r="AR994" s="100">
        <v>-27434218.446350001</v>
      </c>
      <c r="AS994" s="100">
        <v>-27434218.446350001</v>
      </c>
      <c r="AT994" s="100">
        <v>-27434218.446350001</v>
      </c>
      <c r="AU994" s="100">
        <v>-27434218.446350001</v>
      </c>
      <c r="AV994" s="100">
        <v>-27434218.446350001</v>
      </c>
      <c r="AW994" s="100">
        <v>-27434218.446350001</v>
      </c>
      <c r="AX994" s="100">
        <v>-27434218.446350001</v>
      </c>
      <c r="AY994" s="100">
        <v>-27434218.446350001</v>
      </c>
      <c r="AZ994" s="100">
        <v>-27434218.446350001</v>
      </c>
      <c r="BA994" s="100">
        <v>-27434218.446350001</v>
      </c>
      <c r="BB994" s="100">
        <v>-27434218.446350001</v>
      </c>
      <c r="BC994" s="100">
        <v>-27434218.446350001</v>
      </c>
      <c r="BD994" s="100">
        <v>-27434218.446350001</v>
      </c>
      <c r="BE994" s="100">
        <v>-27434218.446350001</v>
      </c>
      <c r="BF994" s="100">
        <v>-27434218.446350001</v>
      </c>
      <c r="BG994" s="100">
        <v>-27434218.446350001</v>
      </c>
      <c r="BH994" s="100">
        <v>-27434218.446350001</v>
      </c>
      <c r="BI994" s="100">
        <v>-27434218.446350001</v>
      </c>
      <c r="BJ994" s="100">
        <v>-27434218.446350001</v>
      </c>
      <c r="BK994" s="100">
        <v>-27434218.446350001</v>
      </c>
      <c r="BL994" s="100">
        <v>-27434218.446350001</v>
      </c>
      <c r="BM994" s="100">
        <v>-27434218.446350001</v>
      </c>
      <c r="BN994" s="100">
        <v>-27434218.446350001</v>
      </c>
      <c r="BO994" s="100">
        <v>-27434218.446350001</v>
      </c>
      <c r="BP994" s="100">
        <v>-27434218.446350001</v>
      </c>
      <c r="BQ994" s="100">
        <v>-27434218.446350001</v>
      </c>
      <c r="BR994" s="100">
        <v>-27434218.446350001</v>
      </c>
      <c r="BS994" s="100">
        <v>-27434218.446350001</v>
      </c>
      <c r="BT994" s="100">
        <v>-27434218.446350001</v>
      </c>
      <c r="BU994" s="100">
        <v>-27434218.446350001</v>
      </c>
      <c r="BV994" s="100">
        <v>-27434218.446350001</v>
      </c>
      <c r="BW994" s="100">
        <v>-27434218.446350001</v>
      </c>
      <c r="BX994" s="100">
        <v>-27434218.446350001</v>
      </c>
      <c r="BY994" s="100">
        <v>-27434218.446350001</v>
      </c>
      <c r="BZ994" s="100">
        <v>-27434218.446350001</v>
      </c>
      <c r="CA994" s="100">
        <v>-27434218.446350001</v>
      </c>
      <c r="CB994" s="100">
        <v>-27434218.446350001</v>
      </c>
      <c r="CC994" s="100">
        <v>-27434218.446350001</v>
      </c>
      <c r="CD994" s="100">
        <v>-27434218.446350001</v>
      </c>
      <c r="CE994" s="100">
        <v>-27434218.446350001</v>
      </c>
      <c r="CF994" s="100">
        <v>-27434218.446350001</v>
      </c>
      <c r="CG994" s="100">
        <v>-27434218.446350001</v>
      </c>
      <c r="CH994" s="100">
        <v>-27434218.446350001</v>
      </c>
      <c r="CI994" s="100">
        <v>-27434218.446350001</v>
      </c>
      <c r="CJ994" s="100">
        <v>-27434218.446350001</v>
      </c>
      <c r="CK994" s="100">
        <v>-27434218.446350001</v>
      </c>
      <c r="CL994" s="100">
        <v>-27434218.446350001</v>
      </c>
      <c r="CM994" s="100">
        <v>-27434218.446350001</v>
      </c>
      <c r="CN994" s="100">
        <v>-27434218.446350001</v>
      </c>
      <c r="CO994" s="100">
        <v>-27434218.446350001</v>
      </c>
    </row>
    <row r="995" spans="1:93" x14ac:dyDescent="0.2">
      <c r="A995" s="101" t="s">
        <v>2585</v>
      </c>
      <c r="B995" s="100">
        <v>7086403.7999999896</v>
      </c>
      <c r="C995" s="100">
        <v>7086277.1899999902</v>
      </c>
      <c r="D995" s="100">
        <v>7086066.5199999902</v>
      </c>
      <c r="E995" s="100">
        <v>7085688.7899999898</v>
      </c>
      <c r="F995" s="100">
        <v>7084785.3699999899</v>
      </c>
      <c r="G995" s="100">
        <v>7083730.0599999903</v>
      </c>
      <c r="H995" s="100">
        <v>7081728.1199999899</v>
      </c>
      <c r="I995" s="100">
        <v>-20755736.379999999</v>
      </c>
      <c r="J995" s="100">
        <v>-42757783.700000003</v>
      </c>
      <c r="K995" s="100">
        <v>-38985886.770000003</v>
      </c>
      <c r="L995" s="100">
        <v>-29712692.629999999</v>
      </c>
      <c r="M995" s="100">
        <v>-26845470.379999999</v>
      </c>
      <c r="N995" s="100">
        <v>-26845470.379999999</v>
      </c>
      <c r="O995" s="100">
        <v>-22583623.039999999</v>
      </c>
      <c r="P995" s="100">
        <v>-20687602.66</v>
      </c>
      <c r="Q995" s="100">
        <v>-19154638.75</v>
      </c>
      <c r="R995" s="100">
        <v>-26384346.5</v>
      </c>
      <c r="S995" s="100">
        <v>-25459642.440000001</v>
      </c>
      <c r="T995" s="100">
        <v>-24456076.18</v>
      </c>
      <c r="U995" s="100">
        <v>-23331209.379999999</v>
      </c>
      <c r="V995" s="100">
        <v>-19631226.170000002</v>
      </c>
      <c r="W995" s="100">
        <v>-17265040.18</v>
      </c>
      <c r="X995" s="100">
        <v>-15273733.08</v>
      </c>
      <c r="Y995" s="100">
        <v>-14717936.279999999</v>
      </c>
      <c r="Z995" s="100">
        <v>-14455221.279999999</v>
      </c>
      <c r="AB995" s="100">
        <v>-14455221.279999999</v>
      </c>
      <c r="AC995" s="100">
        <v>-14455221.279999999</v>
      </c>
      <c r="AD995" s="100">
        <v>-14455221.279999999</v>
      </c>
      <c r="AE995" s="100">
        <v>-14455221.279999999</v>
      </c>
      <c r="AF995" s="100">
        <v>-14455221.279999999</v>
      </c>
      <c r="AG995" s="100">
        <v>-14455221.279999999</v>
      </c>
      <c r="AH995" s="100">
        <v>-14455221.279999999</v>
      </c>
      <c r="AI995" s="100">
        <v>-14455221.279999999</v>
      </c>
      <c r="AJ995" s="100">
        <v>-14455221.279999999</v>
      </c>
      <c r="AK995" s="100">
        <v>-14455221.279999999</v>
      </c>
      <c r="AL995" s="100">
        <v>-14455221.279999999</v>
      </c>
      <c r="AM995" s="100">
        <v>-14455221.279999999</v>
      </c>
      <c r="AN995" s="100">
        <v>-14455221.279999999</v>
      </c>
      <c r="AO995" s="100">
        <v>-14455221.279999999</v>
      </c>
      <c r="AP995" s="100">
        <v>-14455221.279999999</v>
      </c>
      <c r="AQ995" s="100">
        <v>-14455221.279999999</v>
      </c>
      <c r="AR995" s="100">
        <v>-14455221.279999999</v>
      </c>
      <c r="AS995" s="100">
        <v>-14455221.279999999</v>
      </c>
      <c r="AT995" s="100">
        <v>-14455221.279999999</v>
      </c>
      <c r="AU995" s="100">
        <v>-14455221.279999999</v>
      </c>
      <c r="AV995" s="100">
        <v>-14455221.279999999</v>
      </c>
      <c r="AW995" s="100">
        <v>-14455221.279999999</v>
      </c>
      <c r="AX995" s="100">
        <v>-14455221.279999999</v>
      </c>
      <c r="AY995" s="100">
        <v>-14455221.279999999</v>
      </c>
      <c r="AZ995" s="100">
        <v>-14455221.279999999</v>
      </c>
      <c r="BA995" s="100">
        <v>-14455221.279999999</v>
      </c>
      <c r="BB995" s="100">
        <v>-14455221.279999999</v>
      </c>
      <c r="BC995" s="100">
        <v>-14455221.279999999</v>
      </c>
      <c r="BD995" s="100">
        <v>-14455221.279999999</v>
      </c>
      <c r="BE995" s="100">
        <v>-14455221.279999999</v>
      </c>
      <c r="BF995" s="100">
        <v>-14455221.279999999</v>
      </c>
      <c r="BG995" s="100">
        <v>-14455221.279999999</v>
      </c>
      <c r="BH995" s="100">
        <v>-14455221.279999999</v>
      </c>
      <c r="BI995" s="100">
        <v>-14455221.279999999</v>
      </c>
      <c r="BJ995" s="100">
        <v>-14455221.279999999</v>
      </c>
      <c r="BK995" s="100">
        <v>-14455221.279999999</v>
      </c>
      <c r="BL995" s="100">
        <v>-14455221.279999999</v>
      </c>
      <c r="BM995" s="100">
        <v>-14455221.279999999</v>
      </c>
      <c r="BN995" s="100">
        <v>-14455221.279999999</v>
      </c>
      <c r="BO995" s="100">
        <v>-14455221.279999999</v>
      </c>
      <c r="BP995" s="100">
        <v>-14455221.279999999</v>
      </c>
      <c r="BQ995" s="100">
        <v>-14455221.279999999</v>
      </c>
      <c r="BR995" s="100">
        <v>-14455221.279999999</v>
      </c>
      <c r="BS995" s="100">
        <v>-14455221.279999999</v>
      </c>
      <c r="BT995" s="100">
        <v>-14455221.279999999</v>
      </c>
      <c r="BU995" s="100">
        <v>-14455221.279999999</v>
      </c>
      <c r="BV995" s="100">
        <v>-14455221.279999999</v>
      </c>
      <c r="BW995" s="100">
        <v>-14455221.279999999</v>
      </c>
      <c r="BX995" s="100">
        <v>-14455221.279999999</v>
      </c>
      <c r="BY995" s="100">
        <v>-14455221.279999999</v>
      </c>
      <c r="BZ995" s="100">
        <v>-14455221.279999999</v>
      </c>
      <c r="CA995" s="100">
        <v>-14455221.279999999</v>
      </c>
      <c r="CB995" s="100">
        <v>-14455221.279999999</v>
      </c>
      <c r="CC995" s="100">
        <v>-14455221.279999999</v>
      </c>
      <c r="CD995" s="100">
        <v>-14455221.279999999</v>
      </c>
      <c r="CE995" s="100">
        <v>-14455221.279999999</v>
      </c>
      <c r="CF995" s="100">
        <v>-14455221.279999999</v>
      </c>
      <c r="CG995" s="100">
        <v>-14455221.279999999</v>
      </c>
      <c r="CH995" s="100">
        <v>-14455221.279999999</v>
      </c>
      <c r="CI995" s="100">
        <v>-14455221.279999999</v>
      </c>
      <c r="CJ995" s="100">
        <v>-14455221.279999999</v>
      </c>
      <c r="CK995" s="100">
        <v>-14455221.279999999</v>
      </c>
      <c r="CL995" s="100">
        <v>-14455221.279999999</v>
      </c>
      <c r="CM995" s="100">
        <v>-14455221.279999999</v>
      </c>
      <c r="CN995" s="100">
        <v>-14455221.279999999</v>
      </c>
      <c r="CO995" s="100">
        <v>-14455221.279999999</v>
      </c>
    </row>
    <row r="996" spans="1:93" x14ac:dyDescent="0.2">
      <c r="A996" s="101" t="s">
        <v>2586</v>
      </c>
      <c r="B996" s="100">
        <v>0</v>
      </c>
      <c r="C996" s="100">
        <v>0</v>
      </c>
      <c r="D996" s="100">
        <v>0</v>
      </c>
      <c r="E996" s="100">
        <v>0</v>
      </c>
      <c r="F996" s="100">
        <v>0</v>
      </c>
      <c r="G996" s="100">
        <v>0</v>
      </c>
      <c r="H996" s="100">
        <v>0</v>
      </c>
      <c r="I996" s="100">
        <v>0</v>
      </c>
      <c r="J996" s="100">
        <v>0</v>
      </c>
      <c r="K996" s="100">
        <v>0</v>
      </c>
      <c r="L996" s="100">
        <v>0</v>
      </c>
      <c r="M996" s="100">
        <v>0</v>
      </c>
      <c r="N996" s="100">
        <v>0</v>
      </c>
      <c r="O996" s="100">
        <v>0</v>
      </c>
      <c r="P996" s="100">
        <v>0</v>
      </c>
      <c r="Q996" s="100">
        <v>0</v>
      </c>
      <c r="R996" s="100">
        <v>0</v>
      </c>
      <c r="S996" s="100">
        <v>0</v>
      </c>
      <c r="T996" s="100">
        <v>0</v>
      </c>
      <c r="U996" s="100">
        <v>0</v>
      </c>
      <c r="V996" s="100">
        <v>0</v>
      </c>
      <c r="W996" s="100">
        <v>0</v>
      </c>
      <c r="X996" s="100">
        <v>0</v>
      </c>
      <c r="Y996" s="100">
        <v>0</v>
      </c>
      <c r="Z996" s="100">
        <v>0</v>
      </c>
      <c r="AB996" s="100">
        <v>0</v>
      </c>
      <c r="AC996" s="100">
        <v>0</v>
      </c>
      <c r="AD996" s="100">
        <v>0</v>
      </c>
      <c r="AE996" s="100">
        <v>0</v>
      </c>
      <c r="AF996" s="100">
        <v>0</v>
      </c>
      <c r="AG996" s="100">
        <v>0</v>
      </c>
      <c r="AH996" s="100">
        <v>0</v>
      </c>
      <c r="AI996" s="100">
        <v>0</v>
      </c>
      <c r="AJ996" s="100">
        <v>0</v>
      </c>
      <c r="AK996" s="100">
        <v>0</v>
      </c>
      <c r="AL996" s="100">
        <v>0</v>
      </c>
      <c r="AM996" s="100">
        <v>0</v>
      </c>
      <c r="AN996" s="100">
        <v>0</v>
      </c>
      <c r="AO996" s="100">
        <v>0</v>
      </c>
      <c r="AP996" s="100">
        <v>0</v>
      </c>
      <c r="AQ996" s="100">
        <v>0</v>
      </c>
      <c r="AR996" s="100">
        <v>0</v>
      </c>
      <c r="AS996" s="100">
        <v>0</v>
      </c>
      <c r="AT996" s="100">
        <v>0</v>
      </c>
      <c r="AU996" s="100">
        <v>0</v>
      </c>
      <c r="AV996" s="100">
        <v>0</v>
      </c>
      <c r="AW996" s="100">
        <v>0</v>
      </c>
      <c r="AX996" s="100">
        <v>0</v>
      </c>
      <c r="AY996" s="100">
        <v>0</v>
      </c>
      <c r="AZ996" s="100">
        <v>0</v>
      </c>
      <c r="BA996" s="100">
        <v>0</v>
      </c>
      <c r="BB996" s="100">
        <v>0</v>
      </c>
      <c r="BC996" s="100">
        <v>0</v>
      </c>
      <c r="BD996" s="100">
        <v>0</v>
      </c>
      <c r="BE996" s="100">
        <v>0</v>
      </c>
      <c r="BF996" s="100">
        <v>0</v>
      </c>
      <c r="BG996" s="100">
        <v>0</v>
      </c>
      <c r="BH996" s="100">
        <v>0</v>
      </c>
      <c r="BI996" s="100">
        <v>0</v>
      </c>
      <c r="BJ996" s="100">
        <v>0</v>
      </c>
      <c r="BK996" s="100">
        <v>0</v>
      </c>
      <c r="BL996" s="100">
        <v>0</v>
      </c>
      <c r="BM996" s="100">
        <v>0</v>
      </c>
      <c r="BN996" s="100">
        <v>0</v>
      </c>
      <c r="BO996" s="100">
        <v>0</v>
      </c>
      <c r="BP996" s="100">
        <v>0</v>
      </c>
      <c r="BQ996" s="100">
        <v>0</v>
      </c>
      <c r="BR996" s="100">
        <v>0</v>
      </c>
      <c r="BS996" s="100">
        <v>0</v>
      </c>
      <c r="BT996" s="100">
        <v>0</v>
      </c>
      <c r="BU996" s="100">
        <v>0</v>
      </c>
      <c r="BV996" s="100">
        <v>0</v>
      </c>
      <c r="BW996" s="100">
        <v>0</v>
      </c>
      <c r="BX996" s="100">
        <v>0</v>
      </c>
      <c r="BY996" s="100">
        <v>0</v>
      </c>
      <c r="BZ996" s="100">
        <v>0</v>
      </c>
      <c r="CA996" s="100">
        <v>0</v>
      </c>
      <c r="CB996" s="100">
        <v>0</v>
      </c>
      <c r="CC996" s="100">
        <v>0</v>
      </c>
      <c r="CD996" s="100">
        <v>0</v>
      </c>
      <c r="CE996" s="100">
        <v>0</v>
      </c>
      <c r="CF996" s="100">
        <v>0</v>
      </c>
      <c r="CG996" s="100">
        <v>0</v>
      </c>
      <c r="CH996" s="100">
        <v>0</v>
      </c>
      <c r="CI996" s="100">
        <v>0</v>
      </c>
      <c r="CJ996" s="100">
        <v>0</v>
      </c>
      <c r="CK996" s="100">
        <v>0</v>
      </c>
      <c r="CL996" s="100">
        <v>0</v>
      </c>
      <c r="CM996" s="100">
        <v>0</v>
      </c>
      <c r="CN996" s="100">
        <v>0</v>
      </c>
      <c r="CO996" s="100">
        <v>0</v>
      </c>
    </row>
    <row r="997" spans="1:93" x14ac:dyDescent="0.2">
      <c r="A997" s="101" t="s">
        <v>2587</v>
      </c>
      <c r="B997" s="100">
        <v>0</v>
      </c>
      <c r="C997" s="100">
        <v>0</v>
      </c>
      <c r="D997" s="100">
        <v>-252065</v>
      </c>
      <c r="E997" s="100">
        <v>-252065</v>
      </c>
      <c r="F997" s="100">
        <v>-313647.57</v>
      </c>
      <c r="G997" s="100">
        <v>-373930.67</v>
      </c>
      <c r="H997" s="100">
        <v>-362483.81</v>
      </c>
      <c r="I997" s="100">
        <v>-311576.59000000003</v>
      </c>
      <c r="J997" s="100">
        <v>-301317.83</v>
      </c>
      <c r="K997" s="100">
        <v>-301317.83</v>
      </c>
      <c r="L997" s="100">
        <v>-301317.83</v>
      </c>
      <c r="M997" s="100">
        <v>-301317.83</v>
      </c>
      <c r="N997" s="100">
        <v>-301317.83</v>
      </c>
      <c r="O997" s="100">
        <v>-311547.51</v>
      </c>
      <c r="P997" s="100">
        <v>-374839.33</v>
      </c>
      <c r="Q997" s="100">
        <v>-347208.65</v>
      </c>
      <c r="R997" s="100">
        <v>-360827.87</v>
      </c>
      <c r="S997" s="100">
        <v>-371755.12</v>
      </c>
      <c r="T997" s="100">
        <v>-371755.12</v>
      </c>
      <c r="U997" s="100">
        <v>-344733.47</v>
      </c>
      <c r="V997" s="100">
        <v>-300660.11</v>
      </c>
      <c r="W997" s="100">
        <v>-300660.11</v>
      </c>
      <c r="X997" s="100">
        <v>-323974.53999999998</v>
      </c>
      <c r="Y997" s="100">
        <v>-306503.42</v>
      </c>
      <c r="Z997" s="100">
        <v>-306503.42</v>
      </c>
      <c r="AB997" s="100">
        <v>-306503.42</v>
      </c>
      <c r="AC997" s="100">
        <v>-306503.42</v>
      </c>
      <c r="AD997" s="100">
        <v>-306503.42</v>
      </c>
      <c r="AE997" s="100">
        <v>-306503.42</v>
      </c>
      <c r="AF997" s="100">
        <v>-306503.42</v>
      </c>
      <c r="AG997" s="100">
        <v>-306503.42</v>
      </c>
      <c r="AH997" s="100">
        <v>-306503.42</v>
      </c>
      <c r="AI997" s="100">
        <v>-306503.42</v>
      </c>
      <c r="AJ997" s="100">
        <v>-306503.42</v>
      </c>
      <c r="AK997" s="100">
        <v>-306503.42</v>
      </c>
      <c r="AL997" s="100">
        <v>-306503.42</v>
      </c>
      <c r="AM997" s="100">
        <v>-306503.42</v>
      </c>
      <c r="AN997" s="100">
        <v>-306503.42</v>
      </c>
      <c r="AO997" s="100">
        <v>-306503.42</v>
      </c>
      <c r="AP997" s="100">
        <v>-306503.42</v>
      </c>
      <c r="AQ997" s="100">
        <v>-306503.42</v>
      </c>
      <c r="AR997" s="100">
        <v>-306503.42</v>
      </c>
      <c r="AS997" s="100">
        <v>-306503.42</v>
      </c>
      <c r="AT997" s="100">
        <v>-306503.42</v>
      </c>
      <c r="AU997" s="100">
        <v>-306503.42</v>
      </c>
      <c r="AV997" s="100">
        <v>-306503.42</v>
      </c>
      <c r="AW997" s="100">
        <v>-306503.42</v>
      </c>
      <c r="AX997" s="100">
        <v>-306503.42</v>
      </c>
      <c r="AY997" s="100">
        <v>-306503.42</v>
      </c>
      <c r="AZ997" s="100">
        <v>-306503.42</v>
      </c>
      <c r="BA997" s="100">
        <v>-306503.42</v>
      </c>
      <c r="BB997" s="100">
        <v>-306503.42</v>
      </c>
      <c r="BC997" s="100">
        <v>-306503.42</v>
      </c>
      <c r="BD997" s="100">
        <v>-306503.42</v>
      </c>
      <c r="BE997" s="100">
        <v>-306503.42</v>
      </c>
      <c r="BF997" s="100">
        <v>-306503.42</v>
      </c>
      <c r="BG997" s="100">
        <v>-306503.42</v>
      </c>
      <c r="BH997" s="100">
        <v>-306503.42</v>
      </c>
      <c r="BI997" s="100">
        <v>-306503.42</v>
      </c>
      <c r="BJ997" s="100">
        <v>-306503.42</v>
      </c>
      <c r="BK997" s="100">
        <v>-306503.42</v>
      </c>
      <c r="BL997" s="100">
        <v>-306503.42</v>
      </c>
      <c r="BM997" s="100">
        <v>-306503.42</v>
      </c>
      <c r="BN997" s="100">
        <v>-306503.42</v>
      </c>
      <c r="BO997" s="100">
        <v>-306503.42</v>
      </c>
      <c r="BP997" s="100">
        <v>-306503.42</v>
      </c>
      <c r="BQ997" s="100">
        <v>-306503.42</v>
      </c>
      <c r="BR997" s="100">
        <v>-306503.42</v>
      </c>
      <c r="BS997" s="100">
        <v>-306503.42</v>
      </c>
      <c r="BT997" s="100">
        <v>-306503.42</v>
      </c>
      <c r="BU997" s="100">
        <v>-306503.42</v>
      </c>
      <c r="BV997" s="100">
        <v>-306503.42</v>
      </c>
      <c r="BW997" s="100">
        <v>-306503.42</v>
      </c>
      <c r="BX997" s="100">
        <v>-306503.42</v>
      </c>
      <c r="BY997" s="100">
        <v>-306503.42</v>
      </c>
      <c r="BZ997" s="100">
        <v>-306503.42</v>
      </c>
      <c r="CA997" s="100">
        <v>-306503.42</v>
      </c>
      <c r="CB997" s="100">
        <v>-306503.42</v>
      </c>
      <c r="CC997" s="100">
        <v>-306503.42</v>
      </c>
      <c r="CD997" s="100">
        <v>-306503.42</v>
      </c>
      <c r="CE997" s="100">
        <v>-306503.42</v>
      </c>
      <c r="CF997" s="100">
        <v>-306503.42</v>
      </c>
      <c r="CG997" s="100">
        <v>-306503.42</v>
      </c>
      <c r="CH997" s="100">
        <v>-306503.42</v>
      </c>
      <c r="CI997" s="100">
        <v>-306503.42</v>
      </c>
      <c r="CJ997" s="100">
        <v>-306503.42</v>
      </c>
      <c r="CK997" s="100">
        <v>-306503.42</v>
      </c>
      <c r="CL997" s="100">
        <v>-306503.42</v>
      </c>
      <c r="CM997" s="100">
        <v>-306503.42</v>
      </c>
      <c r="CN997" s="100">
        <v>-306503.42</v>
      </c>
      <c r="CO997" s="100">
        <v>-306503.42</v>
      </c>
    </row>
    <row r="998" spans="1:93" x14ac:dyDescent="0.2">
      <c r="A998" s="102" t="s">
        <v>2588</v>
      </c>
      <c r="B998" s="103">
        <v>-7192932.9299999997</v>
      </c>
      <c r="C998" s="103">
        <v>-7452128.5499999998</v>
      </c>
      <c r="D998" s="103">
        <v>-7704404.2199999997</v>
      </c>
      <c r="E998" s="103">
        <v>-7704781.9500000002</v>
      </c>
      <c r="F998" s="103">
        <v>-8631359.7699999996</v>
      </c>
      <c r="G998" s="103">
        <v>-8691322.1699999999</v>
      </c>
      <c r="H998" s="103">
        <v>-9265783.5600000005</v>
      </c>
      <c r="I998" s="103">
        <v>-38085871.82</v>
      </c>
      <c r="J998" s="103">
        <v>-60867186.289999999</v>
      </c>
      <c r="K998" s="103">
        <v>-57841311.560000002</v>
      </c>
      <c r="L998" s="103">
        <v>-49792146.899999999</v>
      </c>
      <c r="M998" s="103">
        <v>-48505375.25</v>
      </c>
      <c r="N998" s="103">
        <v>-48505375.25</v>
      </c>
      <c r="O998" s="103">
        <v>-46201803.859999903</v>
      </c>
      <c r="P998" s="103">
        <v>-45995660.589999899</v>
      </c>
      <c r="Q998" s="103">
        <v>-46192850.739999898</v>
      </c>
      <c r="R998" s="103">
        <v>-53980373.460000001</v>
      </c>
      <c r="S998" s="103">
        <v>-53876318.419999897</v>
      </c>
      <c r="T998" s="103">
        <v>-53265456.649999999</v>
      </c>
      <c r="U998" s="103">
        <v>-52479547.859999999</v>
      </c>
      <c r="V998" s="103">
        <v>-48847311.920000002</v>
      </c>
      <c r="W998" s="103">
        <v>-46919570.539999999</v>
      </c>
      <c r="X998" s="103">
        <v>-45883163.579999998</v>
      </c>
      <c r="Y998" s="103">
        <v>-46508783.5</v>
      </c>
      <c r="Z998" s="103">
        <v>-47626414.149999999</v>
      </c>
      <c r="AA998" s="103"/>
      <c r="AB998" s="103">
        <v>-47626414.149999999</v>
      </c>
      <c r="AC998" s="103">
        <v>-47680319.949270003</v>
      </c>
      <c r="AD998" s="103">
        <v>-47734225.748539999</v>
      </c>
      <c r="AE998" s="103">
        <v>-47788131.547810003</v>
      </c>
      <c r="AF998" s="103">
        <v>-47842037.34708</v>
      </c>
      <c r="AG998" s="103">
        <v>-42195943.146349996</v>
      </c>
      <c r="AH998" s="103">
        <v>-42195943.146349996</v>
      </c>
      <c r="AI998" s="103">
        <v>-42195943.146349996</v>
      </c>
      <c r="AJ998" s="103">
        <v>-42195943.146349996</v>
      </c>
      <c r="AK998" s="103">
        <v>-42195943.146349996</v>
      </c>
      <c r="AL998" s="103">
        <v>-42195943.146349996</v>
      </c>
      <c r="AM998" s="103">
        <v>-42195943.146349996</v>
      </c>
      <c r="AN998" s="103">
        <v>-42195943.146349996</v>
      </c>
      <c r="AO998" s="103">
        <v>-42195943.146349996</v>
      </c>
      <c r="AP998" s="103">
        <v>-42195943.146349996</v>
      </c>
      <c r="AQ998" s="103">
        <v>-42195943.146349996</v>
      </c>
      <c r="AR998" s="103">
        <v>-42195943.146349996</v>
      </c>
      <c r="AS998" s="103">
        <v>-42195943.146349996</v>
      </c>
      <c r="AT998" s="103">
        <v>-42195943.146349996</v>
      </c>
      <c r="AU998" s="103">
        <v>-42195943.146349996</v>
      </c>
      <c r="AV998" s="103">
        <v>-42195943.146349996</v>
      </c>
      <c r="AW998" s="103">
        <v>-42195943.146349996</v>
      </c>
      <c r="AX998" s="103">
        <v>-42195943.146349996</v>
      </c>
      <c r="AY998" s="103">
        <v>-42195943.146349996</v>
      </c>
      <c r="AZ998" s="103">
        <v>-42195943.146349996</v>
      </c>
      <c r="BA998" s="103">
        <v>-42195943.146349996</v>
      </c>
      <c r="BB998" s="103">
        <v>-42195943.146349996</v>
      </c>
      <c r="BC998" s="103">
        <v>-42195943.146349996</v>
      </c>
      <c r="BD998" s="103">
        <v>-42195943.146349996</v>
      </c>
      <c r="BE998" s="103">
        <v>-42195943.146349996</v>
      </c>
      <c r="BF998" s="103">
        <v>-42195943.146349996</v>
      </c>
      <c r="BG998" s="103">
        <v>-42195943.146349996</v>
      </c>
      <c r="BH998" s="103">
        <v>-42195943.146349996</v>
      </c>
      <c r="BI998" s="103">
        <v>-42195943.146349996</v>
      </c>
      <c r="BJ998" s="103">
        <v>-42195943.146349996</v>
      </c>
      <c r="BK998" s="103">
        <v>-42195943.146349996</v>
      </c>
      <c r="BL998" s="103">
        <v>-42195943.146349996</v>
      </c>
      <c r="BM998" s="103">
        <v>-42195943.146349996</v>
      </c>
      <c r="BN998" s="103">
        <v>-42195943.146349996</v>
      </c>
      <c r="BO998" s="103">
        <v>-42195943.146349996</v>
      </c>
      <c r="BP998" s="103">
        <v>-42195943.146349996</v>
      </c>
      <c r="BQ998" s="103">
        <v>-42195943.146349996</v>
      </c>
      <c r="BR998" s="103">
        <v>-42195943.146349996</v>
      </c>
      <c r="BS998" s="103">
        <v>-42195943.146349996</v>
      </c>
      <c r="BT998" s="103">
        <v>-42195943.146349996</v>
      </c>
      <c r="BU998" s="103">
        <v>-42195943.146349996</v>
      </c>
      <c r="BV998" s="103">
        <v>-42195943.146349996</v>
      </c>
      <c r="BW998" s="103">
        <v>-42195943.146349996</v>
      </c>
      <c r="BX998" s="103">
        <v>-42195943.146349996</v>
      </c>
      <c r="BY998" s="103">
        <v>-42195943.146349996</v>
      </c>
      <c r="BZ998" s="103">
        <v>-42195943.146349996</v>
      </c>
      <c r="CA998" s="103">
        <v>-42195943.146349996</v>
      </c>
      <c r="CB998" s="103">
        <v>-42195943.146349996</v>
      </c>
      <c r="CC998" s="103">
        <v>-42195943.146349996</v>
      </c>
      <c r="CD998" s="103">
        <v>-42195943.146349996</v>
      </c>
      <c r="CE998" s="103">
        <v>-42195943.146349996</v>
      </c>
      <c r="CF998" s="103">
        <v>-42195943.146349996</v>
      </c>
      <c r="CG998" s="103">
        <v>-42195943.146349996</v>
      </c>
      <c r="CH998" s="103">
        <v>-42195943.146349996</v>
      </c>
      <c r="CI998" s="103">
        <v>-42195943.146349996</v>
      </c>
      <c r="CJ998" s="103">
        <v>-42195943.146349996</v>
      </c>
      <c r="CK998" s="103">
        <v>-42195943.146349996</v>
      </c>
      <c r="CL998" s="103">
        <v>-42195943.146349996</v>
      </c>
      <c r="CM998" s="103">
        <v>-42195943.146349996</v>
      </c>
      <c r="CN998" s="103">
        <v>-42195943.146349996</v>
      </c>
      <c r="CO998" s="103">
        <v>-42195943.146349996</v>
      </c>
    </row>
    <row r="999" spans="1:93" x14ac:dyDescent="0.2">
      <c r="A999" s="101" t="s">
        <v>325</v>
      </c>
    </row>
    <row r="1000" spans="1:93" x14ac:dyDescent="0.2">
      <c r="A1000" s="99" t="s">
        <v>2589</v>
      </c>
    </row>
    <row r="1001" spans="1:93" x14ac:dyDescent="0.2">
      <c r="A1001" s="101" t="s">
        <v>2590</v>
      </c>
      <c r="B1001" s="100">
        <v>-3109265.2</v>
      </c>
      <c r="C1001" s="100">
        <v>-2636304.9500000002</v>
      </c>
      <c r="D1001" s="100">
        <v>-2163344.7000000002</v>
      </c>
      <c r="E1001" s="100">
        <v>-1690384.45</v>
      </c>
      <c r="F1001" s="100">
        <v>-1217424.2</v>
      </c>
      <c r="G1001" s="100">
        <v>-744463.95</v>
      </c>
      <c r="H1001" s="100">
        <v>-2235564.6800000002</v>
      </c>
      <c r="I1001" s="100">
        <v>-1788451.76</v>
      </c>
      <c r="J1001" s="100">
        <v>-1341338.8400000001</v>
      </c>
      <c r="K1001" s="100">
        <v>-894225.92000000004</v>
      </c>
      <c r="L1001" s="100">
        <v>-447113</v>
      </c>
      <c r="M1001" s="100">
        <v>-0.08</v>
      </c>
      <c r="N1001" s="100">
        <v>-0.08</v>
      </c>
      <c r="O1001" s="100">
        <v>-3348110.43</v>
      </c>
      <c r="P1001" s="100">
        <v>-2867320.91</v>
      </c>
      <c r="Q1001" s="100">
        <v>-2386531.39</v>
      </c>
      <c r="R1001" s="100">
        <v>-1905741.87</v>
      </c>
      <c r="S1001" s="100">
        <v>-1424952.35</v>
      </c>
      <c r="T1001" s="100">
        <v>-944162.83</v>
      </c>
      <c r="U1001" s="100">
        <v>-2446816.7000000002</v>
      </c>
      <c r="V1001" s="100">
        <v>-1957453.35</v>
      </c>
      <c r="W1001" s="100">
        <v>-1468090</v>
      </c>
      <c r="X1001" s="100">
        <v>-978726.65</v>
      </c>
      <c r="Y1001" s="100">
        <v>-489363.3</v>
      </c>
      <c r="Z1001" s="100">
        <v>-0.08</v>
      </c>
      <c r="AB1001" s="100">
        <v>-0.08</v>
      </c>
      <c r="AC1001" s="100">
        <v>-0.08</v>
      </c>
      <c r="AD1001" s="100">
        <v>-0.08</v>
      </c>
      <c r="AE1001" s="100">
        <v>-0.08</v>
      </c>
      <c r="AF1001" s="100">
        <v>-0.08</v>
      </c>
      <c r="AG1001" s="100">
        <v>-0.08</v>
      </c>
      <c r="AH1001" s="100">
        <v>-0.08</v>
      </c>
      <c r="AI1001" s="100">
        <v>-0.08</v>
      </c>
      <c r="AJ1001" s="100">
        <v>-0.08</v>
      </c>
      <c r="AK1001" s="100">
        <v>-0.08</v>
      </c>
      <c r="AL1001" s="100">
        <v>-0.08</v>
      </c>
      <c r="AM1001" s="100">
        <v>-0.08</v>
      </c>
      <c r="AN1001" s="100">
        <v>-0.08</v>
      </c>
      <c r="AO1001" s="100">
        <v>-0.08</v>
      </c>
      <c r="AP1001" s="100">
        <v>-0.08</v>
      </c>
      <c r="AQ1001" s="100">
        <v>-0.08</v>
      </c>
      <c r="AR1001" s="100">
        <v>-0.08</v>
      </c>
      <c r="AS1001" s="100">
        <v>-0.08</v>
      </c>
      <c r="AT1001" s="100">
        <v>-0.08</v>
      </c>
      <c r="AU1001" s="100">
        <v>-0.08</v>
      </c>
      <c r="AV1001" s="100">
        <v>-0.08</v>
      </c>
      <c r="AW1001" s="100">
        <v>-0.08</v>
      </c>
      <c r="AX1001" s="100">
        <v>-0.08</v>
      </c>
      <c r="AY1001" s="100">
        <v>-0.08</v>
      </c>
      <c r="AZ1001" s="100">
        <v>-0.08</v>
      </c>
      <c r="BA1001" s="100">
        <v>-0.08</v>
      </c>
      <c r="BB1001" s="100">
        <v>-0.08</v>
      </c>
      <c r="BC1001" s="100">
        <v>-0.08</v>
      </c>
      <c r="BD1001" s="100">
        <v>-0.08</v>
      </c>
      <c r="BE1001" s="100">
        <v>-0.08</v>
      </c>
      <c r="BF1001" s="100">
        <v>-0.08</v>
      </c>
      <c r="BG1001" s="100">
        <v>-0.08</v>
      </c>
      <c r="BH1001" s="100">
        <v>-0.08</v>
      </c>
      <c r="BI1001" s="100">
        <v>-0.08</v>
      </c>
      <c r="BJ1001" s="100">
        <v>-0.08</v>
      </c>
      <c r="BK1001" s="100">
        <v>-0.08</v>
      </c>
      <c r="BL1001" s="100">
        <v>-0.08</v>
      </c>
      <c r="BM1001" s="100">
        <v>-0.08</v>
      </c>
      <c r="BN1001" s="100">
        <v>-0.08</v>
      </c>
      <c r="BO1001" s="100">
        <v>-0.08</v>
      </c>
      <c r="BP1001" s="100">
        <v>-0.08</v>
      </c>
      <c r="BQ1001" s="100">
        <v>-0.08</v>
      </c>
      <c r="BR1001" s="100">
        <v>-0.08</v>
      </c>
      <c r="BS1001" s="100">
        <v>-0.08</v>
      </c>
      <c r="BT1001" s="100">
        <v>-0.08</v>
      </c>
      <c r="BU1001" s="100">
        <v>-0.08</v>
      </c>
      <c r="BV1001" s="100">
        <v>-0.08</v>
      </c>
      <c r="BW1001" s="100">
        <v>-0.08</v>
      </c>
      <c r="BX1001" s="100">
        <v>-0.08</v>
      </c>
      <c r="BY1001" s="100">
        <v>-0.08</v>
      </c>
      <c r="BZ1001" s="100">
        <v>-0.08</v>
      </c>
      <c r="CA1001" s="100">
        <v>-0.08</v>
      </c>
      <c r="CB1001" s="100">
        <v>-0.08</v>
      </c>
      <c r="CC1001" s="100">
        <v>-0.08</v>
      </c>
      <c r="CD1001" s="100">
        <v>-0.08</v>
      </c>
      <c r="CE1001" s="100">
        <v>-0.08</v>
      </c>
      <c r="CF1001" s="100">
        <v>-0.08</v>
      </c>
      <c r="CG1001" s="100">
        <v>-0.08</v>
      </c>
      <c r="CH1001" s="100">
        <v>-0.08</v>
      </c>
      <c r="CI1001" s="100">
        <v>-0.08</v>
      </c>
      <c r="CJ1001" s="100">
        <v>-0.08</v>
      </c>
      <c r="CK1001" s="100">
        <v>-0.08</v>
      </c>
      <c r="CL1001" s="100">
        <v>-0.08</v>
      </c>
      <c r="CM1001" s="100">
        <v>-0.08</v>
      </c>
      <c r="CN1001" s="100">
        <v>-0.08</v>
      </c>
      <c r="CO1001" s="100">
        <v>-0.08</v>
      </c>
    </row>
    <row r="1002" spans="1:93" x14ac:dyDescent="0.2">
      <c r="A1002" s="101" t="s">
        <v>2591</v>
      </c>
      <c r="B1002" s="100">
        <v>-25407538.850000001</v>
      </c>
      <c r="C1002" s="100">
        <v>-26798356.710000001</v>
      </c>
      <c r="D1002" s="100">
        <v>-9662206.0999999996</v>
      </c>
      <c r="E1002" s="100">
        <v>-5136515.8699999899</v>
      </c>
      <c r="F1002" s="100">
        <v>-11423799.27</v>
      </c>
      <c r="G1002" s="100">
        <v>-10678205.890000001</v>
      </c>
      <c r="H1002" s="100">
        <v>-10678205.890000001</v>
      </c>
      <c r="I1002" s="100">
        <v>-10678205.890000001</v>
      </c>
      <c r="J1002" s="100">
        <v>-10147003.5</v>
      </c>
      <c r="K1002" s="100">
        <v>-10147003.5</v>
      </c>
      <c r="L1002" s="100">
        <v>-10147003.5</v>
      </c>
      <c r="M1002" s="100">
        <v>-10043833.539999999</v>
      </c>
      <c r="N1002" s="100">
        <v>-10043833.539999999</v>
      </c>
      <c r="O1002" s="100">
        <v>-10066574.26</v>
      </c>
      <c r="P1002" s="100">
        <v>-10066574.26</v>
      </c>
      <c r="Q1002" s="100">
        <v>-10066574.26</v>
      </c>
      <c r="R1002" s="100">
        <v>-10066574.26</v>
      </c>
      <c r="S1002" s="100">
        <v>-10066574.26</v>
      </c>
      <c r="T1002" s="100">
        <v>-3675150.27999999</v>
      </c>
      <c r="U1002" s="100">
        <v>-3675150.27999999</v>
      </c>
      <c r="V1002" s="100">
        <v>-3675150.27999999</v>
      </c>
      <c r="W1002" s="100">
        <v>-3675150.27999999</v>
      </c>
      <c r="X1002" s="100">
        <v>-3675150.27999999</v>
      </c>
      <c r="Y1002" s="100">
        <v>-3675150.27999999</v>
      </c>
      <c r="Z1002" s="100">
        <v>-3675150.27999999</v>
      </c>
      <c r="AB1002" s="100">
        <v>-3675150.27999999</v>
      </c>
      <c r="AC1002" s="100">
        <v>-3675150.27999999</v>
      </c>
      <c r="AD1002" s="100">
        <v>-3675150.27999999</v>
      </c>
      <c r="AE1002" s="100">
        <v>-3675150.27999999</v>
      </c>
      <c r="AF1002" s="100">
        <v>-3675150.27999999</v>
      </c>
      <c r="AG1002" s="100">
        <v>-3675150.27999999</v>
      </c>
      <c r="AH1002" s="100">
        <v>-3675150.27999999</v>
      </c>
      <c r="AI1002" s="100">
        <v>-3675150.27999999</v>
      </c>
      <c r="AJ1002" s="100">
        <v>-3675150.27999999</v>
      </c>
      <c r="AK1002" s="100">
        <v>-3675150.27999999</v>
      </c>
      <c r="AL1002" s="100">
        <v>-3675150.27999999</v>
      </c>
      <c r="AM1002" s="100">
        <v>-3675150.27999999</v>
      </c>
      <c r="AN1002" s="100">
        <v>-3675150.27999999</v>
      </c>
      <c r="AO1002" s="100">
        <v>-3675150.27999999</v>
      </c>
      <c r="AP1002" s="100">
        <v>-3675150.27999999</v>
      </c>
      <c r="AQ1002" s="100">
        <v>-3675150.27999999</v>
      </c>
      <c r="AR1002" s="100">
        <v>-3675150.27999999</v>
      </c>
      <c r="AS1002" s="100">
        <v>-3675150.27999999</v>
      </c>
      <c r="AT1002" s="100">
        <v>-3675150.27999999</v>
      </c>
      <c r="AU1002" s="100">
        <v>-3675150.27999999</v>
      </c>
      <c r="AV1002" s="100">
        <v>-3675150.27999999</v>
      </c>
      <c r="AW1002" s="100">
        <v>-3675150.27999999</v>
      </c>
      <c r="AX1002" s="100">
        <v>-3675150.27999999</v>
      </c>
      <c r="AY1002" s="100">
        <v>-3675150.27999999</v>
      </c>
      <c r="AZ1002" s="100">
        <v>-3675150.27999999</v>
      </c>
      <c r="BA1002" s="100">
        <v>-3675150.27999999</v>
      </c>
      <c r="BB1002" s="100">
        <v>-3675150.27999999</v>
      </c>
      <c r="BC1002" s="100">
        <v>-3675150.27999999</v>
      </c>
      <c r="BD1002" s="100">
        <v>-3675150.27999999</v>
      </c>
      <c r="BE1002" s="100">
        <v>-3675150.27999999</v>
      </c>
      <c r="BF1002" s="100">
        <v>-3675150.27999999</v>
      </c>
      <c r="BG1002" s="100">
        <v>-3675150.27999999</v>
      </c>
      <c r="BH1002" s="100">
        <v>-3675150.27999999</v>
      </c>
      <c r="BI1002" s="100">
        <v>-3675150.27999999</v>
      </c>
      <c r="BJ1002" s="100">
        <v>-3675150.27999999</v>
      </c>
      <c r="BK1002" s="100">
        <v>-3675150.27999999</v>
      </c>
      <c r="BL1002" s="100">
        <v>-3675150.27999999</v>
      </c>
      <c r="BM1002" s="100">
        <v>-3675150.27999999</v>
      </c>
      <c r="BN1002" s="100">
        <v>-3675150.27999999</v>
      </c>
      <c r="BO1002" s="100">
        <v>-3675150.27999999</v>
      </c>
      <c r="BP1002" s="100">
        <v>-3675150.27999999</v>
      </c>
      <c r="BQ1002" s="100">
        <v>-3675150.27999999</v>
      </c>
      <c r="BR1002" s="100">
        <v>-3675150.27999999</v>
      </c>
      <c r="BS1002" s="100">
        <v>-3675150.27999999</v>
      </c>
      <c r="BT1002" s="100">
        <v>-3675150.27999999</v>
      </c>
      <c r="BU1002" s="100">
        <v>-3675150.27999999</v>
      </c>
      <c r="BV1002" s="100">
        <v>-3675150.27999999</v>
      </c>
      <c r="BW1002" s="100">
        <v>-3675150.27999999</v>
      </c>
      <c r="BX1002" s="100">
        <v>-3675150.27999999</v>
      </c>
      <c r="BY1002" s="100">
        <v>-3675150.27999999</v>
      </c>
      <c r="BZ1002" s="100">
        <v>-3675150.27999999</v>
      </c>
      <c r="CA1002" s="100">
        <v>-3675150.27999999</v>
      </c>
      <c r="CB1002" s="100">
        <v>-3675150.27999999</v>
      </c>
      <c r="CC1002" s="100">
        <v>-3675150.27999999</v>
      </c>
      <c r="CD1002" s="100">
        <v>-3675150.27999999</v>
      </c>
      <c r="CE1002" s="100">
        <v>-3675150.27999999</v>
      </c>
      <c r="CF1002" s="100">
        <v>-3675150.27999999</v>
      </c>
      <c r="CG1002" s="100">
        <v>-3675150.27999999</v>
      </c>
      <c r="CH1002" s="100">
        <v>-3675150.27999999</v>
      </c>
      <c r="CI1002" s="100">
        <v>-3675150.27999999</v>
      </c>
      <c r="CJ1002" s="100">
        <v>-3675150.27999999</v>
      </c>
      <c r="CK1002" s="100">
        <v>-3675150.27999999</v>
      </c>
      <c r="CL1002" s="100">
        <v>-3675150.27999999</v>
      </c>
      <c r="CM1002" s="100">
        <v>-3675150.27999999</v>
      </c>
      <c r="CN1002" s="100">
        <v>-3675150.27999999</v>
      </c>
      <c r="CO1002" s="100">
        <v>-3675150.27999999</v>
      </c>
    </row>
    <row r="1003" spans="1:93" x14ac:dyDescent="0.2">
      <c r="A1003" s="101" t="s">
        <v>2592</v>
      </c>
      <c r="B1003" s="100">
        <v>0</v>
      </c>
      <c r="C1003" s="100">
        <v>0</v>
      </c>
      <c r="D1003" s="100">
        <v>0</v>
      </c>
      <c r="E1003" s="100">
        <v>0</v>
      </c>
      <c r="F1003" s="100">
        <v>0</v>
      </c>
      <c r="G1003" s="100">
        <v>0</v>
      </c>
      <c r="H1003" s="100">
        <v>0</v>
      </c>
      <c r="I1003" s="100">
        <v>0</v>
      </c>
      <c r="J1003" s="100">
        <v>0</v>
      </c>
      <c r="K1003" s="100">
        <v>0</v>
      </c>
      <c r="L1003" s="100">
        <v>0</v>
      </c>
      <c r="M1003" s="100">
        <v>0</v>
      </c>
      <c r="N1003" s="100">
        <v>0</v>
      </c>
      <c r="O1003" s="100">
        <v>0</v>
      </c>
      <c r="P1003" s="100">
        <v>0</v>
      </c>
      <c r="Q1003" s="100">
        <v>0</v>
      </c>
      <c r="R1003" s="100">
        <v>0</v>
      </c>
      <c r="S1003" s="100">
        <v>0</v>
      </c>
      <c r="T1003" s="100">
        <v>0</v>
      </c>
      <c r="U1003" s="100">
        <v>0</v>
      </c>
      <c r="V1003" s="100">
        <v>0</v>
      </c>
      <c r="W1003" s="100">
        <v>0</v>
      </c>
      <c r="X1003" s="100">
        <v>0</v>
      </c>
      <c r="Y1003" s="100">
        <v>0</v>
      </c>
      <c r="Z1003" s="100">
        <v>0</v>
      </c>
      <c r="AB1003" s="100">
        <v>0</v>
      </c>
      <c r="AC1003" s="100">
        <v>0</v>
      </c>
      <c r="AD1003" s="100">
        <v>0</v>
      </c>
      <c r="AE1003" s="100">
        <v>0</v>
      </c>
      <c r="AF1003" s="100">
        <v>0</v>
      </c>
      <c r="AG1003" s="100">
        <v>0</v>
      </c>
      <c r="AH1003" s="100">
        <v>0</v>
      </c>
      <c r="AI1003" s="100">
        <v>0</v>
      </c>
      <c r="AJ1003" s="100">
        <v>0</v>
      </c>
      <c r="AK1003" s="100">
        <v>0</v>
      </c>
      <c r="AL1003" s="100">
        <v>0</v>
      </c>
      <c r="AM1003" s="100">
        <v>0</v>
      </c>
      <c r="AN1003" s="100">
        <v>0</v>
      </c>
      <c r="AO1003" s="100">
        <v>0</v>
      </c>
      <c r="AP1003" s="100">
        <v>0</v>
      </c>
      <c r="AQ1003" s="100">
        <v>0</v>
      </c>
      <c r="AR1003" s="100">
        <v>0</v>
      </c>
      <c r="AS1003" s="100">
        <v>0</v>
      </c>
      <c r="AT1003" s="100">
        <v>0</v>
      </c>
      <c r="AU1003" s="100">
        <v>0</v>
      </c>
      <c r="AV1003" s="100">
        <v>0</v>
      </c>
      <c r="AW1003" s="100">
        <v>0</v>
      </c>
      <c r="AX1003" s="100">
        <v>0</v>
      </c>
      <c r="AY1003" s="100">
        <v>0</v>
      </c>
      <c r="AZ1003" s="100">
        <v>0</v>
      </c>
      <c r="BA1003" s="100">
        <v>0</v>
      </c>
      <c r="BB1003" s="100">
        <v>0</v>
      </c>
      <c r="BC1003" s="100">
        <v>0</v>
      </c>
      <c r="BD1003" s="100">
        <v>0</v>
      </c>
      <c r="BE1003" s="100">
        <v>0</v>
      </c>
      <c r="BF1003" s="100">
        <v>0</v>
      </c>
      <c r="BG1003" s="100">
        <v>0</v>
      </c>
      <c r="BH1003" s="100">
        <v>0</v>
      </c>
      <c r="BI1003" s="100">
        <v>0</v>
      </c>
      <c r="BJ1003" s="100">
        <v>0</v>
      </c>
      <c r="BK1003" s="100">
        <v>0</v>
      </c>
      <c r="BL1003" s="100">
        <v>0</v>
      </c>
      <c r="BM1003" s="100">
        <v>0</v>
      </c>
      <c r="BN1003" s="100">
        <v>0</v>
      </c>
      <c r="BO1003" s="100">
        <v>0</v>
      </c>
      <c r="BP1003" s="100">
        <v>0</v>
      </c>
      <c r="BQ1003" s="100">
        <v>0</v>
      </c>
      <c r="BR1003" s="100">
        <v>0</v>
      </c>
      <c r="BS1003" s="100">
        <v>0</v>
      </c>
      <c r="BT1003" s="100">
        <v>0</v>
      </c>
      <c r="BU1003" s="100">
        <v>0</v>
      </c>
      <c r="BV1003" s="100">
        <v>0</v>
      </c>
      <c r="BW1003" s="100">
        <v>0</v>
      </c>
      <c r="BX1003" s="100">
        <v>0</v>
      </c>
      <c r="BY1003" s="100">
        <v>0</v>
      </c>
      <c r="BZ1003" s="100">
        <v>0</v>
      </c>
      <c r="CA1003" s="100">
        <v>0</v>
      </c>
      <c r="CB1003" s="100">
        <v>0</v>
      </c>
      <c r="CC1003" s="100">
        <v>0</v>
      </c>
      <c r="CD1003" s="100">
        <v>0</v>
      </c>
      <c r="CE1003" s="100">
        <v>0</v>
      </c>
      <c r="CF1003" s="100">
        <v>0</v>
      </c>
      <c r="CG1003" s="100">
        <v>0</v>
      </c>
      <c r="CH1003" s="100">
        <v>0</v>
      </c>
      <c r="CI1003" s="100">
        <v>0</v>
      </c>
      <c r="CJ1003" s="100">
        <v>0</v>
      </c>
      <c r="CK1003" s="100">
        <v>0</v>
      </c>
      <c r="CL1003" s="100">
        <v>0</v>
      </c>
      <c r="CM1003" s="100">
        <v>0</v>
      </c>
      <c r="CN1003" s="100">
        <v>0</v>
      </c>
      <c r="CO1003" s="100">
        <v>0</v>
      </c>
    </row>
    <row r="1004" spans="1:93" x14ac:dyDescent="0.2">
      <c r="A1004" s="101" t="s">
        <v>2593</v>
      </c>
      <c r="B1004" s="100">
        <v>0</v>
      </c>
      <c r="C1004" s="100">
        <v>0</v>
      </c>
      <c r="D1004" s="100">
        <v>0</v>
      </c>
      <c r="E1004" s="100">
        <v>0</v>
      </c>
      <c r="F1004" s="100">
        <v>0</v>
      </c>
      <c r="G1004" s="100">
        <v>0</v>
      </c>
      <c r="H1004" s="100">
        <v>0</v>
      </c>
      <c r="I1004" s="100">
        <v>0</v>
      </c>
      <c r="J1004" s="100">
        <v>0</v>
      </c>
      <c r="K1004" s="100">
        <v>0</v>
      </c>
      <c r="L1004" s="100">
        <v>0</v>
      </c>
      <c r="M1004" s="100">
        <v>0</v>
      </c>
      <c r="N1004" s="100">
        <v>0</v>
      </c>
      <c r="O1004" s="100">
        <v>0</v>
      </c>
      <c r="P1004" s="100">
        <v>0</v>
      </c>
      <c r="Q1004" s="100">
        <v>0</v>
      </c>
      <c r="R1004" s="100">
        <v>0</v>
      </c>
      <c r="S1004" s="100">
        <v>0</v>
      </c>
      <c r="T1004" s="100">
        <v>0</v>
      </c>
      <c r="U1004" s="100">
        <v>0</v>
      </c>
      <c r="V1004" s="100">
        <v>0</v>
      </c>
      <c r="W1004" s="100">
        <v>0</v>
      </c>
      <c r="X1004" s="100">
        <v>0</v>
      </c>
      <c r="Y1004" s="100">
        <v>0</v>
      </c>
      <c r="Z1004" s="100">
        <v>0</v>
      </c>
      <c r="AB1004" s="100">
        <v>0</v>
      </c>
      <c r="AC1004" s="100">
        <v>0</v>
      </c>
      <c r="AD1004" s="100">
        <v>0</v>
      </c>
      <c r="AE1004" s="100">
        <v>0</v>
      </c>
      <c r="AF1004" s="100">
        <v>0</v>
      </c>
      <c r="AG1004" s="100">
        <v>0</v>
      </c>
      <c r="AH1004" s="100">
        <v>0</v>
      </c>
      <c r="AI1004" s="100">
        <v>0</v>
      </c>
      <c r="AJ1004" s="100">
        <v>0</v>
      </c>
      <c r="AK1004" s="100">
        <v>0</v>
      </c>
      <c r="AL1004" s="100">
        <v>0</v>
      </c>
      <c r="AM1004" s="100">
        <v>0</v>
      </c>
      <c r="AN1004" s="100">
        <v>0</v>
      </c>
      <c r="AO1004" s="100">
        <v>0</v>
      </c>
      <c r="AP1004" s="100">
        <v>0</v>
      </c>
      <c r="AQ1004" s="100">
        <v>0</v>
      </c>
      <c r="AR1004" s="100">
        <v>0</v>
      </c>
      <c r="AS1004" s="100">
        <v>0</v>
      </c>
      <c r="AT1004" s="100">
        <v>0</v>
      </c>
      <c r="AU1004" s="100">
        <v>0</v>
      </c>
      <c r="AV1004" s="100">
        <v>0</v>
      </c>
      <c r="AW1004" s="100">
        <v>0</v>
      </c>
      <c r="AX1004" s="100">
        <v>0</v>
      </c>
      <c r="AY1004" s="100">
        <v>0</v>
      </c>
      <c r="AZ1004" s="100">
        <v>0</v>
      </c>
      <c r="BA1004" s="100">
        <v>0</v>
      </c>
      <c r="BB1004" s="100">
        <v>0</v>
      </c>
      <c r="BC1004" s="100">
        <v>0</v>
      </c>
      <c r="BD1004" s="100">
        <v>0</v>
      </c>
      <c r="BE1004" s="100">
        <v>0</v>
      </c>
      <c r="BF1004" s="100">
        <v>0</v>
      </c>
      <c r="BG1004" s="100">
        <v>0</v>
      </c>
      <c r="BH1004" s="100">
        <v>0</v>
      </c>
      <c r="BI1004" s="100">
        <v>0</v>
      </c>
      <c r="BJ1004" s="100">
        <v>0</v>
      </c>
      <c r="BK1004" s="100">
        <v>0</v>
      </c>
      <c r="BL1004" s="100">
        <v>0</v>
      </c>
      <c r="BM1004" s="100">
        <v>0</v>
      </c>
      <c r="BN1004" s="100">
        <v>0</v>
      </c>
      <c r="BO1004" s="100">
        <v>0</v>
      </c>
      <c r="BP1004" s="100">
        <v>0</v>
      </c>
      <c r="BQ1004" s="100">
        <v>0</v>
      </c>
      <c r="BR1004" s="100">
        <v>0</v>
      </c>
      <c r="BS1004" s="100">
        <v>0</v>
      </c>
      <c r="BT1004" s="100">
        <v>0</v>
      </c>
      <c r="BU1004" s="100">
        <v>0</v>
      </c>
      <c r="BV1004" s="100">
        <v>0</v>
      </c>
      <c r="BW1004" s="100">
        <v>0</v>
      </c>
      <c r="BX1004" s="100">
        <v>0</v>
      </c>
      <c r="BY1004" s="100">
        <v>0</v>
      </c>
      <c r="BZ1004" s="100">
        <v>0</v>
      </c>
      <c r="CA1004" s="100">
        <v>0</v>
      </c>
      <c r="CB1004" s="100">
        <v>0</v>
      </c>
      <c r="CC1004" s="100">
        <v>0</v>
      </c>
      <c r="CD1004" s="100">
        <v>0</v>
      </c>
      <c r="CE1004" s="100">
        <v>0</v>
      </c>
      <c r="CF1004" s="100">
        <v>0</v>
      </c>
      <c r="CG1004" s="100">
        <v>0</v>
      </c>
      <c r="CH1004" s="100">
        <v>0</v>
      </c>
      <c r="CI1004" s="100">
        <v>0</v>
      </c>
      <c r="CJ1004" s="100">
        <v>0</v>
      </c>
      <c r="CK1004" s="100">
        <v>0</v>
      </c>
      <c r="CL1004" s="100">
        <v>0</v>
      </c>
      <c r="CM1004" s="100">
        <v>0</v>
      </c>
      <c r="CN1004" s="100">
        <v>0</v>
      </c>
      <c r="CO1004" s="100">
        <v>0</v>
      </c>
    </row>
    <row r="1005" spans="1:93" x14ac:dyDescent="0.2">
      <c r="A1005" s="101" t="s">
        <v>2594</v>
      </c>
      <c r="B1005" s="100">
        <v>0</v>
      </c>
      <c r="C1005" s="100">
        <v>0</v>
      </c>
      <c r="D1005" s="100">
        <v>0</v>
      </c>
      <c r="E1005" s="100">
        <v>0</v>
      </c>
      <c r="F1005" s="100">
        <v>0</v>
      </c>
      <c r="G1005" s="100">
        <v>0</v>
      </c>
      <c r="H1005" s="100">
        <v>0</v>
      </c>
      <c r="I1005" s="100">
        <v>0</v>
      </c>
      <c r="J1005" s="100">
        <v>0</v>
      </c>
      <c r="K1005" s="100">
        <v>0</v>
      </c>
      <c r="L1005" s="100">
        <v>0</v>
      </c>
      <c r="M1005" s="100">
        <v>0</v>
      </c>
      <c r="N1005" s="100">
        <v>0</v>
      </c>
      <c r="O1005" s="100">
        <v>0</v>
      </c>
      <c r="P1005" s="100">
        <v>0</v>
      </c>
      <c r="Q1005" s="100">
        <v>0</v>
      </c>
      <c r="R1005" s="100">
        <v>0</v>
      </c>
      <c r="S1005" s="100">
        <v>0</v>
      </c>
      <c r="T1005" s="100">
        <v>0</v>
      </c>
      <c r="U1005" s="100">
        <v>0</v>
      </c>
      <c r="V1005" s="100">
        <v>0</v>
      </c>
      <c r="W1005" s="100">
        <v>0</v>
      </c>
      <c r="X1005" s="100">
        <v>0</v>
      </c>
      <c r="Y1005" s="100">
        <v>0</v>
      </c>
      <c r="Z1005" s="100">
        <v>0</v>
      </c>
      <c r="AB1005" s="100">
        <v>0</v>
      </c>
      <c r="AC1005" s="100">
        <v>0</v>
      </c>
      <c r="AD1005" s="100">
        <v>0</v>
      </c>
      <c r="AE1005" s="100">
        <v>0</v>
      </c>
      <c r="AF1005" s="100">
        <v>0</v>
      </c>
      <c r="AG1005" s="100">
        <v>0</v>
      </c>
      <c r="AH1005" s="100">
        <v>0</v>
      </c>
      <c r="AI1005" s="100">
        <v>0</v>
      </c>
      <c r="AJ1005" s="100">
        <v>0</v>
      </c>
      <c r="AK1005" s="100">
        <v>0</v>
      </c>
      <c r="AL1005" s="100">
        <v>0</v>
      </c>
      <c r="AM1005" s="100">
        <v>0</v>
      </c>
      <c r="AN1005" s="100">
        <v>0</v>
      </c>
      <c r="AO1005" s="100">
        <v>0</v>
      </c>
      <c r="AP1005" s="100">
        <v>0</v>
      </c>
      <c r="AQ1005" s="100">
        <v>0</v>
      </c>
      <c r="AR1005" s="100">
        <v>0</v>
      </c>
      <c r="AS1005" s="100">
        <v>0</v>
      </c>
      <c r="AT1005" s="100">
        <v>0</v>
      </c>
      <c r="AU1005" s="100">
        <v>0</v>
      </c>
      <c r="AV1005" s="100">
        <v>0</v>
      </c>
      <c r="AW1005" s="100">
        <v>0</v>
      </c>
      <c r="AX1005" s="100">
        <v>0</v>
      </c>
      <c r="AY1005" s="100">
        <v>0</v>
      </c>
      <c r="AZ1005" s="100">
        <v>0</v>
      </c>
      <c r="BA1005" s="100">
        <v>0</v>
      </c>
      <c r="BB1005" s="100">
        <v>0</v>
      </c>
      <c r="BC1005" s="100">
        <v>0</v>
      </c>
      <c r="BD1005" s="100">
        <v>0</v>
      </c>
      <c r="BE1005" s="100">
        <v>0</v>
      </c>
      <c r="BF1005" s="100">
        <v>0</v>
      </c>
      <c r="BG1005" s="100">
        <v>0</v>
      </c>
      <c r="BH1005" s="100">
        <v>0</v>
      </c>
      <c r="BI1005" s="100">
        <v>0</v>
      </c>
      <c r="BJ1005" s="100">
        <v>0</v>
      </c>
      <c r="BK1005" s="100">
        <v>0</v>
      </c>
      <c r="BL1005" s="100">
        <v>0</v>
      </c>
      <c r="BM1005" s="100">
        <v>0</v>
      </c>
      <c r="BN1005" s="100">
        <v>0</v>
      </c>
      <c r="BO1005" s="100">
        <v>0</v>
      </c>
      <c r="BP1005" s="100">
        <v>0</v>
      </c>
      <c r="BQ1005" s="100">
        <v>0</v>
      </c>
      <c r="BR1005" s="100">
        <v>0</v>
      </c>
      <c r="BS1005" s="100">
        <v>0</v>
      </c>
      <c r="BT1005" s="100">
        <v>0</v>
      </c>
      <c r="BU1005" s="100">
        <v>0</v>
      </c>
      <c r="BV1005" s="100">
        <v>0</v>
      </c>
      <c r="BW1005" s="100">
        <v>0</v>
      </c>
      <c r="BX1005" s="100">
        <v>0</v>
      </c>
      <c r="BY1005" s="100">
        <v>0</v>
      </c>
      <c r="BZ1005" s="100">
        <v>0</v>
      </c>
      <c r="CA1005" s="100">
        <v>0</v>
      </c>
      <c r="CB1005" s="100">
        <v>0</v>
      </c>
      <c r="CC1005" s="100">
        <v>0</v>
      </c>
      <c r="CD1005" s="100">
        <v>0</v>
      </c>
      <c r="CE1005" s="100">
        <v>0</v>
      </c>
      <c r="CF1005" s="100">
        <v>0</v>
      </c>
      <c r="CG1005" s="100">
        <v>0</v>
      </c>
      <c r="CH1005" s="100">
        <v>0</v>
      </c>
      <c r="CI1005" s="100">
        <v>0</v>
      </c>
      <c r="CJ1005" s="100">
        <v>0</v>
      </c>
      <c r="CK1005" s="100">
        <v>0</v>
      </c>
      <c r="CL1005" s="100">
        <v>0</v>
      </c>
      <c r="CM1005" s="100">
        <v>0</v>
      </c>
      <c r="CN1005" s="100">
        <v>0</v>
      </c>
      <c r="CO1005" s="100">
        <v>0</v>
      </c>
    </row>
    <row r="1006" spans="1:93" x14ac:dyDescent="0.2">
      <c r="A1006" s="101" t="s">
        <v>2595</v>
      </c>
      <c r="B1006" s="100">
        <v>0</v>
      </c>
      <c r="C1006" s="100">
        <v>0</v>
      </c>
      <c r="D1006" s="100">
        <v>0</v>
      </c>
      <c r="E1006" s="100">
        <v>0</v>
      </c>
      <c r="F1006" s="100">
        <v>0</v>
      </c>
      <c r="G1006" s="100">
        <v>0</v>
      </c>
      <c r="H1006" s="100">
        <v>0</v>
      </c>
      <c r="I1006" s="100">
        <v>0</v>
      </c>
      <c r="J1006" s="100">
        <v>0</v>
      </c>
      <c r="K1006" s="100">
        <v>0</v>
      </c>
      <c r="L1006" s="100">
        <v>0</v>
      </c>
      <c r="M1006" s="100">
        <v>0</v>
      </c>
      <c r="N1006" s="100">
        <v>0</v>
      </c>
      <c r="O1006" s="100">
        <v>0</v>
      </c>
      <c r="P1006" s="100">
        <v>0</v>
      </c>
      <c r="Q1006" s="100">
        <v>0</v>
      </c>
      <c r="R1006" s="100">
        <v>0</v>
      </c>
      <c r="S1006" s="100">
        <v>0</v>
      </c>
      <c r="T1006" s="100">
        <v>0</v>
      </c>
      <c r="U1006" s="100">
        <v>0</v>
      </c>
      <c r="V1006" s="100">
        <v>0</v>
      </c>
      <c r="W1006" s="100">
        <v>0</v>
      </c>
      <c r="X1006" s="100">
        <v>0</v>
      </c>
      <c r="Y1006" s="100">
        <v>0</v>
      </c>
      <c r="Z1006" s="100">
        <v>0</v>
      </c>
      <c r="AB1006" s="100">
        <v>0</v>
      </c>
      <c r="AC1006" s="100">
        <v>0</v>
      </c>
      <c r="AD1006" s="100">
        <v>0</v>
      </c>
      <c r="AE1006" s="100">
        <v>0</v>
      </c>
      <c r="AF1006" s="100">
        <v>0</v>
      </c>
      <c r="AG1006" s="100">
        <v>0</v>
      </c>
      <c r="AH1006" s="100">
        <v>0</v>
      </c>
      <c r="AI1006" s="100">
        <v>0</v>
      </c>
      <c r="AJ1006" s="100">
        <v>0</v>
      </c>
      <c r="AK1006" s="100">
        <v>0</v>
      </c>
      <c r="AL1006" s="100">
        <v>0</v>
      </c>
      <c r="AM1006" s="100">
        <v>0</v>
      </c>
      <c r="AN1006" s="100">
        <v>0</v>
      </c>
      <c r="AO1006" s="100">
        <v>0</v>
      </c>
      <c r="AP1006" s="100">
        <v>0</v>
      </c>
      <c r="AQ1006" s="100">
        <v>0</v>
      </c>
      <c r="AR1006" s="100">
        <v>0</v>
      </c>
      <c r="AS1006" s="100">
        <v>0</v>
      </c>
      <c r="AT1006" s="100">
        <v>0</v>
      </c>
      <c r="AU1006" s="100">
        <v>0</v>
      </c>
      <c r="AV1006" s="100">
        <v>0</v>
      </c>
      <c r="AW1006" s="100">
        <v>0</v>
      </c>
      <c r="AX1006" s="100">
        <v>0</v>
      </c>
      <c r="AY1006" s="100">
        <v>0</v>
      </c>
      <c r="AZ1006" s="100">
        <v>0</v>
      </c>
      <c r="BA1006" s="100">
        <v>0</v>
      </c>
      <c r="BB1006" s="100">
        <v>0</v>
      </c>
      <c r="BC1006" s="100">
        <v>0</v>
      </c>
      <c r="BD1006" s="100">
        <v>0</v>
      </c>
      <c r="BE1006" s="100">
        <v>0</v>
      </c>
      <c r="BF1006" s="100">
        <v>0</v>
      </c>
      <c r="BG1006" s="100">
        <v>0</v>
      </c>
      <c r="BH1006" s="100">
        <v>0</v>
      </c>
      <c r="BI1006" s="100">
        <v>0</v>
      </c>
      <c r="BJ1006" s="100">
        <v>0</v>
      </c>
      <c r="BK1006" s="100">
        <v>0</v>
      </c>
      <c r="BL1006" s="100">
        <v>0</v>
      </c>
      <c r="BM1006" s="100">
        <v>0</v>
      </c>
      <c r="BN1006" s="100">
        <v>0</v>
      </c>
      <c r="BO1006" s="100">
        <v>0</v>
      </c>
      <c r="BP1006" s="100">
        <v>0</v>
      </c>
      <c r="BQ1006" s="100">
        <v>0</v>
      </c>
      <c r="BR1006" s="100">
        <v>0</v>
      </c>
      <c r="BS1006" s="100">
        <v>0</v>
      </c>
      <c r="BT1006" s="100">
        <v>0</v>
      </c>
      <c r="BU1006" s="100">
        <v>0</v>
      </c>
      <c r="BV1006" s="100">
        <v>0</v>
      </c>
      <c r="BW1006" s="100">
        <v>0</v>
      </c>
      <c r="BX1006" s="100">
        <v>0</v>
      </c>
      <c r="BY1006" s="100">
        <v>0</v>
      </c>
      <c r="BZ1006" s="100">
        <v>0</v>
      </c>
      <c r="CA1006" s="100">
        <v>0</v>
      </c>
      <c r="CB1006" s="100">
        <v>0</v>
      </c>
      <c r="CC1006" s="100">
        <v>0</v>
      </c>
      <c r="CD1006" s="100">
        <v>0</v>
      </c>
      <c r="CE1006" s="100">
        <v>0</v>
      </c>
      <c r="CF1006" s="100">
        <v>0</v>
      </c>
      <c r="CG1006" s="100">
        <v>0</v>
      </c>
      <c r="CH1006" s="100">
        <v>0</v>
      </c>
      <c r="CI1006" s="100">
        <v>0</v>
      </c>
      <c r="CJ1006" s="100">
        <v>0</v>
      </c>
      <c r="CK1006" s="100">
        <v>0</v>
      </c>
      <c r="CL1006" s="100">
        <v>0</v>
      </c>
      <c r="CM1006" s="100">
        <v>0</v>
      </c>
      <c r="CN1006" s="100">
        <v>0</v>
      </c>
      <c r="CO1006" s="100">
        <v>0</v>
      </c>
    </row>
    <row r="1007" spans="1:93" x14ac:dyDescent="0.2">
      <c r="A1007" s="101" t="s">
        <v>2596</v>
      </c>
      <c r="B1007" s="100">
        <v>0</v>
      </c>
      <c r="C1007" s="100">
        <v>0</v>
      </c>
      <c r="D1007" s="100">
        <v>0</v>
      </c>
      <c r="E1007" s="100">
        <v>0</v>
      </c>
      <c r="F1007" s="100">
        <v>0</v>
      </c>
      <c r="G1007" s="100">
        <v>0</v>
      </c>
      <c r="H1007" s="100">
        <v>0</v>
      </c>
      <c r="I1007" s="100">
        <v>0</v>
      </c>
      <c r="J1007" s="100">
        <v>0</v>
      </c>
      <c r="K1007" s="100">
        <v>0</v>
      </c>
      <c r="L1007" s="100">
        <v>0</v>
      </c>
      <c r="M1007" s="100">
        <v>0</v>
      </c>
      <c r="N1007" s="100">
        <v>0</v>
      </c>
      <c r="O1007" s="100">
        <v>0</v>
      </c>
      <c r="P1007" s="100">
        <v>0</v>
      </c>
      <c r="Q1007" s="100">
        <v>0</v>
      </c>
      <c r="R1007" s="100">
        <v>0</v>
      </c>
      <c r="S1007" s="100">
        <v>0</v>
      </c>
      <c r="T1007" s="100">
        <v>0</v>
      </c>
      <c r="U1007" s="100">
        <v>0</v>
      </c>
      <c r="V1007" s="100">
        <v>0</v>
      </c>
      <c r="W1007" s="100">
        <v>0</v>
      </c>
      <c r="X1007" s="100">
        <v>0</v>
      </c>
      <c r="Y1007" s="100">
        <v>0</v>
      </c>
      <c r="Z1007" s="100">
        <v>0</v>
      </c>
      <c r="AB1007" s="100">
        <v>0</v>
      </c>
      <c r="AC1007" s="100">
        <v>0</v>
      </c>
      <c r="AD1007" s="100">
        <v>0</v>
      </c>
      <c r="AE1007" s="100">
        <v>0</v>
      </c>
      <c r="AF1007" s="100">
        <v>0</v>
      </c>
      <c r="AG1007" s="100">
        <v>0</v>
      </c>
      <c r="AH1007" s="100">
        <v>0</v>
      </c>
      <c r="AI1007" s="100">
        <v>0</v>
      </c>
      <c r="AJ1007" s="100">
        <v>0</v>
      </c>
      <c r="AK1007" s="100">
        <v>0</v>
      </c>
      <c r="AL1007" s="100">
        <v>0</v>
      </c>
      <c r="AM1007" s="100">
        <v>0</v>
      </c>
      <c r="AN1007" s="100">
        <v>0</v>
      </c>
      <c r="AO1007" s="100">
        <v>0</v>
      </c>
      <c r="AP1007" s="100">
        <v>0</v>
      </c>
      <c r="AQ1007" s="100">
        <v>0</v>
      </c>
      <c r="AR1007" s="100">
        <v>0</v>
      </c>
      <c r="AS1007" s="100">
        <v>0</v>
      </c>
      <c r="AT1007" s="100">
        <v>0</v>
      </c>
      <c r="AU1007" s="100">
        <v>0</v>
      </c>
      <c r="AV1007" s="100">
        <v>0</v>
      </c>
      <c r="AW1007" s="100">
        <v>0</v>
      </c>
      <c r="AX1007" s="100">
        <v>0</v>
      </c>
      <c r="AY1007" s="100">
        <v>0</v>
      </c>
      <c r="AZ1007" s="100">
        <v>0</v>
      </c>
      <c r="BA1007" s="100">
        <v>0</v>
      </c>
      <c r="BB1007" s="100">
        <v>0</v>
      </c>
      <c r="BC1007" s="100">
        <v>0</v>
      </c>
      <c r="BD1007" s="100">
        <v>0</v>
      </c>
      <c r="BE1007" s="100">
        <v>0</v>
      </c>
      <c r="BF1007" s="100">
        <v>0</v>
      </c>
      <c r="BG1007" s="100">
        <v>0</v>
      </c>
      <c r="BH1007" s="100">
        <v>0</v>
      </c>
      <c r="BI1007" s="100">
        <v>0</v>
      </c>
      <c r="BJ1007" s="100">
        <v>0</v>
      </c>
      <c r="BK1007" s="100">
        <v>0</v>
      </c>
      <c r="BL1007" s="100">
        <v>0</v>
      </c>
      <c r="BM1007" s="100">
        <v>0</v>
      </c>
      <c r="BN1007" s="100">
        <v>0</v>
      </c>
      <c r="BO1007" s="100">
        <v>0</v>
      </c>
      <c r="BP1007" s="100">
        <v>0</v>
      </c>
      <c r="BQ1007" s="100">
        <v>0</v>
      </c>
      <c r="BR1007" s="100">
        <v>0</v>
      </c>
      <c r="BS1007" s="100">
        <v>0</v>
      </c>
      <c r="BT1007" s="100">
        <v>0</v>
      </c>
      <c r="BU1007" s="100">
        <v>0</v>
      </c>
      <c r="BV1007" s="100">
        <v>0</v>
      </c>
      <c r="BW1007" s="100">
        <v>0</v>
      </c>
      <c r="BX1007" s="100">
        <v>0</v>
      </c>
      <c r="BY1007" s="100">
        <v>0</v>
      </c>
      <c r="BZ1007" s="100">
        <v>0</v>
      </c>
      <c r="CA1007" s="100">
        <v>0</v>
      </c>
      <c r="CB1007" s="100">
        <v>0</v>
      </c>
      <c r="CC1007" s="100">
        <v>0</v>
      </c>
      <c r="CD1007" s="100">
        <v>0</v>
      </c>
      <c r="CE1007" s="100">
        <v>0</v>
      </c>
      <c r="CF1007" s="100">
        <v>0</v>
      </c>
      <c r="CG1007" s="100">
        <v>0</v>
      </c>
      <c r="CH1007" s="100">
        <v>0</v>
      </c>
      <c r="CI1007" s="100">
        <v>0</v>
      </c>
      <c r="CJ1007" s="100">
        <v>0</v>
      </c>
      <c r="CK1007" s="100">
        <v>0</v>
      </c>
      <c r="CL1007" s="100">
        <v>0</v>
      </c>
      <c r="CM1007" s="100">
        <v>0</v>
      </c>
      <c r="CN1007" s="100">
        <v>0</v>
      </c>
      <c r="CO1007" s="100">
        <v>0</v>
      </c>
    </row>
    <row r="1008" spans="1:93" x14ac:dyDescent="0.2">
      <c r="A1008" s="101" t="s">
        <v>2597</v>
      </c>
      <c r="B1008" s="100">
        <v>-1124354.1599999999</v>
      </c>
      <c r="C1008" s="100">
        <v>-1100350.43</v>
      </c>
      <c r="D1008" s="100">
        <v>-1091089.07</v>
      </c>
      <c r="E1008" s="100">
        <v>-1074381.45</v>
      </c>
      <c r="F1008" s="100">
        <v>-1130322.75</v>
      </c>
      <c r="G1008" s="100">
        <v>-1121251.1299999999</v>
      </c>
      <c r="H1008" s="100">
        <v>-1113050.1399999999</v>
      </c>
      <c r="I1008" s="100">
        <v>-1144061.25</v>
      </c>
      <c r="J1008" s="100">
        <v>-1134927.6199999901</v>
      </c>
      <c r="K1008" s="100">
        <v>-1125554.8600000001</v>
      </c>
      <c r="L1008" s="100">
        <v>-1092606.53</v>
      </c>
      <c r="M1008" s="100">
        <v>-1072539.76</v>
      </c>
      <c r="N1008" s="100">
        <v>-1072539.76</v>
      </c>
      <c r="O1008" s="100">
        <v>-1062826.81</v>
      </c>
      <c r="P1008" s="100">
        <v>-1042043.20999999</v>
      </c>
      <c r="Q1008" s="100">
        <v>-1032319.35</v>
      </c>
      <c r="R1008" s="100">
        <v>-1035895.96</v>
      </c>
      <c r="S1008" s="100">
        <v>-1039222.1</v>
      </c>
      <c r="T1008" s="100">
        <v>-1029748.72</v>
      </c>
      <c r="U1008" s="100">
        <v>-1023718.66</v>
      </c>
      <c r="V1008" s="100">
        <v>-1014234.15999999</v>
      </c>
      <c r="W1008" s="100">
        <v>-1004995.4</v>
      </c>
      <c r="X1008" s="100">
        <v>-1008560.9</v>
      </c>
      <c r="Y1008" s="100">
        <v>-999369.429999999</v>
      </c>
      <c r="Z1008" s="100">
        <v>-989946.05</v>
      </c>
      <c r="AB1008" s="100">
        <v>-989946.05</v>
      </c>
      <c r="AC1008" s="100">
        <v>-989946.05</v>
      </c>
      <c r="AD1008" s="100">
        <v>-989946.05</v>
      </c>
      <c r="AE1008" s="100">
        <v>-989946.05</v>
      </c>
      <c r="AF1008" s="100">
        <v>-989946.05</v>
      </c>
      <c r="AG1008" s="100">
        <v>-989946.05</v>
      </c>
      <c r="AH1008" s="100">
        <v>-989946.05</v>
      </c>
      <c r="AI1008" s="100">
        <v>-989946.05</v>
      </c>
      <c r="AJ1008" s="100">
        <v>-989946.05</v>
      </c>
      <c r="AK1008" s="100">
        <v>-989946.05</v>
      </c>
      <c r="AL1008" s="100">
        <v>-989946.05</v>
      </c>
      <c r="AM1008" s="100">
        <v>-989946.05</v>
      </c>
      <c r="AN1008" s="100">
        <v>-989946.05</v>
      </c>
      <c r="AO1008" s="100">
        <v>-989946.05</v>
      </c>
      <c r="AP1008" s="100">
        <v>-989946.05</v>
      </c>
      <c r="AQ1008" s="100">
        <v>-989946.05</v>
      </c>
      <c r="AR1008" s="100">
        <v>-989946.05</v>
      </c>
      <c r="AS1008" s="100">
        <v>-989946.05</v>
      </c>
      <c r="AT1008" s="100">
        <v>-989946.05</v>
      </c>
      <c r="AU1008" s="100">
        <v>-989946.05</v>
      </c>
      <c r="AV1008" s="100">
        <v>-989946.05</v>
      </c>
      <c r="AW1008" s="100">
        <v>-989946.05</v>
      </c>
      <c r="AX1008" s="100">
        <v>-989946.05</v>
      </c>
      <c r="AY1008" s="100">
        <v>-989946.05</v>
      </c>
      <c r="AZ1008" s="100">
        <v>-989946.05</v>
      </c>
      <c r="BA1008" s="100">
        <v>-989946.05</v>
      </c>
      <c r="BB1008" s="100">
        <v>-989946.05</v>
      </c>
      <c r="BC1008" s="100">
        <v>-989946.05</v>
      </c>
      <c r="BD1008" s="100">
        <v>-989946.05</v>
      </c>
      <c r="BE1008" s="100">
        <v>-989946.05</v>
      </c>
      <c r="BF1008" s="100">
        <v>-989946.05</v>
      </c>
      <c r="BG1008" s="100">
        <v>-989946.05</v>
      </c>
      <c r="BH1008" s="100">
        <v>-989946.05</v>
      </c>
      <c r="BI1008" s="100">
        <v>-989946.05</v>
      </c>
      <c r="BJ1008" s="100">
        <v>-989946.05</v>
      </c>
      <c r="BK1008" s="100">
        <v>-989946.05</v>
      </c>
      <c r="BL1008" s="100">
        <v>-989946.05</v>
      </c>
      <c r="BM1008" s="100">
        <v>-989946.05</v>
      </c>
      <c r="BN1008" s="100">
        <v>-989946.05</v>
      </c>
      <c r="BO1008" s="100">
        <v>-989946.05</v>
      </c>
      <c r="BP1008" s="100">
        <v>-989946.05</v>
      </c>
      <c r="BQ1008" s="100">
        <v>-989946.05</v>
      </c>
      <c r="BR1008" s="100">
        <v>-989946.05</v>
      </c>
      <c r="BS1008" s="100">
        <v>-989946.05</v>
      </c>
      <c r="BT1008" s="100">
        <v>-989946.05</v>
      </c>
      <c r="BU1008" s="100">
        <v>-989946.05</v>
      </c>
      <c r="BV1008" s="100">
        <v>-989946.05</v>
      </c>
      <c r="BW1008" s="100">
        <v>-989946.05</v>
      </c>
      <c r="BX1008" s="100">
        <v>-989946.05</v>
      </c>
      <c r="BY1008" s="100">
        <v>-989946.05</v>
      </c>
      <c r="BZ1008" s="100">
        <v>-989946.05</v>
      </c>
      <c r="CA1008" s="100">
        <v>-989946.05</v>
      </c>
      <c r="CB1008" s="100">
        <v>-989946.05</v>
      </c>
      <c r="CC1008" s="100">
        <v>-989946.05</v>
      </c>
      <c r="CD1008" s="100">
        <v>-989946.05</v>
      </c>
      <c r="CE1008" s="100">
        <v>-989946.05</v>
      </c>
      <c r="CF1008" s="100">
        <v>-989946.05</v>
      </c>
      <c r="CG1008" s="100">
        <v>-989946.05</v>
      </c>
      <c r="CH1008" s="100">
        <v>-989946.05</v>
      </c>
      <c r="CI1008" s="100">
        <v>-989946.05</v>
      </c>
      <c r="CJ1008" s="100">
        <v>-989946.05</v>
      </c>
      <c r="CK1008" s="100">
        <v>-989946.05</v>
      </c>
      <c r="CL1008" s="100">
        <v>-989946.05</v>
      </c>
      <c r="CM1008" s="100">
        <v>-989946.05</v>
      </c>
      <c r="CN1008" s="100">
        <v>-989946.05</v>
      </c>
      <c r="CO1008" s="100">
        <v>-989946.05</v>
      </c>
    </row>
    <row r="1009" spans="1:93" x14ac:dyDescent="0.2">
      <c r="A1009" s="101" t="s">
        <v>2598</v>
      </c>
      <c r="B1009" s="100">
        <v>-10193813.02</v>
      </c>
      <c r="C1009" s="100">
        <v>-10188459.390000001</v>
      </c>
      <c r="D1009" s="100">
        <v>-10211628</v>
      </c>
      <c r="E1009" s="100">
        <v>-10191112.859999999</v>
      </c>
      <c r="F1009" s="100">
        <v>-10165690.4</v>
      </c>
      <c r="G1009" s="100">
        <v>-10151379</v>
      </c>
      <c r="H1009" s="100">
        <v>-10131785.140000001</v>
      </c>
      <c r="I1009" s="100">
        <v>-10111126.109999999</v>
      </c>
      <c r="J1009" s="100">
        <v>-10151379</v>
      </c>
      <c r="K1009" s="100">
        <v>-10134715.1</v>
      </c>
      <c r="L1009" s="100">
        <v>-9937172.7699999996</v>
      </c>
      <c r="M1009" s="100">
        <v>-10014222.6</v>
      </c>
      <c r="N1009" s="100">
        <v>-10014222.6</v>
      </c>
      <c r="O1009" s="100">
        <v>-9998167.5099999998</v>
      </c>
      <c r="P1009" s="100">
        <v>-9979585.2300000004</v>
      </c>
      <c r="Q1009" s="100">
        <v>-9994726.2899999991</v>
      </c>
      <c r="R1009" s="100">
        <v>-9970926.9499999993</v>
      </c>
      <c r="S1009" s="100">
        <v>-9948051.25</v>
      </c>
      <c r="T1009" s="100">
        <v>-9966222.5999999996</v>
      </c>
      <c r="U1009" s="100">
        <v>-9945359.1199999992</v>
      </c>
      <c r="V1009" s="100">
        <v>-9506784.4100000001</v>
      </c>
      <c r="W1009" s="100">
        <v>-9401733.5999999996</v>
      </c>
      <c r="X1009" s="100">
        <v>-9380601.6999999993</v>
      </c>
      <c r="Y1009" s="100">
        <v>-9325773.4900000002</v>
      </c>
      <c r="Z1009" s="100">
        <v>-8930679.1999999993</v>
      </c>
      <c r="AB1009" s="100">
        <v>-8930679.1999999993</v>
      </c>
      <c r="AC1009" s="100">
        <v>-8930679.1999999993</v>
      </c>
      <c r="AD1009" s="100">
        <v>-8930679.1999999993</v>
      </c>
      <c r="AE1009" s="100">
        <v>-8930679.1999999993</v>
      </c>
      <c r="AF1009" s="100">
        <v>-8930679.1999999993</v>
      </c>
      <c r="AG1009" s="100">
        <v>-8930679.1999999993</v>
      </c>
      <c r="AH1009" s="100">
        <v>-8930679.1999999993</v>
      </c>
      <c r="AI1009" s="100">
        <v>-8930679.1999999993</v>
      </c>
      <c r="AJ1009" s="100">
        <v>-8930679.1999999993</v>
      </c>
      <c r="AK1009" s="100">
        <v>-8930679.1999999993</v>
      </c>
      <c r="AL1009" s="100">
        <v>-8930679.1999999993</v>
      </c>
      <c r="AM1009" s="100">
        <v>-8930679.1999999993</v>
      </c>
      <c r="AN1009" s="100">
        <v>-8930679.1999999993</v>
      </c>
      <c r="AO1009" s="100">
        <v>-8930679.1999999993</v>
      </c>
      <c r="AP1009" s="100">
        <v>-8930679.1999999993</v>
      </c>
      <c r="AQ1009" s="100">
        <v>-8930679.1999999993</v>
      </c>
      <c r="AR1009" s="100">
        <v>-8930679.1999999993</v>
      </c>
      <c r="AS1009" s="100">
        <v>-8930679.1999999993</v>
      </c>
      <c r="AT1009" s="100">
        <v>-8930679.1999999993</v>
      </c>
      <c r="AU1009" s="100">
        <v>-8930679.1999999993</v>
      </c>
      <c r="AV1009" s="100">
        <v>-8930679.1999999993</v>
      </c>
      <c r="AW1009" s="100">
        <v>-8930679.1999999993</v>
      </c>
      <c r="AX1009" s="100">
        <v>-8930679.1999999993</v>
      </c>
      <c r="AY1009" s="100">
        <v>-8930679.1999999993</v>
      </c>
      <c r="AZ1009" s="100">
        <v>-8930679.1999999993</v>
      </c>
      <c r="BA1009" s="100">
        <v>-8930679.1999999993</v>
      </c>
      <c r="BB1009" s="100">
        <v>-8930679.1999999993</v>
      </c>
      <c r="BC1009" s="100">
        <v>-8930679.1999999993</v>
      </c>
      <c r="BD1009" s="100">
        <v>-8930679.1999999993</v>
      </c>
      <c r="BE1009" s="100">
        <v>-8930679.1999999993</v>
      </c>
      <c r="BF1009" s="100">
        <v>-8930679.1999999993</v>
      </c>
      <c r="BG1009" s="100">
        <v>-8930679.1999999993</v>
      </c>
      <c r="BH1009" s="100">
        <v>-8930679.1999999993</v>
      </c>
      <c r="BI1009" s="100">
        <v>-8930679.1999999993</v>
      </c>
      <c r="BJ1009" s="100">
        <v>-8930679.1999999993</v>
      </c>
      <c r="BK1009" s="100">
        <v>-8930679.1999999993</v>
      </c>
      <c r="BL1009" s="100">
        <v>-8930679.1999999993</v>
      </c>
      <c r="BM1009" s="100">
        <v>-8930679.1999999993</v>
      </c>
      <c r="BN1009" s="100">
        <v>-8930679.1999999993</v>
      </c>
      <c r="BO1009" s="100">
        <v>-8930679.1999999993</v>
      </c>
      <c r="BP1009" s="100">
        <v>-8930679.1999999993</v>
      </c>
      <c r="BQ1009" s="100">
        <v>-8930679.1999999993</v>
      </c>
      <c r="BR1009" s="100">
        <v>-8930679.1999999993</v>
      </c>
      <c r="BS1009" s="100">
        <v>-8930679.1999999993</v>
      </c>
      <c r="BT1009" s="100">
        <v>-8930679.1999999993</v>
      </c>
      <c r="BU1009" s="100">
        <v>-8930679.1999999993</v>
      </c>
      <c r="BV1009" s="100">
        <v>-8930679.1999999993</v>
      </c>
      <c r="BW1009" s="100">
        <v>-8930679.1999999993</v>
      </c>
      <c r="BX1009" s="100">
        <v>-8930679.1999999993</v>
      </c>
      <c r="BY1009" s="100">
        <v>-8930679.1999999993</v>
      </c>
      <c r="BZ1009" s="100">
        <v>-8930679.1999999993</v>
      </c>
      <c r="CA1009" s="100">
        <v>-8930679.1999999993</v>
      </c>
      <c r="CB1009" s="100">
        <v>-8930679.1999999993</v>
      </c>
      <c r="CC1009" s="100">
        <v>-8930679.1999999993</v>
      </c>
      <c r="CD1009" s="100">
        <v>-8930679.1999999993</v>
      </c>
      <c r="CE1009" s="100">
        <v>-8930679.1999999993</v>
      </c>
      <c r="CF1009" s="100">
        <v>-8930679.1999999993</v>
      </c>
      <c r="CG1009" s="100">
        <v>-8930679.1999999993</v>
      </c>
      <c r="CH1009" s="100">
        <v>-8930679.1999999993</v>
      </c>
      <c r="CI1009" s="100">
        <v>-8930679.1999999993</v>
      </c>
      <c r="CJ1009" s="100">
        <v>-8930679.1999999993</v>
      </c>
      <c r="CK1009" s="100">
        <v>-8930679.1999999993</v>
      </c>
      <c r="CL1009" s="100">
        <v>-8930679.1999999993</v>
      </c>
      <c r="CM1009" s="100">
        <v>-8930679.1999999993</v>
      </c>
      <c r="CN1009" s="100">
        <v>-8930679.1999999993</v>
      </c>
      <c r="CO1009" s="100">
        <v>-8930679.1999999993</v>
      </c>
    </row>
    <row r="1010" spans="1:93" x14ac:dyDescent="0.2">
      <c r="A1010" s="101" t="s">
        <v>2599</v>
      </c>
      <c r="B1010" s="100">
        <v>-14103344.25</v>
      </c>
      <c r="C1010" s="100">
        <v>-16775921.1499999</v>
      </c>
      <c r="D1010" s="100">
        <v>-19342735.550000001</v>
      </c>
      <c r="E1010" s="100">
        <v>-20591468.009999901</v>
      </c>
      <c r="F1010" s="100">
        <v>-22291157.210000001</v>
      </c>
      <c r="G1010" s="100">
        <v>-21687578.98</v>
      </c>
      <c r="H1010" s="100">
        <v>-21725386.3199999</v>
      </c>
      <c r="I1010" s="100">
        <v>-21477393.48</v>
      </c>
      <c r="J1010" s="100">
        <v>-22130106.1599999</v>
      </c>
      <c r="K1010" s="100">
        <v>-21612179.289999999</v>
      </c>
      <c r="L1010" s="100">
        <v>-21137544.419999901</v>
      </c>
      <c r="M1010" s="100">
        <v>-21062129.989999998</v>
      </c>
      <c r="N1010" s="100">
        <v>-21062129.989999998</v>
      </c>
      <c r="O1010" s="100">
        <v>-19927303.129999999</v>
      </c>
      <c r="P1010" s="100">
        <v>-18448734.48</v>
      </c>
      <c r="Q1010" s="100">
        <v>-17064976.7299999</v>
      </c>
      <c r="R1010" s="100">
        <v>-17042472.5</v>
      </c>
      <c r="S1010" s="100">
        <v>-16889504.23</v>
      </c>
      <c r="T1010" s="100">
        <v>-16106115.199999999</v>
      </c>
      <c r="U1010" s="100">
        <v>-16083610.9699999</v>
      </c>
      <c r="V1010" s="100">
        <v>-16158674.07</v>
      </c>
      <c r="W1010" s="100">
        <v>-16136169.84</v>
      </c>
      <c r="X1010" s="100">
        <v>-16113665.609999999</v>
      </c>
      <c r="Y1010" s="100">
        <v>-16091161.380000001</v>
      </c>
      <c r="Z1010" s="100">
        <v>-16068657.15</v>
      </c>
      <c r="AB1010" s="100">
        <v>-16068657.15</v>
      </c>
      <c r="AC1010" s="100">
        <v>-18545895.384374999</v>
      </c>
      <c r="AD1010" s="100">
        <v>-21023133.618749999</v>
      </c>
      <c r="AE1010" s="100">
        <v>-23500371.853124999</v>
      </c>
      <c r="AF1010" s="100">
        <v>-25977610.087499999</v>
      </c>
      <c r="AG1010" s="100">
        <v>-28454848.321874999</v>
      </c>
      <c r="AH1010" s="100">
        <v>-30932086.556249999</v>
      </c>
      <c r="AI1010" s="100">
        <v>-33409324.790624902</v>
      </c>
      <c r="AJ1010" s="100">
        <v>-35886563.024999999</v>
      </c>
      <c r="AK1010" s="100">
        <v>-38363801.259374999</v>
      </c>
      <c r="AL1010" s="100">
        <v>-40841039.493749902</v>
      </c>
      <c r="AM1010" s="100">
        <v>-43318277.728124902</v>
      </c>
      <c r="AN1010" s="100">
        <v>-45795515.962499902</v>
      </c>
      <c r="AO1010" s="100">
        <v>-45795515.962499902</v>
      </c>
      <c r="AP1010" s="100">
        <v>-48130654.087499902</v>
      </c>
      <c r="AQ1010" s="100">
        <v>-50465792.212499902</v>
      </c>
      <c r="AR1010" s="100">
        <v>-52800930.337499902</v>
      </c>
      <c r="AS1010" s="100">
        <v>-55136068.462499902</v>
      </c>
      <c r="AT1010" s="100">
        <v>-57471206.587499902</v>
      </c>
      <c r="AU1010" s="100">
        <v>-59806344.712499902</v>
      </c>
      <c r="AV1010" s="100">
        <v>-62141482.837499902</v>
      </c>
      <c r="AW1010" s="100">
        <v>-64476620.962499902</v>
      </c>
      <c r="AX1010" s="100">
        <v>-66811759.087499902</v>
      </c>
      <c r="AY1010" s="100">
        <v>-69146897.212499902</v>
      </c>
      <c r="AZ1010" s="100">
        <v>-71482035.337499902</v>
      </c>
      <c r="BA1010" s="100">
        <v>-73817173.462499902</v>
      </c>
      <c r="BB1010" s="100">
        <v>-73817173.462499902</v>
      </c>
      <c r="BC1010" s="100">
        <v>-75957620.165624902</v>
      </c>
      <c r="BD1010" s="100">
        <v>-78098066.868749902</v>
      </c>
      <c r="BE1010" s="100">
        <v>-80238513.571874902</v>
      </c>
      <c r="BF1010" s="100">
        <v>-82378960.274999902</v>
      </c>
      <c r="BG1010" s="100">
        <v>-84519406.978124902</v>
      </c>
      <c r="BH1010" s="100">
        <v>-86659853.681249902</v>
      </c>
      <c r="BI1010" s="100">
        <v>-88800300.384374902</v>
      </c>
      <c r="BJ1010" s="100">
        <v>-90940747.087499902</v>
      </c>
      <c r="BK1010" s="100">
        <v>-93081193.790624902</v>
      </c>
      <c r="BL1010" s="100">
        <v>-95221640.493749902</v>
      </c>
      <c r="BM1010" s="100">
        <v>-97362087.196874902</v>
      </c>
      <c r="BN1010" s="100">
        <v>-99502533.899999902</v>
      </c>
      <c r="BO1010" s="100">
        <v>-99502533.899999902</v>
      </c>
      <c r="BP1010" s="100">
        <v>-101496732.501562</v>
      </c>
      <c r="BQ1010" s="100">
        <v>-103490931.10312399</v>
      </c>
      <c r="BR1010" s="100">
        <v>-105485129.704687</v>
      </c>
      <c r="BS1010" s="100">
        <v>-107479328.30624899</v>
      </c>
      <c r="BT1010" s="100">
        <v>-109473526.907812</v>
      </c>
      <c r="BU1010" s="100">
        <v>-111467725.50937399</v>
      </c>
      <c r="BV1010" s="100">
        <v>-113461924.110937</v>
      </c>
      <c r="BW1010" s="100">
        <v>-115456122.71249899</v>
      </c>
      <c r="BX1010" s="100">
        <v>-117450321.314062</v>
      </c>
      <c r="BY1010" s="100">
        <v>-119444519.91562399</v>
      </c>
      <c r="BZ1010" s="100">
        <v>-121438718.517187</v>
      </c>
      <c r="CA1010" s="100">
        <v>-123432917.11874899</v>
      </c>
      <c r="CB1010" s="100">
        <v>-123432917.11874899</v>
      </c>
      <c r="CC1010" s="100">
        <v>-125366207.833593</v>
      </c>
      <c r="CD1010" s="100">
        <v>-127299498.548437</v>
      </c>
      <c r="CE1010" s="100">
        <v>-129232789.263281</v>
      </c>
      <c r="CF1010" s="100">
        <v>-131166079.97812399</v>
      </c>
      <c r="CG1010" s="100">
        <v>-133099370.692968</v>
      </c>
      <c r="CH1010" s="100">
        <v>-135032661.407812</v>
      </c>
      <c r="CI1010" s="100">
        <v>-136965952.12265599</v>
      </c>
      <c r="CJ1010" s="100">
        <v>-138899242.83749899</v>
      </c>
      <c r="CK1010" s="100">
        <v>-140832533.55234301</v>
      </c>
      <c r="CL1010" s="100">
        <v>-142765824.267187</v>
      </c>
      <c r="CM1010" s="100">
        <v>-144699114.98203099</v>
      </c>
      <c r="CN1010" s="100">
        <v>-146632405.69687399</v>
      </c>
      <c r="CO1010" s="100">
        <v>-146632405.69687399</v>
      </c>
    </row>
    <row r="1011" spans="1:93" x14ac:dyDescent="0.2">
      <c r="A1011" s="101" t="s">
        <v>2600</v>
      </c>
      <c r="B1011" s="100">
        <v>0</v>
      </c>
      <c r="C1011" s="100">
        <v>0</v>
      </c>
      <c r="D1011" s="100">
        <v>0</v>
      </c>
      <c r="E1011" s="100">
        <v>0</v>
      </c>
      <c r="F1011" s="100">
        <v>0</v>
      </c>
      <c r="G1011" s="100">
        <v>0</v>
      </c>
      <c r="H1011" s="100">
        <v>0</v>
      </c>
      <c r="I1011" s="100">
        <v>0</v>
      </c>
      <c r="J1011" s="100">
        <v>0</v>
      </c>
      <c r="K1011" s="100">
        <v>0</v>
      </c>
      <c r="L1011" s="100">
        <v>0</v>
      </c>
      <c r="M1011" s="100">
        <v>0</v>
      </c>
      <c r="N1011" s="100">
        <v>0</v>
      </c>
      <c r="O1011" s="100">
        <v>0</v>
      </c>
      <c r="P1011" s="100">
        <v>0</v>
      </c>
      <c r="Q1011" s="100">
        <v>0</v>
      </c>
      <c r="R1011" s="100">
        <v>0</v>
      </c>
      <c r="S1011" s="100">
        <v>0</v>
      </c>
      <c r="T1011" s="100">
        <v>0</v>
      </c>
      <c r="U1011" s="100">
        <v>0</v>
      </c>
      <c r="V1011" s="100">
        <v>0</v>
      </c>
      <c r="W1011" s="100">
        <v>0</v>
      </c>
      <c r="X1011" s="100">
        <v>0</v>
      </c>
      <c r="Y1011" s="100">
        <v>0</v>
      </c>
      <c r="Z1011" s="100">
        <v>0</v>
      </c>
      <c r="AB1011" s="100">
        <v>0</v>
      </c>
      <c r="AC1011" s="100">
        <v>0</v>
      </c>
      <c r="AD1011" s="100">
        <v>0</v>
      </c>
      <c r="AE1011" s="100">
        <v>0</v>
      </c>
      <c r="AF1011" s="100">
        <v>0</v>
      </c>
      <c r="AG1011" s="100">
        <v>0</v>
      </c>
      <c r="AH1011" s="100">
        <v>0</v>
      </c>
      <c r="AI1011" s="100">
        <v>0</v>
      </c>
      <c r="AJ1011" s="100">
        <v>0</v>
      </c>
      <c r="AK1011" s="100">
        <v>0</v>
      </c>
      <c r="AL1011" s="100">
        <v>0</v>
      </c>
      <c r="AM1011" s="100">
        <v>0</v>
      </c>
      <c r="AN1011" s="100">
        <v>0</v>
      </c>
      <c r="AO1011" s="100">
        <v>0</v>
      </c>
      <c r="AP1011" s="100">
        <v>0</v>
      </c>
      <c r="AQ1011" s="100">
        <v>0</v>
      </c>
      <c r="AR1011" s="100">
        <v>0</v>
      </c>
      <c r="AS1011" s="100">
        <v>0</v>
      </c>
      <c r="AT1011" s="100">
        <v>0</v>
      </c>
      <c r="AU1011" s="100">
        <v>0</v>
      </c>
      <c r="AV1011" s="100">
        <v>0</v>
      </c>
      <c r="AW1011" s="100">
        <v>0</v>
      </c>
      <c r="AX1011" s="100">
        <v>0</v>
      </c>
      <c r="AY1011" s="100">
        <v>0</v>
      </c>
      <c r="AZ1011" s="100">
        <v>0</v>
      </c>
      <c r="BA1011" s="100">
        <v>0</v>
      </c>
      <c r="BB1011" s="100">
        <v>0</v>
      </c>
      <c r="BC1011" s="100">
        <v>0</v>
      </c>
      <c r="BD1011" s="100">
        <v>0</v>
      </c>
      <c r="BE1011" s="100">
        <v>0</v>
      </c>
      <c r="BF1011" s="100">
        <v>0</v>
      </c>
      <c r="BG1011" s="100">
        <v>0</v>
      </c>
      <c r="BH1011" s="100">
        <v>0</v>
      </c>
      <c r="BI1011" s="100">
        <v>0</v>
      </c>
      <c r="BJ1011" s="100">
        <v>0</v>
      </c>
      <c r="BK1011" s="100">
        <v>0</v>
      </c>
      <c r="BL1011" s="100">
        <v>0</v>
      </c>
      <c r="BM1011" s="100">
        <v>0</v>
      </c>
      <c r="BN1011" s="100">
        <v>0</v>
      </c>
      <c r="BO1011" s="100">
        <v>0</v>
      </c>
      <c r="BP1011" s="100">
        <v>0</v>
      </c>
      <c r="BQ1011" s="100">
        <v>0</v>
      </c>
      <c r="BR1011" s="100">
        <v>0</v>
      </c>
      <c r="BS1011" s="100">
        <v>0</v>
      </c>
      <c r="BT1011" s="100">
        <v>0</v>
      </c>
      <c r="BU1011" s="100">
        <v>0</v>
      </c>
      <c r="BV1011" s="100">
        <v>0</v>
      </c>
      <c r="BW1011" s="100">
        <v>0</v>
      </c>
      <c r="BX1011" s="100">
        <v>0</v>
      </c>
      <c r="BY1011" s="100">
        <v>0</v>
      </c>
      <c r="BZ1011" s="100">
        <v>0</v>
      </c>
      <c r="CA1011" s="100">
        <v>0</v>
      </c>
      <c r="CB1011" s="100">
        <v>0</v>
      </c>
      <c r="CC1011" s="100">
        <v>0</v>
      </c>
      <c r="CD1011" s="100">
        <v>0</v>
      </c>
      <c r="CE1011" s="100">
        <v>0</v>
      </c>
      <c r="CF1011" s="100">
        <v>0</v>
      </c>
      <c r="CG1011" s="100">
        <v>0</v>
      </c>
      <c r="CH1011" s="100">
        <v>0</v>
      </c>
      <c r="CI1011" s="100">
        <v>0</v>
      </c>
      <c r="CJ1011" s="100">
        <v>0</v>
      </c>
      <c r="CK1011" s="100">
        <v>0</v>
      </c>
      <c r="CL1011" s="100">
        <v>0</v>
      </c>
      <c r="CM1011" s="100">
        <v>0</v>
      </c>
      <c r="CN1011" s="100">
        <v>0</v>
      </c>
      <c r="CO1011" s="100">
        <v>0</v>
      </c>
    </row>
    <row r="1012" spans="1:93" x14ac:dyDescent="0.2">
      <c r="A1012" s="101" t="s">
        <v>2601</v>
      </c>
      <c r="B1012" s="100">
        <v>0</v>
      </c>
      <c r="C1012" s="100">
        <v>0</v>
      </c>
      <c r="D1012" s="100">
        <v>0</v>
      </c>
      <c r="E1012" s="100">
        <v>0</v>
      </c>
      <c r="F1012" s="100">
        <v>0</v>
      </c>
      <c r="G1012" s="100">
        <v>0</v>
      </c>
      <c r="H1012" s="100">
        <v>0</v>
      </c>
      <c r="I1012" s="100">
        <v>0</v>
      </c>
      <c r="J1012" s="100">
        <v>0</v>
      </c>
      <c r="K1012" s="100">
        <v>0</v>
      </c>
      <c r="L1012" s="100">
        <v>0</v>
      </c>
      <c r="M1012" s="100">
        <v>0</v>
      </c>
      <c r="N1012" s="100">
        <v>0</v>
      </c>
      <c r="O1012" s="100">
        <v>0</v>
      </c>
      <c r="P1012" s="100">
        <v>0</v>
      </c>
      <c r="Q1012" s="100">
        <v>0</v>
      </c>
      <c r="R1012" s="100">
        <v>0</v>
      </c>
      <c r="S1012" s="100">
        <v>0</v>
      </c>
      <c r="T1012" s="100">
        <v>0</v>
      </c>
      <c r="U1012" s="100">
        <v>0</v>
      </c>
      <c r="V1012" s="100">
        <v>0</v>
      </c>
      <c r="W1012" s="100">
        <v>0</v>
      </c>
      <c r="X1012" s="100">
        <v>0</v>
      </c>
      <c r="Y1012" s="100">
        <v>0</v>
      </c>
      <c r="Z1012" s="100">
        <v>0</v>
      </c>
      <c r="AB1012" s="100">
        <v>0</v>
      </c>
      <c r="AC1012" s="100">
        <v>0</v>
      </c>
      <c r="AD1012" s="100">
        <v>0</v>
      </c>
      <c r="AE1012" s="100">
        <v>0</v>
      </c>
      <c r="AF1012" s="100">
        <v>0</v>
      </c>
      <c r="AG1012" s="100">
        <v>0</v>
      </c>
      <c r="AH1012" s="100">
        <v>0</v>
      </c>
      <c r="AI1012" s="100">
        <v>0</v>
      </c>
      <c r="AJ1012" s="100">
        <v>0</v>
      </c>
      <c r="AK1012" s="100">
        <v>0</v>
      </c>
      <c r="AL1012" s="100">
        <v>0</v>
      </c>
      <c r="AM1012" s="100">
        <v>0</v>
      </c>
      <c r="AN1012" s="100">
        <v>0</v>
      </c>
      <c r="AO1012" s="100">
        <v>0</v>
      </c>
      <c r="AP1012" s="100">
        <v>0</v>
      </c>
      <c r="AQ1012" s="100">
        <v>0</v>
      </c>
      <c r="AR1012" s="100">
        <v>0</v>
      </c>
      <c r="AS1012" s="100">
        <v>0</v>
      </c>
      <c r="AT1012" s="100">
        <v>0</v>
      </c>
      <c r="AU1012" s="100">
        <v>0</v>
      </c>
      <c r="AV1012" s="100">
        <v>0</v>
      </c>
      <c r="AW1012" s="100">
        <v>0</v>
      </c>
      <c r="AX1012" s="100">
        <v>0</v>
      </c>
      <c r="AY1012" s="100">
        <v>0</v>
      </c>
      <c r="AZ1012" s="100">
        <v>0</v>
      </c>
      <c r="BA1012" s="100">
        <v>0</v>
      </c>
      <c r="BB1012" s="100">
        <v>0</v>
      </c>
      <c r="BC1012" s="100">
        <v>0</v>
      </c>
      <c r="BD1012" s="100">
        <v>0</v>
      </c>
      <c r="BE1012" s="100">
        <v>0</v>
      </c>
      <c r="BF1012" s="100">
        <v>0</v>
      </c>
      <c r="BG1012" s="100">
        <v>0</v>
      </c>
      <c r="BH1012" s="100">
        <v>0</v>
      </c>
      <c r="BI1012" s="100">
        <v>0</v>
      </c>
      <c r="BJ1012" s="100">
        <v>0</v>
      </c>
      <c r="BK1012" s="100">
        <v>0</v>
      </c>
      <c r="BL1012" s="100">
        <v>0</v>
      </c>
      <c r="BM1012" s="100">
        <v>0</v>
      </c>
      <c r="BN1012" s="100">
        <v>0</v>
      </c>
      <c r="BO1012" s="100">
        <v>0</v>
      </c>
      <c r="BP1012" s="100">
        <v>0</v>
      </c>
      <c r="BQ1012" s="100">
        <v>0</v>
      </c>
      <c r="BR1012" s="100">
        <v>0</v>
      </c>
      <c r="BS1012" s="100">
        <v>0</v>
      </c>
      <c r="BT1012" s="100">
        <v>0</v>
      </c>
      <c r="BU1012" s="100">
        <v>0</v>
      </c>
      <c r="BV1012" s="100">
        <v>0</v>
      </c>
      <c r="BW1012" s="100">
        <v>0</v>
      </c>
      <c r="BX1012" s="100">
        <v>0</v>
      </c>
      <c r="BY1012" s="100">
        <v>0</v>
      </c>
      <c r="BZ1012" s="100">
        <v>0</v>
      </c>
      <c r="CA1012" s="100">
        <v>0</v>
      </c>
      <c r="CB1012" s="100">
        <v>0</v>
      </c>
      <c r="CC1012" s="100">
        <v>0</v>
      </c>
      <c r="CD1012" s="100">
        <v>0</v>
      </c>
      <c r="CE1012" s="100">
        <v>0</v>
      </c>
      <c r="CF1012" s="100">
        <v>0</v>
      </c>
      <c r="CG1012" s="100">
        <v>0</v>
      </c>
      <c r="CH1012" s="100">
        <v>0</v>
      </c>
      <c r="CI1012" s="100">
        <v>0</v>
      </c>
      <c r="CJ1012" s="100">
        <v>0</v>
      </c>
      <c r="CK1012" s="100">
        <v>0</v>
      </c>
      <c r="CL1012" s="100">
        <v>0</v>
      </c>
      <c r="CM1012" s="100">
        <v>0</v>
      </c>
      <c r="CN1012" s="100">
        <v>0</v>
      </c>
      <c r="CO1012" s="100">
        <v>0</v>
      </c>
    </row>
    <row r="1013" spans="1:93" x14ac:dyDescent="0.2">
      <c r="A1013" s="101" t="s">
        <v>2602</v>
      </c>
      <c r="B1013" s="100">
        <v>0</v>
      </c>
      <c r="C1013" s="100">
        <v>0</v>
      </c>
      <c r="D1013" s="100">
        <v>0</v>
      </c>
      <c r="E1013" s="100">
        <v>0</v>
      </c>
      <c r="F1013" s="100">
        <v>0</v>
      </c>
      <c r="G1013" s="100">
        <v>0</v>
      </c>
      <c r="H1013" s="100">
        <v>0</v>
      </c>
      <c r="I1013" s="100">
        <v>0</v>
      </c>
      <c r="J1013" s="100">
        <v>0</v>
      </c>
      <c r="K1013" s="100">
        <v>0</v>
      </c>
      <c r="L1013" s="100">
        <v>0</v>
      </c>
      <c r="M1013" s="100">
        <v>0</v>
      </c>
      <c r="N1013" s="100">
        <v>0</v>
      </c>
      <c r="O1013" s="100">
        <v>0</v>
      </c>
      <c r="P1013" s="100">
        <v>0</v>
      </c>
      <c r="Q1013" s="100">
        <v>0</v>
      </c>
      <c r="R1013" s="100">
        <v>0</v>
      </c>
      <c r="S1013" s="100">
        <v>0</v>
      </c>
      <c r="T1013" s="100">
        <v>0</v>
      </c>
      <c r="U1013" s="100">
        <v>0</v>
      </c>
      <c r="V1013" s="100">
        <v>0</v>
      </c>
      <c r="W1013" s="100">
        <v>0</v>
      </c>
      <c r="X1013" s="100">
        <v>0</v>
      </c>
      <c r="Y1013" s="100">
        <v>0</v>
      </c>
      <c r="Z1013" s="100">
        <v>0</v>
      </c>
      <c r="AB1013" s="100">
        <v>0</v>
      </c>
      <c r="AC1013" s="100">
        <v>0</v>
      </c>
      <c r="AD1013" s="100">
        <v>0</v>
      </c>
      <c r="AE1013" s="100">
        <v>0</v>
      </c>
      <c r="AF1013" s="100">
        <v>0</v>
      </c>
      <c r="AG1013" s="100">
        <v>0</v>
      </c>
      <c r="AH1013" s="100">
        <v>0</v>
      </c>
      <c r="AI1013" s="100">
        <v>0</v>
      </c>
      <c r="AJ1013" s="100">
        <v>0</v>
      </c>
      <c r="AK1013" s="100">
        <v>0</v>
      </c>
      <c r="AL1013" s="100">
        <v>0</v>
      </c>
      <c r="AM1013" s="100">
        <v>0</v>
      </c>
      <c r="AN1013" s="100">
        <v>0</v>
      </c>
      <c r="AO1013" s="100">
        <v>0</v>
      </c>
      <c r="AP1013" s="100">
        <v>0</v>
      </c>
      <c r="AQ1013" s="100">
        <v>0</v>
      </c>
      <c r="AR1013" s="100">
        <v>0</v>
      </c>
      <c r="AS1013" s="100">
        <v>0</v>
      </c>
      <c r="AT1013" s="100">
        <v>0</v>
      </c>
      <c r="AU1013" s="100">
        <v>0</v>
      </c>
      <c r="AV1013" s="100">
        <v>0</v>
      </c>
      <c r="AW1013" s="100">
        <v>0</v>
      </c>
      <c r="AX1013" s="100">
        <v>0</v>
      </c>
      <c r="AY1013" s="100">
        <v>0</v>
      </c>
      <c r="AZ1013" s="100">
        <v>0</v>
      </c>
      <c r="BA1013" s="100">
        <v>0</v>
      </c>
      <c r="BB1013" s="100">
        <v>0</v>
      </c>
      <c r="BC1013" s="100">
        <v>0</v>
      </c>
      <c r="BD1013" s="100">
        <v>0</v>
      </c>
      <c r="BE1013" s="100">
        <v>0</v>
      </c>
      <c r="BF1013" s="100">
        <v>0</v>
      </c>
      <c r="BG1013" s="100">
        <v>0</v>
      </c>
      <c r="BH1013" s="100">
        <v>0</v>
      </c>
      <c r="BI1013" s="100">
        <v>0</v>
      </c>
      <c r="BJ1013" s="100">
        <v>0</v>
      </c>
      <c r="BK1013" s="100">
        <v>0</v>
      </c>
      <c r="BL1013" s="100">
        <v>0</v>
      </c>
      <c r="BM1013" s="100">
        <v>0</v>
      </c>
      <c r="BN1013" s="100">
        <v>0</v>
      </c>
      <c r="BO1013" s="100">
        <v>0</v>
      </c>
      <c r="BP1013" s="100">
        <v>0</v>
      </c>
      <c r="BQ1013" s="100">
        <v>0</v>
      </c>
      <c r="BR1013" s="100">
        <v>0</v>
      </c>
      <c r="BS1013" s="100">
        <v>0</v>
      </c>
      <c r="BT1013" s="100">
        <v>0</v>
      </c>
      <c r="BU1013" s="100">
        <v>0</v>
      </c>
      <c r="BV1013" s="100">
        <v>0</v>
      </c>
      <c r="BW1013" s="100">
        <v>0</v>
      </c>
      <c r="BX1013" s="100">
        <v>0</v>
      </c>
      <c r="BY1013" s="100">
        <v>0</v>
      </c>
      <c r="BZ1013" s="100">
        <v>0</v>
      </c>
      <c r="CA1013" s="100">
        <v>0</v>
      </c>
      <c r="CB1013" s="100">
        <v>0</v>
      </c>
      <c r="CC1013" s="100">
        <v>0</v>
      </c>
      <c r="CD1013" s="100">
        <v>0</v>
      </c>
      <c r="CE1013" s="100">
        <v>0</v>
      </c>
      <c r="CF1013" s="100">
        <v>0</v>
      </c>
      <c r="CG1013" s="100">
        <v>0</v>
      </c>
      <c r="CH1013" s="100">
        <v>0</v>
      </c>
      <c r="CI1013" s="100">
        <v>0</v>
      </c>
      <c r="CJ1013" s="100">
        <v>0</v>
      </c>
      <c r="CK1013" s="100">
        <v>0</v>
      </c>
      <c r="CL1013" s="100">
        <v>0</v>
      </c>
      <c r="CM1013" s="100">
        <v>0</v>
      </c>
      <c r="CN1013" s="100">
        <v>0</v>
      </c>
      <c r="CO1013" s="100">
        <v>0</v>
      </c>
    </row>
    <row r="1014" spans="1:93" x14ac:dyDescent="0.2">
      <c r="A1014" s="101" t="s">
        <v>2603</v>
      </c>
      <c r="B1014" s="100">
        <v>0</v>
      </c>
      <c r="C1014" s="100">
        <v>0</v>
      </c>
      <c r="D1014" s="100">
        <v>0</v>
      </c>
      <c r="E1014" s="100">
        <v>0</v>
      </c>
      <c r="F1014" s="100">
        <v>0</v>
      </c>
      <c r="G1014" s="100">
        <v>0</v>
      </c>
      <c r="H1014" s="100">
        <v>0</v>
      </c>
      <c r="I1014" s="100">
        <v>0</v>
      </c>
      <c r="J1014" s="100">
        <v>0</v>
      </c>
      <c r="K1014" s="100">
        <v>0</v>
      </c>
      <c r="L1014" s="100">
        <v>0</v>
      </c>
      <c r="M1014" s="100">
        <v>0</v>
      </c>
      <c r="N1014" s="100">
        <v>0</v>
      </c>
      <c r="O1014" s="100">
        <v>0</v>
      </c>
      <c r="P1014" s="100">
        <v>0</v>
      </c>
      <c r="Q1014" s="100">
        <v>0</v>
      </c>
      <c r="R1014" s="100">
        <v>0</v>
      </c>
      <c r="S1014" s="100">
        <v>0</v>
      </c>
      <c r="T1014" s="100">
        <v>0</v>
      </c>
      <c r="U1014" s="100">
        <v>0</v>
      </c>
      <c r="V1014" s="100">
        <v>0</v>
      </c>
      <c r="W1014" s="100">
        <v>0</v>
      </c>
      <c r="X1014" s="100">
        <v>0</v>
      </c>
      <c r="Y1014" s="100">
        <v>0</v>
      </c>
      <c r="Z1014" s="100">
        <v>0</v>
      </c>
      <c r="AB1014" s="100">
        <v>0</v>
      </c>
      <c r="AC1014" s="100">
        <v>0</v>
      </c>
      <c r="AD1014" s="100">
        <v>0</v>
      </c>
      <c r="AE1014" s="100">
        <v>0</v>
      </c>
      <c r="AF1014" s="100">
        <v>0</v>
      </c>
      <c r="AG1014" s="100">
        <v>0</v>
      </c>
      <c r="AH1014" s="100">
        <v>0</v>
      </c>
      <c r="AI1014" s="100">
        <v>0</v>
      </c>
      <c r="AJ1014" s="100">
        <v>0</v>
      </c>
      <c r="AK1014" s="100">
        <v>0</v>
      </c>
      <c r="AL1014" s="100">
        <v>0</v>
      </c>
      <c r="AM1014" s="100">
        <v>0</v>
      </c>
      <c r="AN1014" s="100">
        <v>0</v>
      </c>
      <c r="AO1014" s="100">
        <v>0</v>
      </c>
      <c r="AP1014" s="100">
        <v>0</v>
      </c>
      <c r="AQ1014" s="100">
        <v>0</v>
      </c>
      <c r="AR1014" s="100">
        <v>0</v>
      </c>
      <c r="AS1014" s="100">
        <v>0</v>
      </c>
      <c r="AT1014" s="100">
        <v>0</v>
      </c>
      <c r="AU1014" s="100">
        <v>0</v>
      </c>
      <c r="AV1014" s="100">
        <v>0</v>
      </c>
      <c r="AW1014" s="100">
        <v>0</v>
      </c>
      <c r="AX1014" s="100">
        <v>0</v>
      </c>
      <c r="AY1014" s="100">
        <v>0</v>
      </c>
      <c r="AZ1014" s="100">
        <v>0</v>
      </c>
      <c r="BA1014" s="100">
        <v>0</v>
      </c>
      <c r="BB1014" s="100">
        <v>0</v>
      </c>
      <c r="BC1014" s="100">
        <v>0</v>
      </c>
      <c r="BD1014" s="100">
        <v>0</v>
      </c>
      <c r="BE1014" s="100">
        <v>0</v>
      </c>
      <c r="BF1014" s="100">
        <v>0</v>
      </c>
      <c r="BG1014" s="100">
        <v>0</v>
      </c>
      <c r="BH1014" s="100">
        <v>0</v>
      </c>
      <c r="BI1014" s="100">
        <v>0</v>
      </c>
      <c r="BJ1014" s="100">
        <v>0</v>
      </c>
      <c r="BK1014" s="100">
        <v>0</v>
      </c>
      <c r="BL1014" s="100">
        <v>0</v>
      </c>
      <c r="BM1014" s="100">
        <v>0</v>
      </c>
      <c r="BN1014" s="100">
        <v>0</v>
      </c>
      <c r="BO1014" s="100">
        <v>0</v>
      </c>
      <c r="BP1014" s="100">
        <v>0</v>
      </c>
      <c r="BQ1014" s="100">
        <v>0</v>
      </c>
      <c r="BR1014" s="100">
        <v>0</v>
      </c>
      <c r="BS1014" s="100">
        <v>0</v>
      </c>
      <c r="BT1014" s="100">
        <v>0</v>
      </c>
      <c r="BU1014" s="100">
        <v>0</v>
      </c>
      <c r="BV1014" s="100">
        <v>0</v>
      </c>
      <c r="BW1014" s="100">
        <v>0</v>
      </c>
      <c r="BX1014" s="100">
        <v>0</v>
      </c>
      <c r="BY1014" s="100">
        <v>0</v>
      </c>
      <c r="BZ1014" s="100">
        <v>0</v>
      </c>
      <c r="CA1014" s="100">
        <v>0</v>
      </c>
      <c r="CB1014" s="100">
        <v>0</v>
      </c>
      <c r="CC1014" s="100">
        <v>0</v>
      </c>
      <c r="CD1014" s="100">
        <v>0</v>
      </c>
      <c r="CE1014" s="100">
        <v>0</v>
      </c>
      <c r="CF1014" s="100">
        <v>0</v>
      </c>
      <c r="CG1014" s="100">
        <v>0</v>
      </c>
      <c r="CH1014" s="100">
        <v>0</v>
      </c>
      <c r="CI1014" s="100">
        <v>0</v>
      </c>
      <c r="CJ1014" s="100">
        <v>0</v>
      </c>
      <c r="CK1014" s="100">
        <v>0</v>
      </c>
      <c r="CL1014" s="100">
        <v>0</v>
      </c>
      <c r="CM1014" s="100">
        <v>0</v>
      </c>
      <c r="CN1014" s="100">
        <v>0</v>
      </c>
      <c r="CO1014" s="100">
        <v>0</v>
      </c>
    </row>
    <row r="1015" spans="1:93" x14ac:dyDescent="0.2">
      <c r="A1015" s="101" t="s">
        <v>2604</v>
      </c>
      <c r="B1015" s="100">
        <v>0</v>
      </c>
      <c r="C1015" s="100">
        <v>0</v>
      </c>
      <c r="D1015" s="100">
        <v>0</v>
      </c>
      <c r="E1015" s="100">
        <v>0</v>
      </c>
      <c r="F1015" s="100">
        <v>0</v>
      </c>
      <c r="G1015" s="100">
        <v>0</v>
      </c>
      <c r="H1015" s="100">
        <v>0</v>
      </c>
      <c r="I1015" s="100">
        <v>0</v>
      </c>
      <c r="J1015" s="100">
        <v>0</v>
      </c>
      <c r="K1015" s="100">
        <v>0</v>
      </c>
      <c r="L1015" s="100">
        <v>0</v>
      </c>
      <c r="M1015" s="100">
        <v>0</v>
      </c>
      <c r="N1015" s="100">
        <v>0</v>
      </c>
      <c r="O1015" s="100">
        <v>0</v>
      </c>
      <c r="P1015" s="100">
        <v>0</v>
      </c>
      <c r="Q1015" s="100">
        <v>0</v>
      </c>
      <c r="R1015" s="100">
        <v>0</v>
      </c>
      <c r="S1015" s="100">
        <v>0</v>
      </c>
      <c r="T1015" s="100">
        <v>0</v>
      </c>
      <c r="U1015" s="100">
        <v>0</v>
      </c>
      <c r="V1015" s="100">
        <v>0</v>
      </c>
      <c r="W1015" s="100">
        <v>0</v>
      </c>
      <c r="X1015" s="100">
        <v>0</v>
      </c>
      <c r="Y1015" s="100">
        <v>0</v>
      </c>
      <c r="Z1015" s="100">
        <v>0</v>
      </c>
      <c r="AB1015" s="100">
        <v>0</v>
      </c>
      <c r="AC1015" s="100">
        <v>0</v>
      </c>
      <c r="AD1015" s="100">
        <v>0</v>
      </c>
      <c r="AE1015" s="100">
        <v>0</v>
      </c>
      <c r="AF1015" s="100">
        <v>0</v>
      </c>
      <c r="AG1015" s="100">
        <v>0</v>
      </c>
      <c r="AH1015" s="100">
        <v>0</v>
      </c>
      <c r="AI1015" s="100">
        <v>0</v>
      </c>
      <c r="AJ1015" s="100">
        <v>0</v>
      </c>
      <c r="AK1015" s="100">
        <v>0</v>
      </c>
      <c r="AL1015" s="100">
        <v>0</v>
      </c>
      <c r="AM1015" s="100">
        <v>0</v>
      </c>
      <c r="AN1015" s="100">
        <v>0</v>
      </c>
      <c r="AO1015" s="100">
        <v>0</v>
      </c>
      <c r="AP1015" s="100">
        <v>0</v>
      </c>
      <c r="AQ1015" s="100">
        <v>0</v>
      </c>
      <c r="AR1015" s="100">
        <v>0</v>
      </c>
      <c r="AS1015" s="100">
        <v>0</v>
      </c>
      <c r="AT1015" s="100">
        <v>0</v>
      </c>
      <c r="AU1015" s="100">
        <v>0</v>
      </c>
      <c r="AV1015" s="100">
        <v>0</v>
      </c>
      <c r="AW1015" s="100">
        <v>0</v>
      </c>
      <c r="AX1015" s="100">
        <v>0</v>
      </c>
      <c r="AY1015" s="100">
        <v>0</v>
      </c>
      <c r="AZ1015" s="100">
        <v>0</v>
      </c>
      <c r="BA1015" s="100">
        <v>0</v>
      </c>
      <c r="BB1015" s="100">
        <v>0</v>
      </c>
      <c r="BC1015" s="100">
        <v>0</v>
      </c>
      <c r="BD1015" s="100">
        <v>0</v>
      </c>
      <c r="BE1015" s="100">
        <v>0</v>
      </c>
      <c r="BF1015" s="100">
        <v>0</v>
      </c>
      <c r="BG1015" s="100">
        <v>0</v>
      </c>
      <c r="BH1015" s="100">
        <v>0</v>
      </c>
      <c r="BI1015" s="100">
        <v>0</v>
      </c>
      <c r="BJ1015" s="100">
        <v>0</v>
      </c>
      <c r="BK1015" s="100">
        <v>0</v>
      </c>
      <c r="BL1015" s="100">
        <v>0</v>
      </c>
      <c r="BM1015" s="100">
        <v>0</v>
      </c>
      <c r="BN1015" s="100">
        <v>0</v>
      </c>
      <c r="BO1015" s="100">
        <v>0</v>
      </c>
      <c r="BP1015" s="100">
        <v>0</v>
      </c>
      <c r="BQ1015" s="100">
        <v>0</v>
      </c>
      <c r="BR1015" s="100">
        <v>0</v>
      </c>
      <c r="BS1015" s="100">
        <v>0</v>
      </c>
      <c r="BT1015" s="100">
        <v>0</v>
      </c>
      <c r="BU1015" s="100">
        <v>0</v>
      </c>
      <c r="BV1015" s="100">
        <v>0</v>
      </c>
      <c r="BW1015" s="100">
        <v>0</v>
      </c>
      <c r="BX1015" s="100">
        <v>0</v>
      </c>
      <c r="BY1015" s="100">
        <v>0</v>
      </c>
      <c r="BZ1015" s="100">
        <v>0</v>
      </c>
      <c r="CA1015" s="100">
        <v>0</v>
      </c>
      <c r="CB1015" s="100">
        <v>0</v>
      </c>
      <c r="CC1015" s="100">
        <v>0</v>
      </c>
      <c r="CD1015" s="100">
        <v>0</v>
      </c>
      <c r="CE1015" s="100">
        <v>0</v>
      </c>
      <c r="CF1015" s="100">
        <v>0</v>
      </c>
      <c r="CG1015" s="100">
        <v>0</v>
      </c>
      <c r="CH1015" s="100">
        <v>0</v>
      </c>
      <c r="CI1015" s="100">
        <v>0</v>
      </c>
      <c r="CJ1015" s="100">
        <v>0</v>
      </c>
      <c r="CK1015" s="100">
        <v>0</v>
      </c>
      <c r="CL1015" s="100">
        <v>0</v>
      </c>
      <c r="CM1015" s="100">
        <v>0</v>
      </c>
      <c r="CN1015" s="100">
        <v>0</v>
      </c>
      <c r="CO1015" s="100">
        <v>0</v>
      </c>
    </row>
    <row r="1016" spans="1:93" x14ac:dyDescent="0.2">
      <c r="A1016" s="101" t="s">
        <v>2605</v>
      </c>
      <c r="B1016" s="100">
        <v>0</v>
      </c>
      <c r="C1016" s="100">
        <v>0</v>
      </c>
      <c r="D1016" s="100">
        <v>-1912391.73</v>
      </c>
      <c r="E1016" s="100">
        <v>0</v>
      </c>
      <c r="F1016" s="100">
        <v>0</v>
      </c>
      <c r="G1016" s="100">
        <v>-2621334.7799999998</v>
      </c>
      <c r="H1016" s="100">
        <v>0</v>
      </c>
      <c r="I1016" s="100">
        <v>0</v>
      </c>
      <c r="J1016" s="100">
        <v>-2759890.11</v>
      </c>
      <c r="K1016" s="100">
        <v>-1403367.5</v>
      </c>
      <c r="L1016" s="100">
        <v>0</v>
      </c>
      <c r="M1016" s="100">
        <v>-2180060.48</v>
      </c>
      <c r="N1016" s="100">
        <v>-2180060.48</v>
      </c>
      <c r="O1016" s="100">
        <v>-2180060.48</v>
      </c>
      <c r="P1016" s="100">
        <v>0</v>
      </c>
      <c r="Q1016" s="100">
        <v>-2018049.59</v>
      </c>
      <c r="R1016" s="100">
        <v>0</v>
      </c>
      <c r="S1016" s="100">
        <v>0</v>
      </c>
      <c r="T1016" s="100">
        <v>-2788807.54</v>
      </c>
      <c r="U1016" s="100">
        <v>0</v>
      </c>
      <c r="V1016" s="100">
        <v>0</v>
      </c>
      <c r="W1016" s="100">
        <v>-2897280.18</v>
      </c>
      <c r="X1016" s="100">
        <v>-2897280.18</v>
      </c>
      <c r="Y1016" s="100">
        <v>0</v>
      </c>
      <c r="Z1016" s="100">
        <v>-1777492.38</v>
      </c>
      <c r="AB1016" s="100">
        <v>-1777492.38</v>
      </c>
      <c r="AC1016" s="100">
        <v>-1777492.38</v>
      </c>
      <c r="AD1016" s="100">
        <v>-1777492.38</v>
      </c>
      <c r="AE1016" s="100">
        <v>-1777492.38</v>
      </c>
      <c r="AF1016" s="100">
        <v>-1777492.38</v>
      </c>
      <c r="AG1016" s="100">
        <v>-1777492.38</v>
      </c>
      <c r="AH1016" s="100">
        <v>-1777492.38</v>
      </c>
      <c r="AI1016" s="100">
        <v>-1777492.38</v>
      </c>
      <c r="AJ1016" s="100">
        <v>-1777492.38</v>
      </c>
      <c r="AK1016" s="100">
        <v>-1777492.38</v>
      </c>
      <c r="AL1016" s="100">
        <v>-1777492.38</v>
      </c>
      <c r="AM1016" s="100">
        <v>-1777492.38</v>
      </c>
      <c r="AN1016" s="100">
        <v>-1777492.38</v>
      </c>
      <c r="AO1016" s="100">
        <v>-1777492.38</v>
      </c>
      <c r="AP1016" s="100">
        <v>-1777492.38</v>
      </c>
      <c r="AQ1016" s="100">
        <v>-1777492.38</v>
      </c>
      <c r="AR1016" s="100">
        <v>-1777492.38</v>
      </c>
      <c r="AS1016" s="100">
        <v>-1777492.38</v>
      </c>
      <c r="AT1016" s="100">
        <v>-1777492.38</v>
      </c>
      <c r="AU1016" s="100">
        <v>-1777492.38</v>
      </c>
      <c r="AV1016" s="100">
        <v>-1777492.38</v>
      </c>
      <c r="AW1016" s="100">
        <v>-1777492.38</v>
      </c>
      <c r="AX1016" s="100">
        <v>-1777492.38</v>
      </c>
      <c r="AY1016" s="100">
        <v>-1777492.38</v>
      </c>
      <c r="AZ1016" s="100">
        <v>-1777492.38</v>
      </c>
      <c r="BA1016" s="100">
        <v>-1777492.38</v>
      </c>
      <c r="BB1016" s="100">
        <v>-1777492.38</v>
      </c>
      <c r="BC1016" s="100">
        <v>-1777492.38</v>
      </c>
      <c r="BD1016" s="100">
        <v>-1777492.38</v>
      </c>
      <c r="BE1016" s="100">
        <v>-1777492.38</v>
      </c>
      <c r="BF1016" s="100">
        <v>-1777492.38</v>
      </c>
      <c r="BG1016" s="100">
        <v>-1777492.38</v>
      </c>
      <c r="BH1016" s="100">
        <v>-1777492.38</v>
      </c>
      <c r="BI1016" s="100">
        <v>-1777492.38</v>
      </c>
      <c r="BJ1016" s="100">
        <v>-1777492.38</v>
      </c>
      <c r="BK1016" s="100">
        <v>-1777492.38</v>
      </c>
      <c r="BL1016" s="100">
        <v>-1777492.38</v>
      </c>
      <c r="BM1016" s="100">
        <v>-1777492.38</v>
      </c>
      <c r="BN1016" s="100">
        <v>-1777492.38</v>
      </c>
      <c r="BO1016" s="100">
        <v>-1777492.38</v>
      </c>
      <c r="BP1016" s="100">
        <v>-1777492.38</v>
      </c>
      <c r="BQ1016" s="100">
        <v>-1777492.38</v>
      </c>
      <c r="BR1016" s="100">
        <v>-1777492.38</v>
      </c>
      <c r="BS1016" s="100">
        <v>-1777492.38</v>
      </c>
      <c r="BT1016" s="100">
        <v>-1777492.38</v>
      </c>
      <c r="BU1016" s="100">
        <v>-1777492.38</v>
      </c>
      <c r="BV1016" s="100">
        <v>-1777492.38</v>
      </c>
      <c r="BW1016" s="100">
        <v>-1777492.38</v>
      </c>
      <c r="BX1016" s="100">
        <v>-1777492.38</v>
      </c>
      <c r="BY1016" s="100">
        <v>-1777492.38</v>
      </c>
      <c r="BZ1016" s="100">
        <v>-1777492.38</v>
      </c>
      <c r="CA1016" s="100">
        <v>-1777492.38</v>
      </c>
      <c r="CB1016" s="100">
        <v>-1777492.38</v>
      </c>
      <c r="CC1016" s="100">
        <v>-1777492.38</v>
      </c>
      <c r="CD1016" s="100">
        <v>-1777492.38</v>
      </c>
      <c r="CE1016" s="100">
        <v>-1777492.38</v>
      </c>
      <c r="CF1016" s="100">
        <v>-1777492.38</v>
      </c>
      <c r="CG1016" s="100">
        <v>-1777492.38</v>
      </c>
      <c r="CH1016" s="100">
        <v>-1777492.38</v>
      </c>
      <c r="CI1016" s="100">
        <v>-1777492.38</v>
      </c>
      <c r="CJ1016" s="100">
        <v>-1777492.38</v>
      </c>
      <c r="CK1016" s="100">
        <v>-1777492.38</v>
      </c>
      <c r="CL1016" s="100">
        <v>-1777492.38</v>
      </c>
      <c r="CM1016" s="100">
        <v>-1777492.38</v>
      </c>
      <c r="CN1016" s="100">
        <v>-1777492.38</v>
      </c>
      <c r="CO1016" s="100">
        <v>-1777492.38</v>
      </c>
    </row>
    <row r="1017" spans="1:93" x14ac:dyDescent="0.2">
      <c r="A1017" s="101" t="s">
        <v>2606</v>
      </c>
      <c r="B1017" s="100">
        <v>-7944136.2699999996</v>
      </c>
      <c r="C1017" s="100">
        <v>-7944136.2699999996</v>
      </c>
      <c r="D1017" s="100">
        <v>-11386408.880000001</v>
      </c>
      <c r="E1017" s="100">
        <v>-4558335.4000000004</v>
      </c>
      <c r="F1017" s="100">
        <v>-4558335.4000000004</v>
      </c>
      <c r="G1017" s="100">
        <v>-8042012.1399999997</v>
      </c>
      <c r="H1017" s="100">
        <v>-1074658.6599999999</v>
      </c>
      <c r="I1017" s="100">
        <v>-1074658.6599999999</v>
      </c>
      <c r="J1017" s="100">
        <v>-4102227.29</v>
      </c>
      <c r="K1017" s="100">
        <v>-2043547</v>
      </c>
      <c r="L1017" s="100">
        <v>0</v>
      </c>
      <c r="M1017" s="100">
        <v>-3137151.86</v>
      </c>
      <c r="N1017" s="100">
        <v>-3137151.86</v>
      </c>
      <c r="O1017" s="100">
        <v>-3137151.86</v>
      </c>
      <c r="P1017" s="100">
        <v>0</v>
      </c>
      <c r="Q1017" s="100">
        <v>-2496345.48</v>
      </c>
      <c r="R1017" s="100">
        <v>0</v>
      </c>
      <c r="S1017" s="100">
        <v>0</v>
      </c>
      <c r="T1017" s="100">
        <v>-3553590.96</v>
      </c>
      <c r="U1017" s="100">
        <v>0</v>
      </c>
      <c r="V1017" s="100">
        <v>0</v>
      </c>
      <c r="W1017" s="100">
        <v>-4017593.79</v>
      </c>
      <c r="X1017" s="100">
        <v>-3525531.8</v>
      </c>
      <c r="Y1017" s="100">
        <v>0</v>
      </c>
      <c r="Z1017" s="100">
        <v>-2683303.0499999998</v>
      </c>
      <c r="AB1017" s="100">
        <v>-2683303.0499999998</v>
      </c>
      <c r="AC1017" s="100">
        <v>-2683303.0499999998</v>
      </c>
      <c r="AD1017" s="100">
        <v>-2683303.0499999998</v>
      </c>
      <c r="AE1017" s="100">
        <v>-2683303.0499999998</v>
      </c>
      <c r="AF1017" s="100">
        <v>-2683303.0499999998</v>
      </c>
      <c r="AG1017" s="100">
        <v>-2683303.0499999998</v>
      </c>
      <c r="AH1017" s="100">
        <v>-2683303.0499999998</v>
      </c>
      <c r="AI1017" s="100">
        <v>-2683303.0499999998</v>
      </c>
      <c r="AJ1017" s="100">
        <v>-2683303.0499999998</v>
      </c>
      <c r="AK1017" s="100">
        <v>-2683303.0499999998</v>
      </c>
      <c r="AL1017" s="100">
        <v>-2683303.0499999998</v>
      </c>
      <c r="AM1017" s="100">
        <v>-2683303.0499999998</v>
      </c>
      <c r="AN1017" s="100">
        <v>-2683303.0499999998</v>
      </c>
      <c r="AO1017" s="100">
        <v>-2683303.0499999998</v>
      </c>
      <c r="AP1017" s="100">
        <v>-2683303.0499999998</v>
      </c>
      <c r="AQ1017" s="100">
        <v>-2683303.0499999998</v>
      </c>
      <c r="AR1017" s="100">
        <v>-2683303.0499999998</v>
      </c>
      <c r="AS1017" s="100">
        <v>-2683303.0499999998</v>
      </c>
      <c r="AT1017" s="100">
        <v>-2683303.0499999998</v>
      </c>
      <c r="AU1017" s="100">
        <v>-2683303.0499999998</v>
      </c>
      <c r="AV1017" s="100">
        <v>-2683303.0499999998</v>
      </c>
      <c r="AW1017" s="100">
        <v>-2683303.0499999998</v>
      </c>
      <c r="AX1017" s="100">
        <v>-2683303.0499999998</v>
      </c>
      <c r="AY1017" s="100">
        <v>-2683303.0499999998</v>
      </c>
      <c r="AZ1017" s="100">
        <v>-2683303.0499999998</v>
      </c>
      <c r="BA1017" s="100">
        <v>-2683303.0499999998</v>
      </c>
      <c r="BB1017" s="100">
        <v>-2683303.0499999998</v>
      </c>
      <c r="BC1017" s="100">
        <v>-2683303.0499999998</v>
      </c>
      <c r="BD1017" s="100">
        <v>-2683303.0499999998</v>
      </c>
      <c r="BE1017" s="100">
        <v>-2683303.0499999998</v>
      </c>
      <c r="BF1017" s="100">
        <v>-2683303.0499999998</v>
      </c>
      <c r="BG1017" s="100">
        <v>-2683303.0499999998</v>
      </c>
      <c r="BH1017" s="100">
        <v>-2683303.0499999998</v>
      </c>
      <c r="BI1017" s="100">
        <v>-2683303.0499999998</v>
      </c>
      <c r="BJ1017" s="100">
        <v>-2683303.0499999998</v>
      </c>
      <c r="BK1017" s="100">
        <v>-2683303.0499999998</v>
      </c>
      <c r="BL1017" s="100">
        <v>-2683303.0499999998</v>
      </c>
      <c r="BM1017" s="100">
        <v>-2683303.0499999998</v>
      </c>
      <c r="BN1017" s="100">
        <v>-2683303.0499999998</v>
      </c>
      <c r="BO1017" s="100">
        <v>-2683303.0499999998</v>
      </c>
      <c r="BP1017" s="100">
        <v>-2683303.0499999998</v>
      </c>
      <c r="BQ1017" s="100">
        <v>-2683303.0499999998</v>
      </c>
      <c r="BR1017" s="100">
        <v>-2683303.0499999998</v>
      </c>
      <c r="BS1017" s="100">
        <v>-2683303.0499999998</v>
      </c>
      <c r="BT1017" s="100">
        <v>-2683303.0499999998</v>
      </c>
      <c r="BU1017" s="100">
        <v>-2683303.0499999998</v>
      </c>
      <c r="BV1017" s="100">
        <v>-2683303.0499999998</v>
      </c>
      <c r="BW1017" s="100">
        <v>-2683303.0499999998</v>
      </c>
      <c r="BX1017" s="100">
        <v>-2683303.0499999998</v>
      </c>
      <c r="BY1017" s="100">
        <v>-2683303.0499999998</v>
      </c>
      <c r="BZ1017" s="100">
        <v>-2683303.0499999998</v>
      </c>
      <c r="CA1017" s="100">
        <v>-2683303.0499999998</v>
      </c>
      <c r="CB1017" s="100">
        <v>-2683303.0499999998</v>
      </c>
      <c r="CC1017" s="100">
        <v>-2683303.0499999998</v>
      </c>
      <c r="CD1017" s="100">
        <v>-2683303.0499999998</v>
      </c>
      <c r="CE1017" s="100">
        <v>-2683303.0499999998</v>
      </c>
      <c r="CF1017" s="100">
        <v>-2683303.0499999998</v>
      </c>
      <c r="CG1017" s="100">
        <v>-2683303.0499999998</v>
      </c>
      <c r="CH1017" s="100">
        <v>-2683303.0499999998</v>
      </c>
      <c r="CI1017" s="100">
        <v>-2683303.0499999998</v>
      </c>
      <c r="CJ1017" s="100">
        <v>-2683303.0499999998</v>
      </c>
      <c r="CK1017" s="100">
        <v>-2683303.0499999998</v>
      </c>
      <c r="CL1017" s="100">
        <v>-2683303.0499999998</v>
      </c>
      <c r="CM1017" s="100">
        <v>-2683303.0499999998</v>
      </c>
      <c r="CN1017" s="100">
        <v>-2683303.0499999998</v>
      </c>
      <c r="CO1017" s="100">
        <v>-2683303.0499999998</v>
      </c>
    </row>
    <row r="1018" spans="1:93" x14ac:dyDescent="0.2">
      <c r="A1018" s="101" t="s">
        <v>2607</v>
      </c>
      <c r="B1018" s="100">
        <v>0</v>
      </c>
      <c r="C1018" s="100">
        <v>0</v>
      </c>
      <c r="D1018" s="100">
        <v>-3943897.84</v>
      </c>
      <c r="E1018" s="100">
        <v>0</v>
      </c>
      <c r="F1018" s="100">
        <v>0</v>
      </c>
      <c r="G1018" s="100">
        <v>-3355453.43</v>
      </c>
      <c r="H1018" s="100">
        <v>0</v>
      </c>
      <c r="I1018" s="100">
        <v>0</v>
      </c>
      <c r="J1018" s="100">
        <v>-3853660.2</v>
      </c>
      <c r="K1018" s="100">
        <v>0</v>
      </c>
      <c r="L1018" s="100">
        <v>0</v>
      </c>
      <c r="M1018" s="100">
        <v>-3594345.71</v>
      </c>
      <c r="N1018" s="100">
        <v>-3594345.71</v>
      </c>
      <c r="O1018" s="100">
        <v>0</v>
      </c>
      <c r="P1018" s="100">
        <v>0</v>
      </c>
      <c r="Q1018" s="100">
        <v>-3995166.08</v>
      </c>
      <c r="R1018" s="100">
        <v>0</v>
      </c>
      <c r="S1018" s="100">
        <v>0</v>
      </c>
      <c r="T1018" s="100">
        <v>-3811234.69</v>
      </c>
      <c r="U1018" s="100">
        <v>0</v>
      </c>
      <c r="V1018" s="100">
        <v>0</v>
      </c>
      <c r="W1018" s="100">
        <v>-4248560.93</v>
      </c>
      <c r="X1018" s="100">
        <v>0</v>
      </c>
      <c r="Y1018" s="100">
        <v>0</v>
      </c>
      <c r="Z1018" s="100">
        <v>-4021581.76</v>
      </c>
      <c r="AB1018" s="100">
        <v>-4021581.76</v>
      </c>
      <c r="AC1018" s="100">
        <v>-4021581.76</v>
      </c>
      <c r="AD1018" s="100">
        <v>-4021581.76</v>
      </c>
      <c r="AE1018" s="100">
        <v>-4021581.76</v>
      </c>
      <c r="AF1018" s="100">
        <v>-4021581.76</v>
      </c>
      <c r="AG1018" s="100">
        <v>-4021581.76</v>
      </c>
      <c r="AH1018" s="100">
        <v>-4021581.76</v>
      </c>
      <c r="AI1018" s="100">
        <v>-4021581.76</v>
      </c>
      <c r="AJ1018" s="100">
        <v>-4021581.76</v>
      </c>
      <c r="AK1018" s="100">
        <v>-4021581.76</v>
      </c>
      <c r="AL1018" s="100">
        <v>-4021581.76</v>
      </c>
      <c r="AM1018" s="100">
        <v>-4021581.76</v>
      </c>
      <c r="AN1018" s="100">
        <v>-4021581.76</v>
      </c>
      <c r="AO1018" s="100">
        <v>-4021581.76</v>
      </c>
      <c r="AP1018" s="100">
        <v>-4021581.76</v>
      </c>
      <c r="AQ1018" s="100">
        <v>-4021581.76</v>
      </c>
      <c r="AR1018" s="100">
        <v>-4021581.76</v>
      </c>
      <c r="AS1018" s="100">
        <v>-4021581.76</v>
      </c>
      <c r="AT1018" s="100">
        <v>-4021581.76</v>
      </c>
      <c r="AU1018" s="100">
        <v>-4021581.76</v>
      </c>
      <c r="AV1018" s="100">
        <v>-4021581.76</v>
      </c>
      <c r="AW1018" s="100">
        <v>-4021581.76</v>
      </c>
      <c r="AX1018" s="100">
        <v>-4021581.76</v>
      </c>
      <c r="AY1018" s="100">
        <v>-4021581.76</v>
      </c>
      <c r="AZ1018" s="100">
        <v>-4021581.76</v>
      </c>
      <c r="BA1018" s="100">
        <v>-4021581.76</v>
      </c>
      <c r="BB1018" s="100">
        <v>-4021581.76</v>
      </c>
      <c r="BC1018" s="100">
        <v>-4021581.76</v>
      </c>
      <c r="BD1018" s="100">
        <v>-4021581.76</v>
      </c>
      <c r="BE1018" s="100">
        <v>-4021581.76</v>
      </c>
      <c r="BF1018" s="100">
        <v>-4021581.76</v>
      </c>
      <c r="BG1018" s="100">
        <v>-4021581.76</v>
      </c>
      <c r="BH1018" s="100">
        <v>-4021581.76</v>
      </c>
      <c r="BI1018" s="100">
        <v>-4021581.76</v>
      </c>
      <c r="BJ1018" s="100">
        <v>-4021581.76</v>
      </c>
      <c r="BK1018" s="100">
        <v>-4021581.76</v>
      </c>
      <c r="BL1018" s="100">
        <v>-4021581.76</v>
      </c>
      <c r="BM1018" s="100">
        <v>-4021581.76</v>
      </c>
      <c r="BN1018" s="100">
        <v>-4021581.76</v>
      </c>
      <c r="BO1018" s="100">
        <v>-4021581.76</v>
      </c>
      <c r="BP1018" s="100">
        <v>-4021581.76</v>
      </c>
      <c r="BQ1018" s="100">
        <v>-4021581.76</v>
      </c>
      <c r="BR1018" s="100">
        <v>-4021581.76</v>
      </c>
      <c r="BS1018" s="100">
        <v>-4021581.76</v>
      </c>
      <c r="BT1018" s="100">
        <v>-4021581.76</v>
      </c>
      <c r="BU1018" s="100">
        <v>-4021581.76</v>
      </c>
      <c r="BV1018" s="100">
        <v>-4021581.76</v>
      </c>
      <c r="BW1018" s="100">
        <v>-4021581.76</v>
      </c>
      <c r="BX1018" s="100">
        <v>-4021581.76</v>
      </c>
      <c r="BY1018" s="100">
        <v>-4021581.76</v>
      </c>
      <c r="BZ1018" s="100">
        <v>-4021581.76</v>
      </c>
      <c r="CA1018" s="100">
        <v>-4021581.76</v>
      </c>
      <c r="CB1018" s="100">
        <v>-4021581.76</v>
      </c>
      <c r="CC1018" s="100">
        <v>-4021581.76</v>
      </c>
      <c r="CD1018" s="100">
        <v>-4021581.76</v>
      </c>
      <c r="CE1018" s="100">
        <v>-4021581.76</v>
      </c>
      <c r="CF1018" s="100">
        <v>-4021581.76</v>
      </c>
      <c r="CG1018" s="100">
        <v>-4021581.76</v>
      </c>
      <c r="CH1018" s="100">
        <v>-4021581.76</v>
      </c>
      <c r="CI1018" s="100">
        <v>-4021581.76</v>
      </c>
      <c r="CJ1018" s="100">
        <v>-4021581.76</v>
      </c>
      <c r="CK1018" s="100">
        <v>-4021581.76</v>
      </c>
      <c r="CL1018" s="100">
        <v>-4021581.76</v>
      </c>
      <c r="CM1018" s="100">
        <v>-4021581.76</v>
      </c>
      <c r="CN1018" s="100">
        <v>-4021581.76</v>
      </c>
      <c r="CO1018" s="100">
        <v>-4021581.76</v>
      </c>
    </row>
    <row r="1019" spans="1:93" x14ac:dyDescent="0.2">
      <c r="A1019" s="101" t="s">
        <v>2608</v>
      </c>
      <c r="B1019" s="100">
        <v>0</v>
      </c>
      <c r="C1019" s="100">
        <v>0</v>
      </c>
      <c r="D1019" s="100">
        <v>0</v>
      </c>
      <c r="E1019" s="100">
        <v>0</v>
      </c>
      <c r="F1019" s="100">
        <v>0</v>
      </c>
      <c r="G1019" s="100">
        <v>0</v>
      </c>
      <c r="H1019" s="100">
        <v>0</v>
      </c>
      <c r="I1019" s="100">
        <v>0</v>
      </c>
      <c r="J1019" s="100">
        <v>0</v>
      </c>
      <c r="K1019" s="100">
        <v>0</v>
      </c>
      <c r="L1019" s="100">
        <v>0</v>
      </c>
      <c r="M1019" s="100">
        <v>0</v>
      </c>
      <c r="N1019" s="100">
        <v>0</v>
      </c>
      <c r="O1019" s="100">
        <v>0</v>
      </c>
      <c r="P1019" s="100">
        <v>0</v>
      </c>
      <c r="Q1019" s="100">
        <v>0</v>
      </c>
      <c r="R1019" s="100">
        <v>0</v>
      </c>
      <c r="S1019" s="100">
        <v>0</v>
      </c>
      <c r="T1019" s="100">
        <v>0</v>
      </c>
      <c r="U1019" s="100">
        <v>0</v>
      </c>
      <c r="V1019" s="100">
        <v>0</v>
      </c>
      <c r="W1019" s="100">
        <v>0</v>
      </c>
      <c r="X1019" s="100">
        <v>0</v>
      </c>
      <c r="Y1019" s="100">
        <v>0</v>
      </c>
      <c r="Z1019" s="100">
        <v>0</v>
      </c>
      <c r="AB1019" s="100">
        <v>0</v>
      </c>
      <c r="AC1019" s="100">
        <v>0</v>
      </c>
      <c r="AD1019" s="100">
        <v>0</v>
      </c>
      <c r="AE1019" s="100">
        <v>0</v>
      </c>
      <c r="AF1019" s="100">
        <v>0</v>
      </c>
      <c r="AG1019" s="100">
        <v>0</v>
      </c>
      <c r="AH1019" s="100">
        <v>0</v>
      </c>
      <c r="AI1019" s="100">
        <v>0</v>
      </c>
      <c r="AJ1019" s="100">
        <v>0</v>
      </c>
      <c r="AK1019" s="100">
        <v>0</v>
      </c>
      <c r="AL1019" s="100">
        <v>0</v>
      </c>
      <c r="AM1019" s="100">
        <v>0</v>
      </c>
      <c r="AN1019" s="100">
        <v>0</v>
      </c>
      <c r="AO1019" s="100">
        <v>0</v>
      </c>
      <c r="AP1019" s="100">
        <v>0</v>
      </c>
      <c r="AQ1019" s="100">
        <v>0</v>
      </c>
      <c r="AR1019" s="100">
        <v>0</v>
      </c>
      <c r="AS1019" s="100">
        <v>0</v>
      </c>
      <c r="AT1019" s="100">
        <v>0</v>
      </c>
      <c r="AU1019" s="100">
        <v>0</v>
      </c>
      <c r="AV1019" s="100">
        <v>0</v>
      </c>
      <c r="AW1019" s="100">
        <v>0</v>
      </c>
      <c r="AX1019" s="100">
        <v>0</v>
      </c>
      <c r="AY1019" s="100">
        <v>0</v>
      </c>
      <c r="AZ1019" s="100">
        <v>0</v>
      </c>
      <c r="BA1019" s="100">
        <v>0</v>
      </c>
      <c r="BB1019" s="100">
        <v>0</v>
      </c>
      <c r="BC1019" s="100">
        <v>0</v>
      </c>
      <c r="BD1019" s="100">
        <v>0</v>
      </c>
      <c r="BE1019" s="100">
        <v>0</v>
      </c>
      <c r="BF1019" s="100">
        <v>0</v>
      </c>
      <c r="BG1019" s="100">
        <v>0</v>
      </c>
      <c r="BH1019" s="100">
        <v>0</v>
      </c>
      <c r="BI1019" s="100">
        <v>0</v>
      </c>
      <c r="BJ1019" s="100">
        <v>0</v>
      </c>
      <c r="BK1019" s="100">
        <v>0</v>
      </c>
      <c r="BL1019" s="100">
        <v>0</v>
      </c>
      <c r="BM1019" s="100">
        <v>0</v>
      </c>
      <c r="BN1019" s="100">
        <v>0</v>
      </c>
      <c r="BO1019" s="100">
        <v>0</v>
      </c>
      <c r="BP1019" s="100">
        <v>0</v>
      </c>
      <c r="BQ1019" s="100">
        <v>0</v>
      </c>
      <c r="BR1019" s="100">
        <v>0</v>
      </c>
      <c r="BS1019" s="100">
        <v>0</v>
      </c>
      <c r="BT1019" s="100">
        <v>0</v>
      </c>
      <c r="BU1019" s="100">
        <v>0</v>
      </c>
      <c r="BV1019" s="100">
        <v>0</v>
      </c>
      <c r="BW1019" s="100">
        <v>0</v>
      </c>
      <c r="BX1019" s="100">
        <v>0</v>
      </c>
      <c r="BY1019" s="100">
        <v>0</v>
      </c>
      <c r="BZ1019" s="100">
        <v>0</v>
      </c>
      <c r="CA1019" s="100">
        <v>0</v>
      </c>
      <c r="CB1019" s="100">
        <v>0</v>
      </c>
      <c r="CC1019" s="100">
        <v>0</v>
      </c>
      <c r="CD1019" s="100">
        <v>0</v>
      </c>
      <c r="CE1019" s="100">
        <v>0</v>
      </c>
      <c r="CF1019" s="100">
        <v>0</v>
      </c>
      <c r="CG1019" s="100">
        <v>0</v>
      </c>
      <c r="CH1019" s="100">
        <v>0</v>
      </c>
      <c r="CI1019" s="100">
        <v>0</v>
      </c>
      <c r="CJ1019" s="100">
        <v>0</v>
      </c>
      <c r="CK1019" s="100">
        <v>0</v>
      </c>
      <c r="CL1019" s="100">
        <v>0</v>
      </c>
      <c r="CM1019" s="100">
        <v>0</v>
      </c>
      <c r="CN1019" s="100">
        <v>0</v>
      </c>
      <c r="CO1019" s="100">
        <v>0</v>
      </c>
    </row>
    <row r="1020" spans="1:93" x14ac:dyDescent="0.2">
      <c r="A1020" s="101" t="s">
        <v>2609</v>
      </c>
      <c r="B1020" s="100">
        <v>-5881667.6799999997</v>
      </c>
      <c r="C1020" s="100">
        <v>-5651961.2599999998</v>
      </c>
      <c r="D1020" s="100">
        <v>-5620063.9000000004</v>
      </c>
      <c r="E1020" s="100">
        <v>-5588081.7300000004</v>
      </c>
      <c r="F1020" s="100">
        <v>-5556014.4699999997</v>
      </c>
      <c r="G1020" s="100">
        <v>-5523861.8399999999</v>
      </c>
      <c r="H1020" s="100">
        <v>-5491237.1200000001</v>
      </c>
      <c r="I1020" s="100">
        <v>-5458912.9100000001</v>
      </c>
      <c r="J1020" s="100">
        <v>-5426502.5</v>
      </c>
      <c r="K1020" s="100">
        <v>-5394005.5999999996</v>
      </c>
      <c r="L1020" s="100">
        <v>-5725025.9299999997</v>
      </c>
      <c r="M1020" s="100">
        <v>-3751246.48</v>
      </c>
      <c r="N1020" s="100">
        <v>-3751246.48</v>
      </c>
      <c r="O1020" s="100">
        <v>-3828682.3</v>
      </c>
      <c r="P1020" s="100">
        <v>-3655859.6</v>
      </c>
      <c r="Q1020" s="100">
        <v>-3627095.99</v>
      </c>
      <c r="R1020" s="100">
        <v>-3598244.17</v>
      </c>
      <c r="S1020" s="100">
        <v>-3569303.86</v>
      </c>
      <c r="T1020" s="100">
        <v>-3540274.77</v>
      </c>
      <c r="U1020" s="100">
        <v>-3511156.61</v>
      </c>
      <c r="V1020" s="100">
        <v>-3481949.09</v>
      </c>
      <c r="W1020" s="100">
        <v>-3452651.92</v>
      </c>
      <c r="X1020" s="100">
        <v>-3423264.81</v>
      </c>
      <c r="Y1020" s="100">
        <v>-3918467.06</v>
      </c>
      <c r="Z1020" s="100">
        <v>-3662748.16</v>
      </c>
      <c r="AB1020" s="100">
        <v>-3662748.16</v>
      </c>
      <c r="AC1020" s="100">
        <v>-3662748.16</v>
      </c>
      <c r="AD1020" s="100">
        <v>-3662748.16</v>
      </c>
      <c r="AE1020" s="100">
        <v>-3662748.16</v>
      </c>
      <c r="AF1020" s="100">
        <v>-3662748.16</v>
      </c>
      <c r="AG1020" s="100">
        <v>-3662748.16</v>
      </c>
      <c r="AH1020" s="100">
        <v>-3662748.16</v>
      </c>
      <c r="AI1020" s="100">
        <v>-3662748.16</v>
      </c>
      <c r="AJ1020" s="100">
        <v>-3662748.16</v>
      </c>
      <c r="AK1020" s="100">
        <v>-3662748.16</v>
      </c>
      <c r="AL1020" s="100">
        <v>-3662748.16</v>
      </c>
      <c r="AM1020" s="100">
        <v>-3662748.16</v>
      </c>
      <c r="AN1020" s="100">
        <v>-3662748.16</v>
      </c>
      <c r="AO1020" s="100">
        <v>-3662748.16</v>
      </c>
      <c r="AP1020" s="100">
        <v>-3662748.16</v>
      </c>
      <c r="AQ1020" s="100">
        <v>-3662748.16</v>
      </c>
      <c r="AR1020" s="100">
        <v>-3662748.16</v>
      </c>
      <c r="AS1020" s="100">
        <v>-3662748.16</v>
      </c>
      <c r="AT1020" s="100">
        <v>-3662748.16</v>
      </c>
      <c r="AU1020" s="100">
        <v>-3662748.16</v>
      </c>
      <c r="AV1020" s="100">
        <v>-3662748.16</v>
      </c>
      <c r="AW1020" s="100">
        <v>-3662748.16</v>
      </c>
      <c r="AX1020" s="100">
        <v>-3662748.16</v>
      </c>
      <c r="AY1020" s="100">
        <v>-3662748.16</v>
      </c>
      <c r="AZ1020" s="100">
        <v>-3662748.16</v>
      </c>
      <c r="BA1020" s="100">
        <v>-3662748.16</v>
      </c>
      <c r="BB1020" s="100">
        <v>-3662748.16</v>
      </c>
      <c r="BC1020" s="100">
        <v>-3662748.16</v>
      </c>
      <c r="BD1020" s="100">
        <v>-3662748.16</v>
      </c>
      <c r="BE1020" s="100">
        <v>-3662748.16</v>
      </c>
      <c r="BF1020" s="100">
        <v>-3662748.16</v>
      </c>
      <c r="BG1020" s="100">
        <v>-3662748.16</v>
      </c>
      <c r="BH1020" s="100">
        <v>-3662748.16</v>
      </c>
      <c r="BI1020" s="100">
        <v>-3662748.16</v>
      </c>
      <c r="BJ1020" s="100">
        <v>-3662748.16</v>
      </c>
      <c r="BK1020" s="100">
        <v>-3662748.16</v>
      </c>
      <c r="BL1020" s="100">
        <v>-3662748.16</v>
      </c>
      <c r="BM1020" s="100">
        <v>-3662748.16</v>
      </c>
      <c r="BN1020" s="100">
        <v>-3662748.16</v>
      </c>
      <c r="BO1020" s="100">
        <v>-3662748.16</v>
      </c>
      <c r="BP1020" s="100">
        <v>-3662748.16</v>
      </c>
      <c r="BQ1020" s="100">
        <v>-3662748.16</v>
      </c>
      <c r="BR1020" s="100">
        <v>-3662748.16</v>
      </c>
      <c r="BS1020" s="100">
        <v>-3662748.16</v>
      </c>
      <c r="BT1020" s="100">
        <v>-3662748.16</v>
      </c>
      <c r="BU1020" s="100">
        <v>-3662748.16</v>
      </c>
      <c r="BV1020" s="100">
        <v>-3662748.16</v>
      </c>
      <c r="BW1020" s="100">
        <v>-3662748.16</v>
      </c>
      <c r="BX1020" s="100">
        <v>-3662748.16</v>
      </c>
      <c r="BY1020" s="100">
        <v>-3662748.16</v>
      </c>
      <c r="BZ1020" s="100">
        <v>-3662748.16</v>
      </c>
      <c r="CA1020" s="100">
        <v>-3662748.16</v>
      </c>
      <c r="CB1020" s="100">
        <v>-3662748.16</v>
      </c>
      <c r="CC1020" s="100">
        <v>-3662748.16</v>
      </c>
      <c r="CD1020" s="100">
        <v>-3662748.16</v>
      </c>
      <c r="CE1020" s="100">
        <v>-3662748.16</v>
      </c>
      <c r="CF1020" s="100">
        <v>-3662748.16</v>
      </c>
      <c r="CG1020" s="100">
        <v>-3662748.16</v>
      </c>
      <c r="CH1020" s="100">
        <v>-3662748.16</v>
      </c>
      <c r="CI1020" s="100">
        <v>-3662748.16</v>
      </c>
      <c r="CJ1020" s="100">
        <v>-3662748.16</v>
      </c>
      <c r="CK1020" s="100">
        <v>-3662748.16</v>
      </c>
      <c r="CL1020" s="100">
        <v>-3662748.16</v>
      </c>
      <c r="CM1020" s="100">
        <v>-3662748.16</v>
      </c>
      <c r="CN1020" s="100">
        <v>-3662748.16</v>
      </c>
      <c r="CO1020" s="100">
        <v>-3662748.16</v>
      </c>
    </row>
    <row r="1021" spans="1:93" x14ac:dyDescent="0.2">
      <c r="A1021" s="101" t="s">
        <v>2610</v>
      </c>
      <c r="B1021" s="100">
        <v>0</v>
      </c>
      <c r="C1021" s="100">
        <v>0</v>
      </c>
      <c r="D1021" s="100">
        <v>0</v>
      </c>
      <c r="E1021" s="100">
        <v>0</v>
      </c>
      <c r="F1021" s="100">
        <v>0</v>
      </c>
      <c r="G1021" s="100">
        <v>0</v>
      </c>
      <c r="H1021" s="100">
        <v>0</v>
      </c>
      <c r="I1021" s="100">
        <v>0</v>
      </c>
      <c r="J1021" s="100">
        <v>0</v>
      </c>
      <c r="K1021" s="100">
        <v>0</v>
      </c>
      <c r="L1021" s="100">
        <v>0</v>
      </c>
      <c r="M1021" s="100">
        <v>0</v>
      </c>
      <c r="N1021" s="100">
        <v>0</v>
      </c>
      <c r="O1021" s="100">
        <v>0</v>
      </c>
      <c r="P1021" s="100">
        <v>0</v>
      </c>
      <c r="Q1021" s="100">
        <v>0</v>
      </c>
      <c r="R1021" s="100">
        <v>0</v>
      </c>
      <c r="S1021" s="100">
        <v>0</v>
      </c>
      <c r="T1021" s="100">
        <v>0</v>
      </c>
      <c r="U1021" s="100">
        <v>0</v>
      </c>
      <c r="V1021" s="100">
        <v>0</v>
      </c>
      <c r="W1021" s="100">
        <v>0</v>
      </c>
      <c r="X1021" s="100">
        <v>0</v>
      </c>
      <c r="Y1021" s="100">
        <v>0</v>
      </c>
      <c r="Z1021" s="100">
        <v>0</v>
      </c>
      <c r="AB1021" s="100">
        <v>0</v>
      </c>
      <c r="AC1021" s="100">
        <v>0</v>
      </c>
      <c r="AD1021" s="100">
        <v>0</v>
      </c>
      <c r="AE1021" s="100">
        <v>0</v>
      </c>
      <c r="AF1021" s="100">
        <v>0</v>
      </c>
      <c r="AG1021" s="100">
        <v>0</v>
      </c>
      <c r="AH1021" s="100">
        <v>0</v>
      </c>
      <c r="AI1021" s="100">
        <v>0</v>
      </c>
      <c r="AJ1021" s="100">
        <v>0</v>
      </c>
      <c r="AK1021" s="100">
        <v>0</v>
      </c>
      <c r="AL1021" s="100">
        <v>0</v>
      </c>
      <c r="AM1021" s="100">
        <v>0</v>
      </c>
      <c r="AN1021" s="100">
        <v>0</v>
      </c>
      <c r="AO1021" s="100">
        <v>0</v>
      </c>
      <c r="AP1021" s="100">
        <v>0</v>
      </c>
      <c r="AQ1021" s="100">
        <v>0</v>
      </c>
      <c r="AR1021" s="100">
        <v>0</v>
      </c>
      <c r="AS1021" s="100">
        <v>0</v>
      </c>
      <c r="AT1021" s="100">
        <v>0</v>
      </c>
      <c r="AU1021" s="100">
        <v>0</v>
      </c>
      <c r="AV1021" s="100">
        <v>0</v>
      </c>
      <c r="AW1021" s="100">
        <v>0</v>
      </c>
      <c r="AX1021" s="100">
        <v>0</v>
      </c>
      <c r="AY1021" s="100">
        <v>0</v>
      </c>
      <c r="AZ1021" s="100">
        <v>0</v>
      </c>
      <c r="BA1021" s="100">
        <v>0</v>
      </c>
      <c r="BB1021" s="100">
        <v>0</v>
      </c>
      <c r="BC1021" s="100">
        <v>0</v>
      </c>
      <c r="BD1021" s="100">
        <v>0</v>
      </c>
      <c r="BE1021" s="100">
        <v>0</v>
      </c>
      <c r="BF1021" s="100">
        <v>0</v>
      </c>
      <c r="BG1021" s="100">
        <v>0</v>
      </c>
      <c r="BH1021" s="100">
        <v>0</v>
      </c>
      <c r="BI1021" s="100">
        <v>0</v>
      </c>
      <c r="BJ1021" s="100">
        <v>0</v>
      </c>
      <c r="BK1021" s="100">
        <v>0</v>
      </c>
      <c r="BL1021" s="100">
        <v>0</v>
      </c>
      <c r="BM1021" s="100">
        <v>0</v>
      </c>
      <c r="BN1021" s="100">
        <v>0</v>
      </c>
      <c r="BO1021" s="100">
        <v>0</v>
      </c>
      <c r="BP1021" s="100">
        <v>0</v>
      </c>
      <c r="BQ1021" s="100">
        <v>0</v>
      </c>
      <c r="BR1021" s="100">
        <v>0</v>
      </c>
      <c r="BS1021" s="100">
        <v>0</v>
      </c>
      <c r="BT1021" s="100">
        <v>0</v>
      </c>
      <c r="BU1021" s="100">
        <v>0</v>
      </c>
      <c r="BV1021" s="100">
        <v>0</v>
      </c>
      <c r="BW1021" s="100">
        <v>0</v>
      </c>
      <c r="BX1021" s="100">
        <v>0</v>
      </c>
      <c r="BY1021" s="100">
        <v>0</v>
      </c>
      <c r="BZ1021" s="100">
        <v>0</v>
      </c>
      <c r="CA1021" s="100">
        <v>0</v>
      </c>
      <c r="CB1021" s="100">
        <v>0</v>
      </c>
      <c r="CC1021" s="100">
        <v>0</v>
      </c>
      <c r="CD1021" s="100">
        <v>0</v>
      </c>
      <c r="CE1021" s="100">
        <v>0</v>
      </c>
      <c r="CF1021" s="100">
        <v>0</v>
      </c>
      <c r="CG1021" s="100">
        <v>0</v>
      </c>
      <c r="CH1021" s="100">
        <v>0</v>
      </c>
      <c r="CI1021" s="100">
        <v>0</v>
      </c>
      <c r="CJ1021" s="100">
        <v>0</v>
      </c>
      <c r="CK1021" s="100">
        <v>0</v>
      </c>
      <c r="CL1021" s="100">
        <v>0</v>
      </c>
      <c r="CM1021" s="100">
        <v>0</v>
      </c>
      <c r="CN1021" s="100">
        <v>0</v>
      </c>
      <c r="CO1021" s="100">
        <v>0</v>
      </c>
    </row>
    <row r="1022" spans="1:93" x14ac:dyDescent="0.2">
      <c r="A1022" s="101" t="s">
        <v>2611</v>
      </c>
      <c r="B1022" s="100">
        <v>-86505.2</v>
      </c>
      <c r="C1022" s="100">
        <v>-86505.2</v>
      </c>
      <c r="D1022" s="100">
        <v>-61745.85</v>
      </c>
      <c r="E1022" s="100">
        <v>-61745.85</v>
      </c>
      <c r="F1022" s="100">
        <v>-57141.77</v>
      </c>
      <c r="G1022" s="100">
        <v>-57141.77</v>
      </c>
      <c r="H1022" s="100">
        <v>-57086.1</v>
      </c>
      <c r="I1022" s="100">
        <v>-57588.0799999999</v>
      </c>
      <c r="J1022" s="100">
        <v>-52454.89</v>
      </c>
      <c r="K1022" s="100">
        <v>-52587.7</v>
      </c>
      <c r="L1022" s="100">
        <v>-54639.67</v>
      </c>
      <c r="M1022" s="100">
        <v>-55752.46</v>
      </c>
      <c r="N1022" s="100">
        <v>-55752.46</v>
      </c>
      <c r="O1022" s="100">
        <v>-68491.009999999995</v>
      </c>
      <c r="P1022" s="100">
        <v>-55744.53</v>
      </c>
      <c r="Q1022" s="100">
        <v>-32573.059999999899</v>
      </c>
      <c r="R1022" s="100">
        <v>-30170.37</v>
      </c>
      <c r="S1022" s="100">
        <v>-30170.37</v>
      </c>
      <c r="T1022" s="100">
        <v>-30170.37</v>
      </c>
      <c r="U1022" s="100">
        <v>-30170.37</v>
      </c>
      <c r="V1022" s="100">
        <v>-30170.37</v>
      </c>
      <c r="W1022" s="100">
        <v>-30066.51</v>
      </c>
      <c r="X1022" s="100">
        <v>-30066.51</v>
      </c>
      <c r="Y1022" s="100">
        <v>-30798.42</v>
      </c>
      <c r="Z1022" s="100">
        <v>-34990.81</v>
      </c>
      <c r="AB1022" s="100">
        <v>-34990.81</v>
      </c>
      <c r="AC1022" s="100">
        <v>-34990.81</v>
      </c>
      <c r="AD1022" s="100">
        <v>-34990.81</v>
      </c>
      <c r="AE1022" s="100">
        <v>-34990.81</v>
      </c>
      <c r="AF1022" s="100">
        <v>-34990.81</v>
      </c>
      <c r="AG1022" s="100">
        <v>-34990.81</v>
      </c>
      <c r="AH1022" s="100">
        <v>-34990.81</v>
      </c>
      <c r="AI1022" s="100">
        <v>-34990.81</v>
      </c>
      <c r="AJ1022" s="100">
        <v>-34990.81</v>
      </c>
      <c r="AK1022" s="100">
        <v>-34990.81</v>
      </c>
      <c r="AL1022" s="100">
        <v>-34990.81</v>
      </c>
      <c r="AM1022" s="100">
        <v>-34990.81</v>
      </c>
      <c r="AN1022" s="100">
        <v>-34990.81</v>
      </c>
      <c r="AO1022" s="100">
        <v>-34990.81</v>
      </c>
      <c r="AP1022" s="100">
        <v>-34990.81</v>
      </c>
      <c r="AQ1022" s="100">
        <v>-34990.81</v>
      </c>
      <c r="AR1022" s="100">
        <v>-34990.81</v>
      </c>
      <c r="AS1022" s="100">
        <v>-34990.81</v>
      </c>
      <c r="AT1022" s="100">
        <v>-34990.81</v>
      </c>
      <c r="AU1022" s="100">
        <v>-34990.81</v>
      </c>
      <c r="AV1022" s="100">
        <v>-34990.81</v>
      </c>
      <c r="AW1022" s="100">
        <v>-34990.81</v>
      </c>
      <c r="AX1022" s="100">
        <v>-34990.81</v>
      </c>
      <c r="AY1022" s="100">
        <v>-34990.81</v>
      </c>
      <c r="AZ1022" s="100">
        <v>-34990.81</v>
      </c>
      <c r="BA1022" s="100">
        <v>-34990.81</v>
      </c>
      <c r="BB1022" s="100">
        <v>-34990.81</v>
      </c>
      <c r="BC1022" s="100">
        <v>-34990.81</v>
      </c>
      <c r="BD1022" s="100">
        <v>-34990.81</v>
      </c>
      <c r="BE1022" s="100">
        <v>-34990.81</v>
      </c>
      <c r="BF1022" s="100">
        <v>-34990.81</v>
      </c>
      <c r="BG1022" s="100">
        <v>-34990.81</v>
      </c>
      <c r="BH1022" s="100">
        <v>-34990.81</v>
      </c>
      <c r="BI1022" s="100">
        <v>-34990.81</v>
      </c>
      <c r="BJ1022" s="100">
        <v>-34990.81</v>
      </c>
      <c r="BK1022" s="100">
        <v>-34990.81</v>
      </c>
      <c r="BL1022" s="100">
        <v>-34990.81</v>
      </c>
      <c r="BM1022" s="100">
        <v>-34990.81</v>
      </c>
      <c r="BN1022" s="100">
        <v>-34990.81</v>
      </c>
      <c r="BO1022" s="100">
        <v>-34990.81</v>
      </c>
      <c r="BP1022" s="100">
        <v>-34990.81</v>
      </c>
      <c r="BQ1022" s="100">
        <v>-34990.81</v>
      </c>
      <c r="BR1022" s="100">
        <v>-34990.81</v>
      </c>
      <c r="BS1022" s="100">
        <v>-34990.81</v>
      </c>
      <c r="BT1022" s="100">
        <v>-34990.81</v>
      </c>
      <c r="BU1022" s="100">
        <v>-34990.81</v>
      </c>
      <c r="BV1022" s="100">
        <v>-34990.81</v>
      </c>
      <c r="BW1022" s="100">
        <v>-34990.81</v>
      </c>
      <c r="BX1022" s="100">
        <v>-34990.81</v>
      </c>
      <c r="BY1022" s="100">
        <v>-34990.81</v>
      </c>
      <c r="BZ1022" s="100">
        <v>-34990.81</v>
      </c>
      <c r="CA1022" s="100">
        <v>-34990.81</v>
      </c>
      <c r="CB1022" s="100">
        <v>-34990.81</v>
      </c>
      <c r="CC1022" s="100">
        <v>-34990.81</v>
      </c>
      <c r="CD1022" s="100">
        <v>-34990.81</v>
      </c>
      <c r="CE1022" s="100">
        <v>-34990.81</v>
      </c>
      <c r="CF1022" s="100">
        <v>-34990.81</v>
      </c>
      <c r="CG1022" s="100">
        <v>-34990.81</v>
      </c>
      <c r="CH1022" s="100">
        <v>-34990.81</v>
      </c>
      <c r="CI1022" s="100">
        <v>-34990.81</v>
      </c>
      <c r="CJ1022" s="100">
        <v>-34990.81</v>
      </c>
      <c r="CK1022" s="100">
        <v>-34990.81</v>
      </c>
      <c r="CL1022" s="100">
        <v>-34990.81</v>
      </c>
      <c r="CM1022" s="100">
        <v>-34990.81</v>
      </c>
      <c r="CN1022" s="100">
        <v>-34990.81</v>
      </c>
      <c r="CO1022" s="100">
        <v>-34990.81</v>
      </c>
    </row>
    <row r="1023" spans="1:93" x14ac:dyDescent="0.2">
      <c r="A1023" s="101" t="s">
        <v>2612</v>
      </c>
      <c r="B1023" s="100">
        <v>0</v>
      </c>
      <c r="C1023" s="100">
        <v>0</v>
      </c>
      <c r="D1023" s="100">
        <v>0</v>
      </c>
      <c r="E1023" s="100">
        <v>0</v>
      </c>
      <c r="F1023" s="100">
        <v>0</v>
      </c>
      <c r="G1023" s="100">
        <v>0</v>
      </c>
      <c r="H1023" s="100">
        <v>0</v>
      </c>
      <c r="I1023" s="100">
        <v>0</v>
      </c>
      <c r="J1023" s="100">
        <v>0</v>
      </c>
      <c r="K1023" s="100">
        <v>0</v>
      </c>
      <c r="L1023" s="100">
        <v>0</v>
      </c>
      <c r="M1023" s="100">
        <v>0</v>
      </c>
      <c r="N1023" s="100">
        <v>0</v>
      </c>
      <c r="O1023" s="100">
        <v>0</v>
      </c>
      <c r="P1023" s="100">
        <v>0</v>
      </c>
      <c r="Q1023" s="100">
        <v>0</v>
      </c>
      <c r="R1023" s="100">
        <v>0</v>
      </c>
      <c r="S1023" s="100">
        <v>0</v>
      </c>
      <c r="T1023" s="100">
        <v>0</v>
      </c>
      <c r="U1023" s="100">
        <v>0</v>
      </c>
      <c r="V1023" s="100">
        <v>0</v>
      </c>
      <c r="W1023" s="100">
        <v>0</v>
      </c>
      <c r="X1023" s="100">
        <v>-889575.96</v>
      </c>
      <c r="Y1023" s="100">
        <v>-3462645.9199999901</v>
      </c>
      <c r="Z1023" s="100">
        <v>-5590400.6600000001</v>
      </c>
      <c r="AB1023" s="100">
        <v>-5590400.6600000001</v>
      </c>
      <c r="AC1023" s="100">
        <v>-5590400.6600000001</v>
      </c>
      <c r="AD1023" s="100">
        <v>-5590400.6600000001</v>
      </c>
      <c r="AE1023" s="100">
        <v>-5590400.6600000001</v>
      </c>
      <c r="AF1023" s="100">
        <v>-5590400.6600000001</v>
      </c>
      <c r="AG1023" s="100">
        <v>-5590400.6600000001</v>
      </c>
      <c r="AH1023" s="100">
        <v>-5590400.6600000001</v>
      </c>
      <c r="AI1023" s="100">
        <v>-5590400.6600000001</v>
      </c>
      <c r="AJ1023" s="100">
        <v>-5590400.6600000001</v>
      </c>
      <c r="AK1023" s="100">
        <v>-5590400.6600000001</v>
      </c>
      <c r="AL1023" s="100">
        <v>-5590400.6600000001</v>
      </c>
      <c r="AM1023" s="100">
        <v>-5590400.6600000001</v>
      </c>
      <c r="AN1023" s="100">
        <v>-5590400.6600000001</v>
      </c>
      <c r="AO1023" s="100">
        <v>-5590400.6600000001</v>
      </c>
      <c r="AP1023" s="100">
        <v>-5590400.6600000001</v>
      </c>
      <c r="AQ1023" s="100">
        <v>-5590400.6600000001</v>
      </c>
      <c r="AR1023" s="100">
        <v>-5590400.6600000001</v>
      </c>
      <c r="AS1023" s="100">
        <v>-5590400.6600000001</v>
      </c>
      <c r="AT1023" s="100">
        <v>-5590400.6600000001</v>
      </c>
      <c r="AU1023" s="100">
        <v>-5590400.6600000001</v>
      </c>
      <c r="AV1023" s="100">
        <v>-5590400.6600000001</v>
      </c>
      <c r="AW1023" s="100">
        <v>-5590400.6600000001</v>
      </c>
      <c r="AX1023" s="100">
        <v>-5590400.6600000001</v>
      </c>
      <c r="AY1023" s="100">
        <v>-5590400.6600000001</v>
      </c>
      <c r="AZ1023" s="100">
        <v>-5590400.6600000001</v>
      </c>
      <c r="BA1023" s="100">
        <v>-5590400.6600000001</v>
      </c>
      <c r="BB1023" s="100">
        <v>-5590400.6600000001</v>
      </c>
      <c r="BC1023" s="100">
        <v>-5590400.6600000001</v>
      </c>
      <c r="BD1023" s="100">
        <v>-5590400.6600000001</v>
      </c>
      <c r="BE1023" s="100">
        <v>-5590400.6600000001</v>
      </c>
      <c r="BF1023" s="100">
        <v>-5590400.6600000001</v>
      </c>
      <c r="BG1023" s="100">
        <v>-5590400.6600000001</v>
      </c>
      <c r="BH1023" s="100">
        <v>-5590400.6600000001</v>
      </c>
      <c r="BI1023" s="100">
        <v>-5590400.6600000001</v>
      </c>
      <c r="BJ1023" s="100">
        <v>-5590400.6600000001</v>
      </c>
      <c r="BK1023" s="100">
        <v>-5590400.6600000001</v>
      </c>
      <c r="BL1023" s="100">
        <v>-5590400.6600000001</v>
      </c>
      <c r="BM1023" s="100">
        <v>-5590400.6600000001</v>
      </c>
      <c r="BN1023" s="100">
        <v>-5590400.6600000001</v>
      </c>
      <c r="BO1023" s="100">
        <v>-5590400.6600000001</v>
      </c>
      <c r="BP1023" s="100">
        <v>-5590400.6600000001</v>
      </c>
      <c r="BQ1023" s="100">
        <v>-5590400.6600000001</v>
      </c>
      <c r="BR1023" s="100">
        <v>-5590400.6600000001</v>
      </c>
      <c r="BS1023" s="100">
        <v>-5590400.6600000001</v>
      </c>
      <c r="BT1023" s="100">
        <v>-5590400.6600000001</v>
      </c>
      <c r="BU1023" s="100">
        <v>-5590400.6600000001</v>
      </c>
      <c r="BV1023" s="100">
        <v>-5590400.6600000001</v>
      </c>
      <c r="BW1023" s="100">
        <v>-5590400.6600000001</v>
      </c>
      <c r="BX1023" s="100">
        <v>-5590400.6600000001</v>
      </c>
      <c r="BY1023" s="100">
        <v>-5590400.6600000001</v>
      </c>
      <c r="BZ1023" s="100">
        <v>-5590400.6600000001</v>
      </c>
      <c r="CA1023" s="100">
        <v>-5590400.6600000001</v>
      </c>
      <c r="CB1023" s="100">
        <v>-5590400.6600000001</v>
      </c>
      <c r="CC1023" s="100">
        <v>-5590400.6600000001</v>
      </c>
      <c r="CD1023" s="100">
        <v>-5590400.6600000001</v>
      </c>
      <c r="CE1023" s="100">
        <v>-5590400.6600000001</v>
      </c>
      <c r="CF1023" s="100">
        <v>-5590400.6600000001</v>
      </c>
      <c r="CG1023" s="100">
        <v>-5590400.6600000001</v>
      </c>
      <c r="CH1023" s="100">
        <v>-5590400.6600000001</v>
      </c>
      <c r="CI1023" s="100">
        <v>-5590400.6600000001</v>
      </c>
      <c r="CJ1023" s="100">
        <v>-5590400.6600000001</v>
      </c>
      <c r="CK1023" s="100">
        <v>-5590400.6600000001</v>
      </c>
      <c r="CL1023" s="100">
        <v>-5590400.6600000001</v>
      </c>
      <c r="CM1023" s="100">
        <v>-5590400.6600000001</v>
      </c>
      <c r="CN1023" s="100">
        <v>-5590400.6600000001</v>
      </c>
      <c r="CO1023" s="100">
        <v>-5590400.6600000001</v>
      </c>
    </row>
    <row r="1024" spans="1:93" x14ac:dyDescent="0.2">
      <c r="A1024" s="101" t="s">
        <v>2613</v>
      </c>
      <c r="B1024" s="100">
        <v>0</v>
      </c>
      <c r="C1024" s="100">
        <v>0</v>
      </c>
      <c r="D1024" s="100">
        <v>0</v>
      </c>
      <c r="E1024" s="100">
        <v>0</v>
      </c>
      <c r="F1024" s="100">
        <v>0</v>
      </c>
      <c r="G1024" s="100">
        <v>0</v>
      </c>
      <c r="H1024" s="100">
        <v>0</v>
      </c>
      <c r="I1024" s="100">
        <v>0</v>
      </c>
      <c r="J1024" s="100">
        <v>0</v>
      </c>
      <c r="K1024" s="100">
        <v>0</v>
      </c>
      <c r="L1024" s="100">
        <v>0</v>
      </c>
      <c r="M1024" s="100">
        <v>0</v>
      </c>
      <c r="N1024" s="100">
        <v>0</v>
      </c>
      <c r="O1024" s="100">
        <v>0</v>
      </c>
      <c r="P1024" s="100">
        <v>0</v>
      </c>
      <c r="Q1024" s="100">
        <v>0</v>
      </c>
      <c r="R1024" s="100">
        <v>0</v>
      </c>
      <c r="S1024" s="100">
        <v>0</v>
      </c>
      <c r="T1024" s="100">
        <v>0</v>
      </c>
      <c r="U1024" s="100">
        <v>0</v>
      </c>
      <c r="V1024" s="100">
        <v>0</v>
      </c>
      <c r="W1024" s="100">
        <v>0</v>
      </c>
      <c r="X1024" s="100">
        <v>0</v>
      </c>
      <c r="Y1024" s="100">
        <v>0</v>
      </c>
      <c r="Z1024" s="100">
        <v>0</v>
      </c>
      <c r="AB1024" s="100">
        <v>0</v>
      </c>
      <c r="AC1024" s="100">
        <v>0</v>
      </c>
      <c r="AD1024" s="100">
        <v>0</v>
      </c>
      <c r="AE1024" s="100">
        <v>0</v>
      </c>
      <c r="AF1024" s="100">
        <v>0</v>
      </c>
      <c r="AG1024" s="100">
        <v>0</v>
      </c>
      <c r="AH1024" s="100">
        <v>0</v>
      </c>
      <c r="AI1024" s="100">
        <v>0</v>
      </c>
      <c r="AJ1024" s="100">
        <v>0</v>
      </c>
      <c r="AK1024" s="100">
        <v>0</v>
      </c>
      <c r="AL1024" s="100">
        <v>0</v>
      </c>
      <c r="AM1024" s="100">
        <v>0</v>
      </c>
      <c r="AN1024" s="100">
        <v>0</v>
      </c>
      <c r="AO1024" s="100">
        <v>0</v>
      </c>
      <c r="AP1024" s="100">
        <v>0</v>
      </c>
      <c r="AQ1024" s="100">
        <v>0</v>
      </c>
      <c r="AR1024" s="100">
        <v>0</v>
      </c>
      <c r="AS1024" s="100">
        <v>0</v>
      </c>
      <c r="AT1024" s="100">
        <v>0</v>
      </c>
      <c r="AU1024" s="100">
        <v>0</v>
      </c>
      <c r="AV1024" s="100">
        <v>0</v>
      </c>
      <c r="AW1024" s="100">
        <v>0</v>
      </c>
      <c r="AX1024" s="100">
        <v>0</v>
      </c>
      <c r="AY1024" s="100">
        <v>0</v>
      </c>
      <c r="AZ1024" s="100">
        <v>0</v>
      </c>
      <c r="BA1024" s="100">
        <v>0</v>
      </c>
      <c r="BB1024" s="100">
        <v>0</v>
      </c>
      <c r="BC1024" s="100">
        <v>0</v>
      </c>
      <c r="BD1024" s="100">
        <v>0</v>
      </c>
      <c r="BE1024" s="100">
        <v>0</v>
      </c>
      <c r="BF1024" s="100">
        <v>0</v>
      </c>
      <c r="BG1024" s="100">
        <v>0</v>
      </c>
      <c r="BH1024" s="100">
        <v>0</v>
      </c>
      <c r="BI1024" s="100">
        <v>0</v>
      </c>
      <c r="BJ1024" s="100">
        <v>0</v>
      </c>
      <c r="BK1024" s="100">
        <v>0</v>
      </c>
      <c r="BL1024" s="100">
        <v>0</v>
      </c>
      <c r="BM1024" s="100">
        <v>0</v>
      </c>
      <c r="BN1024" s="100">
        <v>0</v>
      </c>
      <c r="BO1024" s="100">
        <v>0</v>
      </c>
      <c r="BP1024" s="100">
        <v>0</v>
      </c>
      <c r="BQ1024" s="100">
        <v>0</v>
      </c>
      <c r="BR1024" s="100">
        <v>0</v>
      </c>
      <c r="BS1024" s="100">
        <v>0</v>
      </c>
      <c r="BT1024" s="100">
        <v>0</v>
      </c>
      <c r="BU1024" s="100">
        <v>0</v>
      </c>
      <c r="BV1024" s="100">
        <v>0</v>
      </c>
      <c r="BW1024" s="100">
        <v>0</v>
      </c>
      <c r="BX1024" s="100">
        <v>0</v>
      </c>
      <c r="BY1024" s="100">
        <v>0</v>
      </c>
      <c r="BZ1024" s="100">
        <v>0</v>
      </c>
      <c r="CA1024" s="100">
        <v>0</v>
      </c>
      <c r="CB1024" s="100">
        <v>0</v>
      </c>
      <c r="CC1024" s="100">
        <v>0</v>
      </c>
      <c r="CD1024" s="100">
        <v>0</v>
      </c>
      <c r="CE1024" s="100">
        <v>0</v>
      </c>
      <c r="CF1024" s="100">
        <v>0</v>
      </c>
      <c r="CG1024" s="100">
        <v>0</v>
      </c>
      <c r="CH1024" s="100">
        <v>0</v>
      </c>
      <c r="CI1024" s="100">
        <v>0</v>
      </c>
      <c r="CJ1024" s="100">
        <v>0</v>
      </c>
      <c r="CK1024" s="100">
        <v>0</v>
      </c>
      <c r="CL1024" s="100">
        <v>0</v>
      </c>
      <c r="CM1024" s="100">
        <v>0</v>
      </c>
      <c r="CN1024" s="100">
        <v>0</v>
      </c>
      <c r="CO1024" s="100">
        <v>0</v>
      </c>
    </row>
    <row r="1025" spans="1:93" x14ac:dyDescent="0.2">
      <c r="A1025" s="101" t="s">
        <v>2614</v>
      </c>
      <c r="B1025" s="100">
        <v>0</v>
      </c>
      <c r="C1025" s="100">
        <v>0</v>
      </c>
      <c r="D1025" s="100">
        <v>0</v>
      </c>
      <c r="E1025" s="100">
        <v>0</v>
      </c>
      <c r="F1025" s="100">
        <v>0</v>
      </c>
      <c r="G1025" s="100">
        <v>0</v>
      </c>
      <c r="H1025" s="100">
        <v>0</v>
      </c>
      <c r="I1025" s="100">
        <v>0</v>
      </c>
      <c r="J1025" s="100">
        <v>0</v>
      </c>
      <c r="K1025" s="100">
        <v>0</v>
      </c>
      <c r="L1025" s="100">
        <v>0</v>
      </c>
      <c r="M1025" s="100">
        <v>0</v>
      </c>
      <c r="N1025" s="100">
        <v>0</v>
      </c>
      <c r="O1025" s="100">
        <v>0</v>
      </c>
      <c r="P1025" s="100">
        <v>0</v>
      </c>
      <c r="Q1025" s="100">
        <v>0</v>
      </c>
      <c r="R1025" s="100">
        <v>0</v>
      </c>
      <c r="S1025" s="100">
        <v>0</v>
      </c>
      <c r="T1025" s="100">
        <v>0</v>
      </c>
      <c r="U1025" s="100">
        <v>0</v>
      </c>
      <c r="V1025" s="100">
        <v>0</v>
      </c>
      <c r="W1025" s="100">
        <v>0</v>
      </c>
      <c r="X1025" s="100">
        <v>0</v>
      </c>
      <c r="Y1025" s="100">
        <v>0</v>
      </c>
      <c r="Z1025" s="100">
        <v>0</v>
      </c>
      <c r="AB1025" s="100">
        <v>0</v>
      </c>
      <c r="AC1025" s="100">
        <v>0</v>
      </c>
      <c r="AD1025" s="100">
        <v>0</v>
      </c>
      <c r="AE1025" s="100">
        <v>0</v>
      </c>
      <c r="AF1025" s="100">
        <v>0</v>
      </c>
      <c r="AG1025" s="100">
        <v>0</v>
      </c>
      <c r="AH1025" s="100">
        <v>0</v>
      </c>
      <c r="AI1025" s="100">
        <v>0</v>
      </c>
      <c r="AJ1025" s="100">
        <v>0</v>
      </c>
      <c r="AK1025" s="100">
        <v>0</v>
      </c>
      <c r="AL1025" s="100">
        <v>0</v>
      </c>
      <c r="AM1025" s="100">
        <v>0</v>
      </c>
      <c r="AN1025" s="100">
        <v>0</v>
      </c>
      <c r="AO1025" s="100">
        <v>0</v>
      </c>
      <c r="AP1025" s="100">
        <v>0</v>
      </c>
      <c r="AQ1025" s="100">
        <v>0</v>
      </c>
      <c r="AR1025" s="100">
        <v>0</v>
      </c>
      <c r="AS1025" s="100">
        <v>0</v>
      </c>
      <c r="AT1025" s="100">
        <v>0</v>
      </c>
      <c r="AU1025" s="100">
        <v>0</v>
      </c>
      <c r="AV1025" s="100">
        <v>0</v>
      </c>
      <c r="AW1025" s="100">
        <v>0</v>
      </c>
      <c r="AX1025" s="100">
        <v>0</v>
      </c>
      <c r="AY1025" s="100">
        <v>0</v>
      </c>
      <c r="AZ1025" s="100">
        <v>0</v>
      </c>
      <c r="BA1025" s="100">
        <v>0</v>
      </c>
      <c r="BB1025" s="100">
        <v>0</v>
      </c>
      <c r="BC1025" s="100">
        <v>0</v>
      </c>
      <c r="BD1025" s="100">
        <v>0</v>
      </c>
      <c r="BE1025" s="100">
        <v>0</v>
      </c>
      <c r="BF1025" s="100">
        <v>0</v>
      </c>
      <c r="BG1025" s="100">
        <v>0</v>
      </c>
      <c r="BH1025" s="100">
        <v>0</v>
      </c>
      <c r="BI1025" s="100">
        <v>0</v>
      </c>
      <c r="BJ1025" s="100">
        <v>0</v>
      </c>
      <c r="BK1025" s="100">
        <v>0</v>
      </c>
      <c r="BL1025" s="100">
        <v>0</v>
      </c>
      <c r="BM1025" s="100">
        <v>0</v>
      </c>
      <c r="BN1025" s="100">
        <v>0</v>
      </c>
      <c r="BO1025" s="100">
        <v>0</v>
      </c>
      <c r="BP1025" s="100">
        <v>0</v>
      </c>
      <c r="BQ1025" s="100">
        <v>0</v>
      </c>
      <c r="BR1025" s="100">
        <v>0</v>
      </c>
      <c r="BS1025" s="100">
        <v>0</v>
      </c>
      <c r="BT1025" s="100">
        <v>0</v>
      </c>
      <c r="BU1025" s="100">
        <v>0</v>
      </c>
      <c r="BV1025" s="100">
        <v>0</v>
      </c>
      <c r="BW1025" s="100">
        <v>0</v>
      </c>
      <c r="BX1025" s="100">
        <v>0</v>
      </c>
      <c r="BY1025" s="100">
        <v>0</v>
      </c>
      <c r="BZ1025" s="100">
        <v>0</v>
      </c>
      <c r="CA1025" s="100">
        <v>0</v>
      </c>
      <c r="CB1025" s="100">
        <v>0</v>
      </c>
      <c r="CC1025" s="100">
        <v>0</v>
      </c>
      <c r="CD1025" s="100">
        <v>0</v>
      </c>
      <c r="CE1025" s="100">
        <v>0</v>
      </c>
      <c r="CF1025" s="100">
        <v>0</v>
      </c>
      <c r="CG1025" s="100">
        <v>0</v>
      </c>
      <c r="CH1025" s="100">
        <v>0</v>
      </c>
      <c r="CI1025" s="100">
        <v>0</v>
      </c>
      <c r="CJ1025" s="100">
        <v>0</v>
      </c>
      <c r="CK1025" s="100">
        <v>0</v>
      </c>
      <c r="CL1025" s="100">
        <v>0</v>
      </c>
      <c r="CM1025" s="100">
        <v>0</v>
      </c>
      <c r="CN1025" s="100">
        <v>0</v>
      </c>
      <c r="CO1025" s="100">
        <v>0</v>
      </c>
    </row>
    <row r="1026" spans="1:93" x14ac:dyDescent="0.2">
      <c r="A1026" s="101" t="s">
        <v>2615</v>
      </c>
      <c r="B1026" s="100">
        <v>-144720.01</v>
      </c>
      <c r="C1026" s="100">
        <v>-144720.01</v>
      </c>
      <c r="D1026" s="100">
        <v>-153956.91</v>
      </c>
      <c r="E1026" s="100">
        <v>-148942.26999999999</v>
      </c>
      <c r="F1026" s="100">
        <v>-136962.51999999999</v>
      </c>
      <c r="G1026" s="100">
        <v>-123518</v>
      </c>
      <c r="H1026" s="100">
        <v>-149183.03</v>
      </c>
      <c r="I1026" s="100">
        <v>-149183.03</v>
      </c>
      <c r="J1026" s="100">
        <v>-154895.71</v>
      </c>
      <c r="K1026" s="100">
        <v>-154895.71</v>
      </c>
      <c r="L1026" s="100">
        <v>-154895.71</v>
      </c>
      <c r="M1026" s="100">
        <v>-149841.07</v>
      </c>
      <c r="N1026" s="100">
        <v>-149841.07</v>
      </c>
      <c r="O1026" s="100">
        <v>-149841.07</v>
      </c>
      <c r="P1026" s="100">
        <v>-189386.15</v>
      </c>
      <c r="Q1026" s="100">
        <v>-183672.43</v>
      </c>
      <c r="R1026" s="100">
        <v>-183672.43</v>
      </c>
      <c r="S1026" s="100">
        <v>-183672.43</v>
      </c>
      <c r="T1026" s="100">
        <v>-217891.24</v>
      </c>
      <c r="U1026" s="100">
        <v>-217891.24</v>
      </c>
      <c r="V1026" s="100">
        <v>-238595.23</v>
      </c>
      <c r="W1026" s="100">
        <v>-264537.52</v>
      </c>
      <c r="X1026" s="100">
        <v>-264537.52</v>
      </c>
      <c r="Y1026" s="100">
        <v>-280640.45</v>
      </c>
      <c r="Z1026" s="100">
        <v>-271955.57</v>
      </c>
      <c r="AB1026" s="100">
        <v>-271955.57</v>
      </c>
      <c r="AC1026" s="100">
        <v>-271955.57</v>
      </c>
      <c r="AD1026" s="100">
        <v>-271955.57</v>
      </c>
      <c r="AE1026" s="100">
        <v>-271955.57</v>
      </c>
      <c r="AF1026" s="100">
        <v>-271955.57</v>
      </c>
      <c r="AG1026" s="100">
        <v>-271955.57</v>
      </c>
      <c r="AH1026" s="100">
        <v>-271955.57</v>
      </c>
      <c r="AI1026" s="100">
        <v>-271955.57</v>
      </c>
      <c r="AJ1026" s="100">
        <v>-271955.57</v>
      </c>
      <c r="AK1026" s="100">
        <v>-271955.57</v>
      </c>
      <c r="AL1026" s="100">
        <v>-271955.57</v>
      </c>
      <c r="AM1026" s="100">
        <v>-271955.57</v>
      </c>
      <c r="AN1026" s="100">
        <v>-271955.57</v>
      </c>
      <c r="AO1026" s="100">
        <v>-271955.57</v>
      </c>
      <c r="AP1026" s="100">
        <v>-271955.57</v>
      </c>
      <c r="AQ1026" s="100">
        <v>-271955.57</v>
      </c>
      <c r="AR1026" s="100">
        <v>-271955.57</v>
      </c>
      <c r="AS1026" s="100">
        <v>-271955.57</v>
      </c>
      <c r="AT1026" s="100">
        <v>-271955.57</v>
      </c>
      <c r="AU1026" s="100">
        <v>-271955.57</v>
      </c>
      <c r="AV1026" s="100">
        <v>-271955.57</v>
      </c>
      <c r="AW1026" s="100">
        <v>-271955.57</v>
      </c>
      <c r="AX1026" s="100">
        <v>-271955.57</v>
      </c>
      <c r="AY1026" s="100">
        <v>-271955.57</v>
      </c>
      <c r="AZ1026" s="100">
        <v>-271955.57</v>
      </c>
      <c r="BA1026" s="100">
        <v>-271955.57</v>
      </c>
      <c r="BB1026" s="100">
        <v>-271955.57</v>
      </c>
      <c r="BC1026" s="100">
        <v>-271955.57</v>
      </c>
      <c r="BD1026" s="100">
        <v>-271955.57</v>
      </c>
      <c r="BE1026" s="100">
        <v>-271955.57</v>
      </c>
      <c r="BF1026" s="100">
        <v>-271955.57</v>
      </c>
      <c r="BG1026" s="100">
        <v>-271955.57</v>
      </c>
      <c r="BH1026" s="100">
        <v>-271955.57</v>
      </c>
      <c r="BI1026" s="100">
        <v>-271955.57</v>
      </c>
      <c r="BJ1026" s="100">
        <v>-271955.57</v>
      </c>
      <c r="BK1026" s="100">
        <v>-271955.57</v>
      </c>
      <c r="BL1026" s="100">
        <v>-271955.57</v>
      </c>
      <c r="BM1026" s="100">
        <v>-271955.57</v>
      </c>
      <c r="BN1026" s="100">
        <v>-271955.57</v>
      </c>
      <c r="BO1026" s="100">
        <v>-271955.57</v>
      </c>
      <c r="BP1026" s="100">
        <v>-271955.57</v>
      </c>
      <c r="BQ1026" s="100">
        <v>-271955.57</v>
      </c>
      <c r="BR1026" s="100">
        <v>-271955.57</v>
      </c>
      <c r="BS1026" s="100">
        <v>-271955.57</v>
      </c>
      <c r="BT1026" s="100">
        <v>-271955.57</v>
      </c>
      <c r="BU1026" s="100">
        <v>-271955.57</v>
      </c>
      <c r="BV1026" s="100">
        <v>-271955.57</v>
      </c>
      <c r="BW1026" s="100">
        <v>-271955.57</v>
      </c>
      <c r="BX1026" s="100">
        <v>-271955.57</v>
      </c>
      <c r="BY1026" s="100">
        <v>-271955.57</v>
      </c>
      <c r="BZ1026" s="100">
        <v>-271955.57</v>
      </c>
      <c r="CA1026" s="100">
        <v>-271955.57</v>
      </c>
      <c r="CB1026" s="100">
        <v>-271955.57</v>
      </c>
      <c r="CC1026" s="100">
        <v>-271955.57</v>
      </c>
      <c r="CD1026" s="100">
        <v>-271955.57</v>
      </c>
      <c r="CE1026" s="100">
        <v>-271955.57</v>
      </c>
      <c r="CF1026" s="100">
        <v>-271955.57</v>
      </c>
      <c r="CG1026" s="100">
        <v>-271955.57</v>
      </c>
      <c r="CH1026" s="100">
        <v>-271955.57</v>
      </c>
      <c r="CI1026" s="100">
        <v>-271955.57</v>
      </c>
      <c r="CJ1026" s="100">
        <v>-271955.57</v>
      </c>
      <c r="CK1026" s="100">
        <v>-271955.57</v>
      </c>
      <c r="CL1026" s="100">
        <v>-271955.57</v>
      </c>
      <c r="CM1026" s="100">
        <v>-271955.57</v>
      </c>
      <c r="CN1026" s="100">
        <v>-271955.57</v>
      </c>
      <c r="CO1026" s="100">
        <v>-271955.57</v>
      </c>
    </row>
    <row r="1027" spans="1:93" x14ac:dyDescent="0.2">
      <c r="A1027" s="101" t="s">
        <v>2616</v>
      </c>
      <c r="B1027" s="100">
        <v>0</v>
      </c>
      <c r="C1027" s="100">
        <v>0</v>
      </c>
      <c r="D1027" s="100">
        <v>0</v>
      </c>
      <c r="E1027" s="100">
        <v>0</v>
      </c>
      <c r="F1027" s="100">
        <v>0</v>
      </c>
      <c r="G1027" s="100">
        <v>0</v>
      </c>
      <c r="H1027" s="100">
        <v>0</v>
      </c>
      <c r="I1027" s="100">
        <v>0</v>
      </c>
      <c r="J1027" s="100">
        <v>0</v>
      </c>
      <c r="K1027" s="100">
        <v>0</v>
      </c>
      <c r="L1027" s="100">
        <v>0</v>
      </c>
      <c r="M1027" s="100">
        <v>0</v>
      </c>
      <c r="N1027" s="100">
        <v>0</v>
      </c>
      <c r="O1027" s="100">
        <v>0</v>
      </c>
      <c r="P1027" s="100">
        <v>0</v>
      </c>
      <c r="Q1027" s="100">
        <v>0</v>
      </c>
      <c r="R1027" s="100">
        <v>0</v>
      </c>
      <c r="S1027" s="100">
        <v>0</v>
      </c>
      <c r="T1027" s="100">
        <v>0</v>
      </c>
      <c r="U1027" s="100">
        <v>0</v>
      </c>
      <c r="V1027" s="100">
        <v>0</v>
      </c>
      <c r="W1027" s="100">
        <v>0</v>
      </c>
      <c r="X1027" s="100">
        <v>0</v>
      </c>
      <c r="Y1027" s="100">
        <v>0</v>
      </c>
      <c r="Z1027" s="100">
        <v>0</v>
      </c>
      <c r="AB1027" s="100">
        <v>0</v>
      </c>
      <c r="AC1027" s="100">
        <v>0</v>
      </c>
      <c r="AD1027" s="100">
        <v>0</v>
      </c>
      <c r="AE1027" s="100">
        <v>0</v>
      </c>
      <c r="AF1027" s="100">
        <v>0</v>
      </c>
      <c r="AG1027" s="100">
        <v>0</v>
      </c>
      <c r="AH1027" s="100">
        <v>0</v>
      </c>
      <c r="AI1027" s="100">
        <v>0</v>
      </c>
      <c r="AJ1027" s="100">
        <v>0</v>
      </c>
      <c r="AK1027" s="100">
        <v>0</v>
      </c>
      <c r="AL1027" s="100">
        <v>0</v>
      </c>
      <c r="AM1027" s="100">
        <v>0</v>
      </c>
      <c r="AN1027" s="100">
        <v>0</v>
      </c>
      <c r="AO1027" s="100">
        <v>0</v>
      </c>
      <c r="AP1027" s="100">
        <v>0</v>
      </c>
      <c r="AQ1027" s="100">
        <v>0</v>
      </c>
      <c r="AR1027" s="100">
        <v>0</v>
      </c>
      <c r="AS1027" s="100">
        <v>0</v>
      </c>
      <c r="AT1027" s="100">
        <v>0</v>
      </c>
      <c r="AU1027" s="100">
        <v>0</v>
      </c>
      <c r="AV1027" s="100">
        <v>0</v>
      </c>
      <c r="AW1027" s="100">
        <v>0</v>
      </c>
      <c r="AX1027" s="100">
        <v>0</v>
      </c>
      <c r="AY1027" s="100">
        <v>0</v>
      </c>
      <c r="AZ1027" s="100">
        <v>0</v>
      </c>
      <c r="BA1027" s="100">
        <v>0</v>
      </c>
      <c r="BB1027" s="100">
        <v>0</v>
      </c>
      <c r="BC1027" s="100">
        <v>0</v>
      </c>
      <c r="BD1027" s="100">
        <v>0</v>
      </c>
      <c r="BE1027" s="100">
        <v>0</v>
      </c>
      <c r="BF1027" s="100">
        <v>0</v>
      </c>
      <c r="BG1027" s="100">
        <v>0</v>
      </c>
      <c r="BH1027" s="100">
        <v>0</v>
      </c>
      <c r="BI1027" s="100">
        <v>0</v>
      </c>
      <c r="BJ1027" s="100">
        <v>0</v>
      </c>
      <c r="BK1027" s="100">
        <v>0</v>
      </c>
      <c r="BL1027" s="100">
        <v>0</v>
      </c>
      <c r="BM1027" s="100">
        <v>0</v>
      </c>
      <c r="BN1027" s="100">
        <v>0</v>
      </c>
      <c r="BO1027" s="100">
        <v>0</v>
      </c>
      <c r="BP1027" s="100">
        <v>0</v>
      </c>
      <c r="BQ1027" s="100">
        <v>0</v>
      </c>
      <c r="BR1027" s="100">
        <v>0</v>
      </c>
      <c r="BS1027" s="100">
        <v>0</v>
      </c>
      <c r="BT1027" s="100">
        <v>0</v>
      </c>
      <c r="BU1027" s="100">
        <v>0</v>
      </c>
      <c r="BV1027" s="100">
        <v>0</v>
      </c>
      <c r="BW1027" s="100">
        <v>0</v>
      </c>
      <c r="BX1027" s="100">
        <v>0</v>
      </c>
      <c r="BY1027" s="100">
        <v>0</v>
      </c>
      <c r="BZ1027" s="100">
        <v>0</v>
      </c>
      <c r="CA1027" s="100">
        <v>0</v>
      </c>
      <c r="CB1027" s="100">
        <v>0</v>
      </c>
      <c r="CC1027" s="100">
        <v>0</v>
      </c>
      <c r="CD1027" s="100">
        <v>0</v>
      </c>
      <c r="CE1027" s="100">
        <v>0</v>
      </c>
      <c r="CF1027" s="100">
        <v>0</v>
      </c>
      <c r="CG1027" s="100">
        <v>0</v>
      </c>
      <c r="CH1027" s="100">
        <v>0</v>
      </c>
      <c r="CI1027" s="100">
        <v>0</v>
      </c>
      <c r="CJ1027" s="100">
        <v>0</v>
      </c>
      <c r="CK1027" s="100">
        <v>0</v>
      </c>
      <c r="CL1027" s="100">
        <v>0</v>
      </c>
      <c r="CM1027" s="100">
        <v>0</v>
      </c>
      <c r="CN1027" s="100">
        <v>0</v>
      </c>
      <c r="CO1027" s="100">
        <v>0</v>
      </c>
    </row>
    <row r="1028" spans="1:93" x14ac:dyDescent="0.2">
      <c r="A1028" s="102" t="s">
        <v>2617</v>
      </c>
      <c r="B1028" s="103">
        <v>-67995344.640000001</v>
      </c>
      <c r="C1028" s="103">
        <v>-71326715.370000005</v>
      </c>
      <c r="D1028" s="103">
        <v>-65549468.530000001</v>
      </c>
      <c r="E1028" s="103">
        <v>-49040967.889999896</v>
      </c>
      <c r="F1028" s="103">
        <v>-56536847.990000002</v>
      </c>
      <c r="G1028" s="103">
        <v>-64106200.9099999</v>
      </c>
      <c r="H1028" s="103">
        <v>-52656157.079999998</v>
      </c>
      <c r="I1028" s="103">
        <v>-51939581.170000002</v>
      </c>
      <c r="J1028" s="103">
        <v>-61254385.82</v>
      </c>
      <c r="K1028" s="103">
        <v>-52962082.18</v>
      </c>
      <c r="L1028" s="103">
        <v>-48696001.529999897</v>
      </c>
      <c r="M1028" s="103">
        <v>-55061124.030000001</v>
      </c>
      <c r="N1028" s="103">
        <v>-55061124.030000001</v>
      </c>
      <c r="O1028" s="103">
        <v>-53767208.859999999</v>
      </c>
      <c r="P1028" s="103">
        <v>-46305248.369999997</v>
      </c>
      <c r="Q1028" s="103">
        <v>-52898030.649999999</v>
      </c>
      <c r="R1028" s="103">
        <v>-43833698.509999998</v>
      </c>
      <c r="S1028" s="103">
        <v>-43151450.849999897</v>
      </c>
      <c r="T1028" s="103">
        <v>-45663369.199999899</v>
      </c>
      <c r="U1028" s="103">
        <v>-36933873.949999899</v>
      </c>
      <c r="V1028" s="103">
        <v>-36063010.960000001</v>
      </c>
      <c r="W1028" s="103">
        <v>-46596829.969999902</v>
      </c>
      <c r="X1028" s="103">
        <v>-42186961.919999897</v>
      </c>
      <c r="Y1028" s="103">
        <v>-38273369.729999997</v>
      </c>
      <c r="Z1028" s="103">
        <v>-47706905.149999999</v>
      </c>
      <c r="AA1028" s="103"/>
      <c r="AB1028" s="103">
        <v>-47706905.149999999</v>
      </c>
      <c r="AC1028" s="103">
        <v>-50184143.384374999</v>
      </c>
      <c r="AD1028" s="103">
        <v>-52661381.618749999</v>
      </c>
      <c r="AE1028" s="103">
        <v>-55138619.853124999</v>
      </c>
      <c r="AF1028" s="103">
        <v>-57615858.087499999</v>
      </c>
      <c r="AG1028" s="103">
        <v>-60093096.321874999</v>
      </c>
      <c r="AH1028" s="103">
        <v>-62570334.556249999</v>
      </c>
      <c r="AI1028" s="103">
        <v>-65047572.790624999</v>
      </c>
      <c r="AJ1028" s="103">
        <v>-67524811.025000006</v>
      </c>
      <c r="AK1028" s="103">
        <v>-70002049.259375006</v>
      </c>
      <c r="AL1028" s="103">
        <v>-72479287.493750006</v>
      </c>
      <c r="AM1028" s="103">
        <v>-74956525.728125006</v>
      </c>
      <c r="AN1028" s="103">
        <v>-77433763.962500006</v>
      </c>
      <c r="AO1028" s="103">
        <v>-77433763.962500006</v>
      </c>
      <c r="AP1028" s="103">
        <v>-79768902.087500006</v>
      </c>
      <c r="AQ1028" s="103">
        <v>-82104040.212499902</v>
      </c>
      <c r="AR1028" s="103">
        <v>-84439178.337499902</v>
      </c>
      <c r="AS1028" s="103">
        <v>-86774316.462499902</v>
      </c>
      <c r="AT1028" s="103">
        <v>-89109454.587499902</v>
      </c>
      <c r="AU1028" s="103">
        <v>-91444592.712499902</v>
      </c>
      <c r="AV1028" s="103">
        <v>-93779730.837499902</v>
      </c>
      <c r="AW1028" s="103">
        <v>-96114868.962499902</v>
      </c>
      <c r="AX1028" s="103">
        <v>-98450007.087499902</v>
      </c>
      <c r="AY1028" s="103">
        <v>-100785145.21249899</v>
      </c>
      <c r="AZ1028" s="103">
        <v>-103120283.33749899</v>
      </c>
      <c r="BA1028" s="103">
        <v>-105455421.46249899</v>
      </c>
      <c r="BB1028" s="103">
        <v>-105455421.46249899</v>
      </c>
      <c r="BC1028" s="103">
        <v>-107595868.16562399</v>
      </c>
      <c r="BD1028" s="103">
        <v>-109736314.86874899</v>
      </c>
      <c r="BE1028" s="103">
        <v>-111876761.57187399</v>
      </c>
      <c r="BF1028" s="103">
        <v>-114017208.27499899</v>
      </c>
      <c r="BG1028" s="103">
        <v>-116157654.97812399</v>
      </c>
      <c r="BH1028" s="103">
        <v>-118298101.68124899</v>
      </c>
      <c r="BI1028" s="103">
        <v>-120438548.38437399</v>
      </c>
      <c r="BJ1028" s="103">
        <v>-122578995.08749899</v>
      </c>
      <c r="BK1028" s="103">
        <v>-124719441.79062399</v>
      </c>
      <c r="BL1028" s="103">
        <v>-126859888.49374899</v>
      </c>
      <c r="BM1028" s="103">
        <v>-129000335.19687399</v>
      </c>
      <c r="BN1028" s="103">
        <v>-131140781.89999899</v>
      </c>
      <c r="BO1028" s="103">
        <v>-131140781.89999899</v>
      </c>
      <c r="BP1028" s="103">
        <v>-133134980.501562</v>
      </c>
      <c r="BQ1028" s="103">
        <v>-135129179.10312399</v>
      </c>
      <c r="BR1028" s="103">
        <v>-137123377.704687</v>
      </c>
      <c r="BS1028" s="103">
        <v>-139117576.30624899</v>
      </c>
      <c r="BT1028" s="103">
        <v>-141111774.907812</v>
      </c>
      <c r="BU1028" s="103">
        <v>-143105973.50937399</v>
      </c>
      <c r="BV1028" s="103">
        <v>-145100172.110937</v>
      </c>
      <c r="BW1028" s="103">
        <v>-147094370.71249899</v>
      </c>
      <c r="BX1028" s="103">
        <v>-149088569.314062</v>
      </c>
      <c r="BY1028" s="103">
        <v>-151082767.91562399</v>
      </c>
      <c r="BZ1028" s="103">
        <v>-153076966.517187</v>
      </c>
      <c r="CA1028" s="103">
        <v>-155071165.11874899</v>
      </c>
      <c r="CB1028" s="103">
        <v>-155071165.11874899</v>
      </c>
      <c r="CC1028" s="103">
        <v>-157004455.83359301</v>
      </c>
      <c r="CD1028" s="103">
        <v>-158937746.548437</v>
      </c>
      <c r="CE1028" s="103">
        <v>-160871037.26328099</v>
      </c>
      <c r="CF1028" s="103">
        <v>-162804327.97812399</v>
      </c>
      <c r="CG1028" s="103">
        <v>-164737618.69296801</v>
      </c>
      <c r="CH1028" s="103">
        <v>-166670909.407812</v>
      </c>
      <c r="CI1028" s="103">
        <v>-168604200.12265599</v>
      </c>
      <c r="CJ1028" s="103">
        <v>-170537490.83749899</v>
      </c>
      <c r="CK1028" s="103">
        <v>-172470781.55234301</v>
      </c>
      <c r="CL1028" s="103">
        <v>-174404072.267187</v>
      </c>
      <c r="CM1028" s="103">
        <v>-176337362.98203099</v>
      </c>
      <c r="CN1028" s="103">
        <v>-178270653.69687399</v>
      </c>
      <c r="CO1028" s="103">
        <v>-178270653.69687399</v>
      </c>
    </row>
    <row r="1029" spans="1:93" x14ac:dyDescent="0.2">
      <c r="A1029" s="101" t="s">
        <v>1599</v>
      </c>
    </row>
    <row r="1030" spans="1:93" x14ac:dyDescent="0.2">
      <c r="A1030" s="99" t="s">
        <v>2618</v>
      </c>
    </row>
    <row r="1031" spans="1:93" x14ac:dyDescent="0.2">
      <c r="A1031" s="101" t="s">
        <v>2619</v>
      </c>
      <c r="B1031" s="100">
        <v>0</v>
      </c>
      <c r="C1031" s="100">
        <v>0</v>
      </c>
      <c r="D1031" s="100">
        <v>0</v>
      </c>
      <c r="E1031" s="100">
        <v>0</v>
      </c>
      <c r="F1031" s="100">
        <v>0</v>
      </c>
      <c r="G1031" s="100">
        <v>0</v>
      </c>
      <c r="H1031" s="100">
        <v>0</v>
      </c>
      <c r="I1031" s="100">
        <v>0</v>
      </c>
      <c r="J1031" s="100">
        <v>0</v>
      </c>
      <c r="K1031" s="100">
        <v>0</v>
      </c>
      <c r="L1031" s="100">
        <v>0</v>
      </c>
      <c r="M1031" s="100">
        <v>0</v>
      </c>
      <c r="N1031" s="100">
        <v>0</v>
      </c>
      <c r="O1031" s="100">
        <v>0</v>
      </c>
      <c r="P1031" s="100">
        <v>0</v>
      </c>
      <c r="Q1031" s="100">
        <v>0</v>
      </c>
      <c r="R1031" s="100">
        <v>0</v>
      </c>
      <c r="S1031" s="100">
        <v>0</v>
      </c>
      <c r="T1031" s="100">
        <v>-1295642.5</v>
      </c>
      <c r="U1031" s="100">
        <v>-1295642.5</v>
      </c>
      <c r="V1031" s="100">
        <v>-1295642.5</v>
      </c>
      <c r="W1031" s="100">
        <v>-34297634.450000003</v>
      </c>
      <c r="X1031" s="100">
        <v>-34297634.450000003</v>
      </c>
      <c r="Y1031" s="100">
        <v>-34297634.450000003</v>
      </c>
      <c r="Z1031" s="100">
        <v>0</v>
      </c>
      <c r="AB1031" s="100">
        <v>0</v>
      </c>
      <c r="AC1031" s="100">
        <v>0</v>
      </c>
      <c r="AD1031" s="100">
        <v>0</v>
      </c>
      <c r="AE1031" s="100">
        <v>0</v>
      </c>
      <c r="AF1031" s="100">
        <v>0</v>
      </c>
      <c r="AG1031" s="100">
        <v>0</v>
      </c>
      <c r="AH1031" s="100">
        <v>0</v>
      </c>
      <c r="AI1031" s="100">
        <v>0</v>
      </c>
      <c r="AJ1031" s="100">
        <v>0</v>
      </c>
      <c r="AK1031" s="100">
        <v>0</v>
      </c>
      <c r="AL1031" s="100">
        <v>0</v>
      </c>
      <c r="AM1031" s="100">
        <v>0</v>
      </c>
      <c r="AN1031" s="100">
        <v>0</v>
      </c>
      <c r="AO1031" s="100">
        <v>0</v>
      </c>
      <c r="AP1031" s="100">
        <v>0</v>
      </c>
      <c r="AQ1031" s="100">
        <v>0</v>
      </c>
      <c r="AR1031" s="100">
        <v>0</v>
      </c>
      <c r="AS1031" s="100">
        <v>0</v>
      </c>
      <c r="AT1031" s="100">
        <v>0</v>
      </c>
      <c r="AU1031" s="100">
        <v>0</v>
      </c>
      <c r="AV1031" s="100">
        <v>0</v>
      </c>
      <c r="AW1031" s="100">
        <v>0</v>
      </c>
      <c r="AX1031" s="100">
        <v>0</v>
      </c>
      <c r="AY1031" s="100">
        <v>0</v>
      </c>
      <c r="AZ1031" s="100">
        <v>0</v>
      </c>
      <c r="BA1031" s="100">
        <v>0</v>
      </c>
      <c r="BB1031" s="100">
        <v>0</v>
      </c>
      <c r="BC1031" s="100">
        <v>0</v>
      </c>
      <c r="BD1031" s="100">
        <v>0</v>
      </c>
      <c r="BE1031" s="100">
        <v>0</v>
      </c>
      <c r="BF1031" s="100">
        <v>0</v>
      </c>
      <c r="BG1031" s="100">
        <v>0</v>
      </c>
      <c r="BH1031" s="100">
        <v>0</v>
      </c>
      <c r="BI1031" s="100">
        <v>0</v>
      </c>
      <c r="BJ1031" s="100">
        <v>0</v>
      </c>
      <c r="BK1031" s="100">
        <v>0</v>
      </c>
      <c r="BL1031" s="100">
        <v>0</v>
      </c>
      <c r="BM1031" s="100">
        <v>0</v>
      </c>
      <c r="BN1031" s="100">
        <v>0</v>
      </c>
      <c r="BO1031" s="100">
        <v>0</v>
      </c>
      <c r="BP1031" s="100">
        <v>0</v>
      </c>
      <c r="BQ1031" s="100">
        <v>0</v>
      </c>
      <c r="BR1031" s="100">
        <v>0</v>
      </c>
      <c r="BS1031" s="100">
        <v>0</v>
      </c>
      <c r="BT1031" s="100">
        <v>0</v>
      </c>
      <c r="BU1031" s="100">
        <v>0</v>
      </c>
      <c r="BV1031" s="100">
        <v>0</v>
      </c>
      <c r="BW1031" s="100">
        <v>0</v>
      </c>
      <c r="BX1031" s="100">
        <v>0</v>
      </c>
      <c r="BY1031" s="100">
        <v>0</v>
      </c>
      <c r="BZ1031" s="100">
        <v>0</v>
      </c>
      <c r="CA1031" s="100">
        <v>0</v>
      </c>
      <c r="CB1031" s="100">
        <v>0</v>
      </c>
      <c r="CC1031" s="100">
        <v>0</v>
      </c>
      <c r="CD1031" s="100">
        <v>0</v>
      </c>
      <c r="CE1031" s="100">
        <v>0</v>
      </c>
      <c r="CF1031" s="100">
        <v>0</v>
      </c>
      <c r="CG1031" s="100">
        <v>0</v>
      </c>
      <c r="CH1031" s="100">
        <v>0</v>
      </c>
      <c r="CI1031" s="100">
        <v>0</v>
      </c>
      <c r="CJ1031" s="100">
        <v>0</v>
      </c>
      <c r="CK1031" s="100">
        <v>0</v>
      </c>
      <c r="CL1031" s="100">
        <v>0</v>
      </c>
      <c r="CM1031" s="100">
        <v>0</v>
      </c>
      <c r="CN1031" s="100">
        <v>0</v>
      </c>
      <c r="CO1031" s="100">
        <v>0</v>
      </c>
    </row>
    <row r="1032" spans="1:93" x14ac:dyDescent="0.2">
      <c r="A1032" s="101" t="s">
        <v>2620</v>
      </c>
      <c r="B1032" s="100">
        <v>0</v>
      </c>
      <c r="C1032" s="100">
        <v>0</v>
      </c>
      <c r="D1032" s="100">
        <v>0</v>
      </c>
      <c r="E1032" s="100">
        <v>0</v>
      </c>
      <c r="F1032" s="100">
        <v>0</v>
      </c>
      <c r="G1032" s="100">
        <v>0</v>
      </c>
      <c r="H1032" s="100">
        <v>0</v>
      </c>
      <c r="I1032" s="100">
        <v>0</v>
      </c>
      <c r="J1032" s="100">
        <v>0</v>
      </c>
      <c r="K1032" s="100">
        <v>0</v>
      </c>
      <c r="L1032" s="100">
        <v>0</v>
      </c>
      <c r="M1032" s="100">
        <v>0</v>
      </c>
      <c r="N1032" s="100">
        <v>0</v>
      </c>
      <c r="O1032" s="100">
        <v>0</v>
      </c>
      <c r="P1032" s="100">
        <v>0</v>
      </c>
      <c r="Q1032" s="100">
        <v>0</v>
      </c>
      <c r="R1032" s="100">
        <v>0</v>
      </c>
      <c r="S1032" s="100">
        <v>0</v>
      </c>
      <c r="T1032" s="100">
        <v>0</v>
      </c>
      <c r="U1032" s="100">
        <v>0</v>
      </c>
      <c r="V1032" s="100">
        <v>0</v>
      </c>
      <c r="W1032" s="100">
        <v>0</v>
      </c>
      <c r="X1032" s="100">
        <v>0</v>
      </c>
      <c r="Y1032" s="100">
        <v>0</v>
      </c>
      <c r="Z1032" s="100">
        <v>0</v>
      </c>
      <c r="AB1032" s="100">
        <v>0</v>
      </c>
      <c r="AC1032" s="100">
        <v>0</v>
      </c>
      <c r="AD1032" s="100">
        <v>0</v>
      </c>
      <c r="AE1032" s="100">
        <v>0</v>
      </c>
      <c r="AF1032" s="100">
        <v>0</v>
      </c>
      <c r="AG1032" s="100">
        <v>0</v>
      </c>
      <c r="AH1032" s="100">
        <v>0</v>
      </c>
      <c r="AI1032" s="100">
        <v>0</v>
      </c>
      <c r="AJ1032" s="100">
        <v>0</v>
      </c>
      <c r="AK1032" s="100">
        <v>0</v>
      </c>
      <c r="AL1032" s="100">
        <v>0</v>
      </c>
      <c r="AM1032" s="100">
        <v>0</v>
      </c>
      <c r="AN1032" s="100">
        <v>0</v>
      </c>
      <c r="AO1032" s="100">
        <v>0</v>
      </c>
      <c r="AP1032" s="100">
        <v>0</v>
      </c>
      <c r="AQ1032" s="100">
        <v>0</v>
      </c>
      <c r="AR1032" s="100">
        <v>0</v>
      </c>
      <c r="AS1032" s="100">
        <v>0</v>
      </c>
      <c r="AT1032" s="100">
        <v>0</v>
      </c>
      <c r="AU1032" s="100">
        <v>0</v>
      </c>
      <c r="AV1032" s="100">
        <v>0</v>
      </c>
      <c r="AW1032" s="100">
        <v>0</v>
      </c>
      <c r="AX1032" s="100">
        <v>0</v>
      </c>
      <c r="AY1032" s="100">
        <v>0</v>
      </c>
      <c r="AZ1032" s="100">
        <v>0</v>
      </c>
      <c r="BA1032" s="100">
        <v>0</v>
      </c>
      <c r="BB1032" s="100">
        <v>0</v>
      </c>
      <c r="BC1032" s="100">
        <v>0</v>
      </c>
      <c r="BD1032" s="100">
        <v>0</v>
      </c>
      <c r="BE1032" s="100">
        <v>0</v>
      </c>
      <c r="BF1032" s="100">
        <v>0</v>
      </c>
      <c r="BG1032" s="100">
        <v>0</v>
      </c>
      <c r="BH1032" s="100">
        <v>0</v>
      </c>
      <c r="BI1032" s="100">
        <v>0</v>
      </c>
      <c r="BJ1032" s="100">
        <v>0</v>
      </c>
      <c r="BK1032" s="100">
        <v>0</v>
      </c>
      <c r="BL1032" s="100">
        <v>0</v>
      </c>
      <c r="BM1032" s="100">
        <v>0</v>
      </c>
      <c r="BN1032" s="100">
        <v>0</v>
      </c>
      <c r="BO1032" s="100">
        <v>0</v>
      </c>
      <c r="BP1032" s="100">
        <v>0</v>
      </c>
      <c r="BQ1032" s="100">
        <v>0</v>
      </c>
      <c r="BR1032" s="100">
        <v>0</v>
      </c>
      <c r="BS1032" s="100">
        <v>0</v>
      </c>
      <c r="BT1032" s="100">
        <v>0</v>
      </c>
      <c r="BU1032" s="100">
        <v>0</v>
      </c>
      <c r="BV1032" s="100">
        <v>0</v>
      </c>
      <c r="BW1032" s="100">
        <v>0</v>
      </c>
      <c r="BX1032" s="100">
        <v>0</v>
      </c>
      <c r="BY1032" s="100">
        <v>0</v>
      </c>
      <c r="BZ1032" s="100">
        <v>0</v>
      </c>
      <c r="CA1032" s="100">
        <v>0</v>
      </c>
      <c r="CB1032" s="100">
        <v>0</v>
      </c>
      <c r="CC1032" s="100">
        <v>0</v>
      </c>
      <c r="CD1032" s="100">
        <v>0</v>
      </c>
      <c r="CE1032" s="100">
        <v>0</v>
      </c>
      <c r="CF1032" s="100">
        <v>0</v>
      </c>
      <c r="CG1032" s="100">
        <v>0</v>
      </c>
      <c r="CH1032" s="100">
        <v>0</v>
      </c>
      <c r="CI1032" s="100">
        <v>0</v>
      </c>
      <c r="CJ1032" s="100">
        <v>0</v>
      </c>
      <c r="CK1032" s="100">
        <v>0</v>
      </c>
      <c r="CL1032" s="100">
        <v>0</v>
      </c>
      <c r="CM1032" s="100">
        <v>0</v>
      </c>
      <c r="CN1032" s="100">
        <v>0</v>
      </c>
      <c r="CO1032" s="100">
        <v>0</v>
      </c>
    </row>
    <row r="1033" spans="1:93" x14ac:dyDescent="0.2">
      <c r="A1033" s="101" t="s">
        <v>2621</v>
      </c>
      <c r="B1033" s="100">
        <v>-5142407</v>
      </c>
      <c r="C1033" s="100">
        <v>-6150702</v>
      </c>
      <c r="D1033" s="100">
        <v>-7325978</v>
      </c>
      <c r="E1033" s="100">
        <v>-7561176</v>
      </c>
      <c r="F1033" s="100">
        <v>-9488070</v>
      </c>
      <c r="G1033" s="100">
        <v>-13635205</v>
      </c>
      <c r="H1033" s="100">
        <v>-15614210</v>
      </c>
      <c r="I1033" s="100">
        <v>-18040775</v>
      </c>
      <c r="J1033" s="100">
        <v>-19721876</v>
      </c>
      <c r="K1033" s="100">
        <v>-18279213</v>
      </c>
      <c r="L1033" s="100">
        <v>-13593486</v>
      </c>
      <c r="M1033" s="100">
        <v>-18725849</v>
      </c>
      <c r="N1033" s="100">
        <v>-18725849</v>
      </c>
      <c r="O1033" s="100">
        <v>-20490775</v>
      </c>
      <c r="P1033" s="100">
        <v>-18953255</v>
      </c>
      <c r="Q1033" s="100">
        <v>-19145879</v>
      </c>
      <c r="R1033" s="100">
        <v>-21236948</v>
      </c>
      <c r="S1033" s="100">
        <v>-20323752</v>
      </c>
      <c r="T1033" s="100">
        <v>-23509094</v>
      </c>
      <c r="U1033" s="100">
        <v>-27114129</v>
      </c>
      <c r="V1033" s="100">
        <v>-30004701</v>
      </c>
      <c r="W1033" s="100">
        <v>-34403732</v>
      </c>
      <c r="X1033" s="100">
        <v>-33697951</v>
      </c>
      <c r="Y1033" s="100">
        <v>-34023419</v>
      </c>
      <c r="Z1033" s="100">
        <v>-34962460</v>
      </c>
      <c r="AB1033" s="100">
        <v>-34962460</v>
      </c>
      <c r="AC1033" s="100">
        <v>-33118305.0232567</v>
      </c>
      <c r="AD1033" s="100">
        <v>-29864620.912296399</v>
      </c>
      <c r="AE1033" s="100">
        <v>-27805717.228162002</v>
      </c>
      <c r="AF1033" s="100">
        <v>-26230500.5394031</v>
      </c>
      <c r="AG1033" s="100">
        <v>-25125839.507581901</v>
      </c>
      <c r="AH1033" s="100">
        <v>-25656983.687130701</v>
      </c>
      <c r="AI1033" s="100">
        <v>-26379115.105720401</v>
      </c>
      <c r="AJ1033" s="100">
        <v>-27904229.3360007</v>
      </c>
      <c r="AK1033" s="100">
        <v>-27136745.774616599</v>
      </c>
      <c r="AL1033" s="100">
        <v>-23170915.756653301</v>
      </c>
      <c r="AM1033" s="100">
        <v>-17497868.787764799</v>
      </c>
      <c r="AN1033" s="100">
        <v>-12108153.8512922</v>
      </c>
      <c r="AO1033" s="100">
        <v>-12108153.8512922</v>
      </c>
      <c r="AP1033" s="100">
        <v>-11566520.3767998</v>
      </c>
      <c r="AQ1033" s="100">
        <v>-8350054.6147588501</v>
      </c>
      <c r="AR1033" s="100">
        <v>-7187748.5823703101</v>
      </c>
      <c r="AS1033" s="100">
        <v>-7558526.6697195796</v>
      </c>
      <c r="AT1033" s="100">
        <v>-9152669.5141323004</v>
      </c>
      <c r="AU1033" s="100">
        <v>-12934682.8222409</v>
      </c>
      <c r="AV1033" s="100">
        <v>-17358478.395894099</v>
      </c>
      <c r="AW1033" s="100">
        <v>-23158759.809722401</v>
      </c>
      <c r="AX1033" s="100">
        <v>-25536470.259171601</v>
      </c>
      <c r="AY1033" s="100">
        <v>-23835086.772091001</v>
      </c>
      <c r="AZ1033" s="100">
        <v>-18765406.071936298</v>
      </c>
      <c r="BA1033" s="100">
        <v>-14259230.2427823</v>
      </c>
      <c r="BB1033" s="100">
        <v>-14259230.2427823</v>
      </c>
      <c r="BC1033" s="100">
        <v>-13557085.7293326</v>
      </c>
      <c r="BD1033" s="100">
        <v>-8608319.6286079902</v>
      </c>
      <c r="BE1033" s="100">
        <v>-6488317.5036681704</v>
      </c>
      <c r="BF1033" s="100">
        <v>-5457901.9458276704</v>
      </c>
      <c r="BG1033" s="100">
        <v>-8200131.3453614097</v>
      </c>
      <c r="BH1033" s="100">
        <v>-12935229.094801201</v>
      </c>
      <c r="BI1033" s="100">
        <v>-18595181.295462102</v>
      </c>
      <c r="BJ1033" s="100">
        <v>-25083289.356205501</v>
      </c>
      <c r="BK1033" s="100">
        <v>-27135018.0335485</v>
      </c>
      <c r="BL1033" s="100">
        <v>-26214362.3664077</v>
      </c>
      <c r="BM1033" s="100">
        <v>-19799112.954036798</v>
      </c>
      <c r="BN1033" s="100">
        <v>-14259230.2427823</v>
      </c>
      <c r="BO1033" s="100">
        <v>-14259230.2427823</v>
      </c>
      <c r="BP1033" s="100">
        <v>-12554199.2572538</v>
      </c>
      <c r="BQ1033" s="100">
        <v>-5734150.0490253204</v>
      </c>
      <c r="BR1033" s="100">
        <v>-2370620.05136705</v>
      </c>
      <c r="BS1033" s="100">
        <v>-461898.63604536001</v>
      </c>
      <c r="BT1033" s="100">
        <v>-3325054.6780249798</v>
      </c>
      <c r="BU1033" s="100">
        <v>-8854628.7890818398</v>
      </c>
      <c r="BV1033" s="100">
        <v>-15703613.0657885</v>
      </c>
      <c r="BW1033" s="100">
        <v>-23912551.273360599</v>
      </c>
      <c r="BX1033" s="100">
        <v>-26996666.7363909</v>
      </c>
      <c r="BY1033" s="100">
        <v>-26638827.233948201</v>
      </c>
      <c r="BZ1033" s="100">
        <v>-19804519.213433102</v>
      </c>
      <c r="CA1033" s="100">
        <v>-14259230.242782401</v>
      </c>
      <c r="CB1033" s="100">
        <v>-14259230.242782401</v>
      </c>
      <c r="CC1033" s="100">
        <v>-11766059.1885754</v>
      </c>
      <c r="CD1033" s="100">
        <v>-4495349.9847542103</v>
      </c>
      <c r="CE1033" s="100">
        <v>-100578.28134682401</v>
      </c>
      <c r="CF1033" s="100">
        <v>2565166.2928440198</v>
      </c>
      <c r="CG1033" s="100">
        <v>-410704.013685907</v>
      </c>
      <c r="CH1033" s="100">
        <v>-6625323.9911343697</v>
      </c>
      <c r="CI1033" s="100">
        <v>-14460492.111152099</v>
      </c>
      <c r="CJ1033" s="100">
        <v>-23989308.937062301</v>
      </c>
      <c r="CK1033" s="100">
        <v>-27705323.1324405</v>
      </c>
      <c r="CL1033" s="100">
        <v>-27543417.958736598</v>
      </c>
      <c r="CM1033" s="100">
        <v>-19989484.311555199</v>
      </c>
      <c r="CN1033" s="100">
        <v>-14259230.242782401</v>
      </c>
      <c r="CO1033" s="100">
        <v>-14259230.242782401</v>
      </c>
    </row>
    <row r="1034" spans="1:93" x14ac:dyDescent="0.2">
      <c r="A1034" s="101" t="s">
        <v>2622</v>
      </c>
      <c r="B1034" s="100">
        <v>0</v>
      </c>
      <c r="C1034" s="100">
        <v>0</v>
      </c>
      <c r="D1034" s="100">
        <v>0</v>
      </c>
      <c r="E1034" s="100">
        <v>0</v>
      </c>
      <c r="F1034" s="100">
        <v>0</v>
      </c>
      <c r="G1034" s="100">
        <v>0</v>
      </c>
      <c r="H1034" s="100">
        <v>0</v>
      </c>
      <c r="I1034" s="100">
        <v>0</v>
      </c>
      <c r="J1034" s="100">
        <v>0</v>
      </c>
      <c r="K1034" s="100">
        <v>0</v>
      </c>
      <c r="L1034" s="100">
        <v>0</v>
      </c>
      <c r="M1034" s="100">
        <v>0</v>
      </c>
      <c r="N1034" s="100">
        <v>0</v>
      </c>
      <c r="O1034" s="100">
        <v>0</v>
      </c>
      <c r="P1034" s="100">
        <v>0</v>
      </c>
      <c r="Q1034" s="100">
        <v>0</v>
      </c>
      <c r="R1034" s="100">
        <v>0</v>
      </c>
      <c r="S1034" s="100">
        <v>0</v>
      </c>
      <c r="T1034" s="100">
        <v>0</v>
      </c>
      <c r="U1034" s="100">
        <v>0</v>
      </c>
      <c r="V1034" s="100">
        <v>0</v>
      </c>
      <c r="W1034" s="100">
        <v>0</v>
      </c>
      <c r="X1034" s="100">
        <v>0</v>
      </c>
      <c r="Y1034" s="100">
        <v>0</v>
      </c>
      <c r="Z1034" s="100">
        <v>0</v>
      </c>
      <c r="AB1034" s="100">
        <v>0</v>
      </c>
      <c r="AC1034" s="100">
        <v>0</v>
      </c>
      <c r="AD1034" s="100">
        <v>0</v>
      </c>
      <c r="AE1034" s="100">
        <v>0</v>
      </c>
      <c r="AF1034" s="100">
        <v>0</v>
      </c>
      <c r="AG1034" s="100">
        <v>0</v>
      </c>
      <c r="AH1034" s="100">
        <v>0</v>
      </c>
      <c r="AI1034" s="100">
        <v>0</v>
      </c>
      <c r="AJ1034" s="100">
        <v>0</v>
      </c>
      <c r="AK1034" s="100">
        <v>0</v>
      </c>
      <c r="AL1034" s="100">
        <v>0</v>
      </c>
      <c r="AM1034" s="100">
        <v>0</v>
      </c>
      <c r="AN1034" s="100">
        <v>0</v>
      </c>
      <c r="AO1034" s="100">
        <v>0</v>
      </c>
      <c r="AP1034" s="100">
        <v>0</v>
      </c>
      <c r="AQ1034" s="100">
        <v>0</v>
      </c>
      <c r="AR1034" s="100">
        <v>0</v>
      </c>
      <c r="AS1034" s="100">
        <v>0</v>
      </c>
      <c r="AT1034" s="100">
        <v>0</v>
      </c>
      <c r="AU1034" s="100">
        <v>0</v>
      </c>
      <c r="AV1034" s="100">
        <v>0</v>
      </c>
      <c r="AW1034" s="100">
        <v>0</v>
      </c>
      <c r="AX1034" s="100">
        <v>0</v>
      </c>
      <c r="AY1034" s="100">
        <v>0</v>
      </c>
      <c r="AZ1034" s="100">
        <v>0</v>
      </c>
      <c r="BA1034" s="100">
        <v>0</v>
      </c>
      <c r="BB1034" s="100">
        <v>0</v>
      </c>
      <c r="BC1034" s="100">
        <v>0</v>
      </c>
      <c r="BD1034" s="100">
        <v>0</v>
      </c>
      <c r="BE1034" s="100">
        <v>0</v>
      </c>
      <c r="BF1034" s="100">
        <v>0</v>
      </c>
      <c r="BG1034" s="100">
        <v>0</v>
      </c>
      <c r="BH1034" s="100">
        <v>0</v>
      </c>
      <c r="BI1034" s="100">
        <v>0</v>
      </c>
      <c r="BJ1034" s="100">
        <v>0</v>
      </c>
      <c r="BK1034" s="100">
        <v>0</v>
      </c>
      <c r="BL1034" s="100">
        <v>0</v>
      </c>
      <c r="BM1034" s="100">
        <v>0</v>
      </c>
      <c r="BN1034" s="100">
        <v>0</v>
      </c>
      <c r="BO1034" s="100">
        <v>0</v>
      </c>
      <c r="BP1034" s="100">
        <v>0</v>
      </c>
      <c r="BQ1034" s="100">
        <v>0</v>
      </c>
      <c r="BR1034" s="100">
        <v>0</v>
      </c>
      <c r="BS1034" s="100">
        <v>0</v>
      </c>
      <c r="BT1034" s="100">
        <v>0</v>
      </c>
      <c r="BU1034" s="100">
        <v>0</v>
      </c>
      <c r="BV1034" s="100">
        <v>0</v>
      </c>
      <c r="BW1034" s="100">
        <v>0</v>
      </c>
      <c r="BX1034" s="100">
        <v>0</v>
      </c>
      <c r="BY1034" s="100">
        <v>0</v>
      </c>
      <c r="BZ1034" s="100">
        <v>0</v>
      </c>
      <c r="CA1034" s="100">
        <v>0</v>
      </c>
      <c r="CB1034" s="100">
        <v>0</v>
      </c>
      <c r="CC1034" s="100">
        <v>0</v>
      </c>
      <c r="CD1034" s="100">
        <v>0</v>
      </c>
      <c r="CE1034" s="100">
        <v>0</v>
      </c>
      <c r="CF1034" s="100">
        <v>0</v>
      </c>
      <c r="CG1034" s="100">
        <v>0</v>
      </c>
      <c r="CH1034" s="100">
        <v>0</v>
      </c>
      <c r="CI1034" s="100">
        <v>0</v>
      </c>
      <c r="CJ1034" s="100">
        <v>0</v>
      </c>
      <c r="CK1034" s="100">
        <v>0</v>
      </c>
      <c r="CL1034" s="100">
        <v>0</v>
      </c>
      <c r="CM1034" s="100">
        <v>0</v>
      </c>
      <c r="CN1034" s="100">
        <v>0</v>
      </c>
      <c r="CO1034" s="100">
        <v>0</v>
      </c>
    </row>
    <row r="1035" spans="1:93" x14ac:dyDescent="0.2">
      <c r="A1035" s="101" t="s">
        <v>2623</v>
      </c>
      <c r="B1035" s="100">
        <v>0</v>
      </c>
      <c r="C1035" s="100">
        <v>0</v>
      </c>
      <c r="D1035" s="100">
        <v>0</v>
      </c>
      <c r="E1035" s="100">
        <v>0</v>
      </c>
      <c r="F1035" s="100">
        <v>0</v>
      </c>
      <c r="G1035" s="100">
        <v>0</v>
      </c>
      <c r="H1035" s="100">
        <v>0</v>
      </c>
      <c r="I1035" s="100">
        <v>0</v>
      </c>
      <c r="J1035" s="100">
        <v>0</v>
      </c>
      <c r="K1035" s="100">
        <v>0</v>
      </c>
      <c r="L1035" s="100">
        <v>0</v>
      </c>
      <c r="M1035" s="100">
        <v>0</v>
      </c>
      <c r="N1035" s="100">
        <v>0</v>
      </c>
      <c r="O1035" s="100">
        <v>0</v>
      </c>
      <c r="P1035" s="100">
        <v>0</v>
      </c>
      <c r="Q1035" s="100">
        <v>0</v>
      </c>
      <c r="R1035" s="100">
        <v>0</v>
      </c>
      <c r="S1035" s="100">
        <v>0</v>
      </c>
      <c r="T1035" s="100">
        <v>0</v>
      </c>
      <c r="U1035" s="100">
        <v>0</v>
      </c>
      <c r="V1035" s="100">
        <v>0</v>
      </c>
      <c r="W1035" s="100">
        <v>0</v>
      </c>
      <c r="X1035" s="100">
        <v>0</v>
      </c>
      <c r="Y1035" s="100">
        <v>0</v>
      </c>
      <c r="Z1035" s="100">
        <v>0</v>
      </c>
      <c r="AB1035" s="100">
        <v>0</v>
      </c>
      <c r="AC1035" s="100">
        <v>0</v>
      </c>
      <c r="AD1035" s="100">
        <v>0</v>
      </c>
      <c r="AE1035" s="100">
        <v>0</v>
      </c>
      <c r="AF1035" s="100">
        <v>0</v>
      </c>
      <c r="AG1035" s="100">
        <v>0</v>
      </c>
      <c r="AH1035" s="100">
        <v>0</v>
      </c>
      <c r="AI1035" s="100">
        <v>0</v>
      </c>
      <c r="AJ1035" s="100">
        <v>0</v>
      </c>
      <c r="AK1035" s="100">
        <v>0</v>
      </c>
      <c r="AL1035" s="100">
        <v>0</v>
      </c>
      <c r="AM1035" s="100">
        <v>0</v>
      </c>
      <c r="AN1035" s="100">
        <v>0</v>
      </c>
      <c r="AO1035" s="100">
        <v>0</v>
      </c>
      <c r="AP1035" s="100">
        <v>0</v>
      </c>
      <c r="AQ1035" s="100">
        <v>0</v>
      </c>
      <c r="AR1035" s="100">
        <v>0</v>
      </c>
      <c r="AS1035" s="100">
        <v>0</v>
      </c>
      <c r="AT1035" s="100">
        <v>0</v>
      </c>
      <c r="AU1035" s="100">
        <v>0</v>
      </c>
      <c r="AV1035" s="100">
        <v>0</v>
      </c>
      <c r="AW1035" s="100">
        <v>0</v>
      </c>
      <c r="AX1035" s="100">
        <v>0</v>
      </c>
      <c r="AY1035" s="100">
        <v>0</v>
      </c>
      <c r="AZ1035" s="100">
        <v>0</v>
      </c>
      <c r="BA1035" s="100">
        <v>0</v>
      </c>
      <c r="BB1035" s="100">
        <v>0</v>
      </c>
      <c r="BC1035" s="100">
        <v>0</v>
      </c>
      <c r="BD1035" s="100">
        <v>0</v>
      </c>
      <c r="BE1035" s="100">
        <v>0</v>
      </c>
      <c r="BF1035" s="100">
        <v>0</v>
      </c>
      <c r="BG1035" s="100">
        <v>0</v>
      </c>
      <c r="BH1035" s="100">
        <v>0</v>
      </c>
      <c r="BI1035" s="100">
        <v>0</v>
      </c>
      <c r="BJ1035" s="100">
        <v>0</v>
      </c>
      <c r="BK1035" s="100">
        <v>0</v>
      </c>
      <c r="BL1035" s="100">
        <v>0</v>
      </c>
      <c r="BM1035" s="100">
        <v>0</v>
      </c>
      <c r="BN1035" s="100">
        <v>0</v>
      </c>
      <c r="BO1035" s="100">
        <v>0</v>
      </c>
      <c r="BP1035" s="100">
        <v>0</v>
      </c>
      <c r="BQ1035" s="100">
        <v>0</v>
      </c>
      <c r="BR1035" s="100">
        <v>0</v>
      </c>
      <c r="BS1035" s="100">
        <v>0</v>
      </c>
      <c r="BT1035" s="100">
        <v>0</v>
      </c>
      <c r="BU1035" s="100">
        <v>0</v>
      </c>
      <c r="BV1035" s="100">
        <v>0</v>
      </c>
      <c r="BW1035" s="100">
        <v>0</v>
      </c>
      <c r="BX1035" s="100">
        <v>0</v>
      </c>
      <c r="BY1035" s="100">
        <v>0</v>
      </c>
      <c r="BZ1035" s="100">
        <v>0</v>
      </c>
      <c r="CA1035" s="100">
        <v>0</v>
      </c>
      <c r="CB1035" s="100">
        <v>0</v>
      </c>
      <c r="CC1035" s="100">
        <v>0</v>
      </c>
      <c r="CD1035" s="100">
        <v>0</v>
      </c>
      <c r="CE1035" s="100">
        <v>0</v>
      </c>
      <c r="CF1035" s="100">
        <v>0</v>
      </c>
      <c r="CG1035" s="100">
        <v>0</v>
      </c>
      <c r="CH1035" s="100">
        <v>0</v>
      </c>
      <c r="CI1035" s="100">
        <v>0</v>
      </c>
      <c r="CJ1035" s="100">
        <v>0</v>
      </c>
      <c r="CK1035" s="100">
        <v>0</v>
      </c>
      <c r="CL1035" s="100">
        <v>0</v>
      </c>
      <c r="CM1035" s="100">
        <v>0</v>
      </c>
      <c r="CN1035" s="100">
        <v>0</v>
      </c>
      <c r="CO1035" s="100">
        <v>0</v>
      </c>
    </row>
    <row r="1036" spans="1:93" x14ac:dyDescent="0.2">
      <c r="A1036" s="101" t="s">
        <v>2624</v>
      </c>
      <c r="B1036" s="100">
        <v>-199999999.88</v>
      </c>
      <c r="C1036" s="100">
        <v>-199999999.88</v>
      </c>
      <c r="D1036" s="100">
        <v>-199999999.88</v>
      </c>
      <c r="E1036" s="100">
        <v>-199999999.88</v>
      </c>
      <c r="F1036" s="100">
        <v>-199999999.88</v>
      </c>
      <c r="G1036" s="100">
        <v>-199999999.88</v>
      </c>
      <c r="H1036" s="100">
        <v>-199999999.88</v>
      </c>
      <c r="I1036" s="100">
        <v>-199999999.88</v>
      </c>
      <c r="J1036" s="100">
        <v>-199999999.88</v>
      </c>
      <c r="K1036" s="100">
        <v>-199999999.88</v>
      </c>
      <c r="L1036" s="100">
        <v>-199999999.88</v>
      </c>
      <c r="M1036" s="100">
        <v>-199999999.88</v>
      </c>
      <c r="N1036" s="100">
        <v>-199999999.88</v>
      </c>
      <c r="O1036" s="100">
        <v>-199999999.88</v>
      </c>
      <c r="P1036" s="100">
        <v>-199999999.88</v>
      </c>
      <c r="Q1036" s="100">
        <v>-199999999.88</v>
      </c>
      <c r="R1036" s="100">
        <v>-199999999.88</v>
      </c>
      <c r="S1036" s="100">
        <v>-199999999.88</v>
      </c>
      <c r="T1036" s="100">
        <v>-199999999.88</v>
      </c>
      <c r="U1036" s="100">
        <v>-199999999.88</v>
      </c>
      <c r="V1036" s="100">
        <v>-199999999.88</v>
      </c>
      <c r="W1036" s="100">
        <v>-199999999.88</v>
      </c>
      <c r="X1036" s="100">
        <v>-199999999.88</v>
      </c>
      <c r="Y1036" s="100">
        <v>-199999999.88</v>
      </c>
      <c r="Z1036" s="100">
        <v>-199999999.88</v>
      </c>
      <c r="AB1036" s="100">
        <v>-199999999.88</v>
      </c>
      <c r="AC1036" s="100">
        <v>-199999999.88</v>
      </c>
      <c r="AD1036" s="100">
        <v>-199999999.88</v>
      </c>
      <c r="AE1036" s="100">
        <v>-199999999.88</v>
      </c>
      <c r="AF1036" s="100">
        <v>-199999999.88</v>
      </c>
      <c r="AG1036" s="100">
        <v>-199999999.88</v>
      </c>
      <c r="AH1036" s="100">
        <v>-199999999.88</v>
      </c>
      <c r="AI1036" s="100">
        <v>-199999999.88</v>
      </c>
      <c r="AJ1036" s="100">
        <v>-199999999.88</v>
      </c>
      <c r="AK1036" s="100">
        <v>-199999999.88</v>
      </c>
      <c r="AL1036" s="100">
        <v>-199999999.88</v>
      </c>
      <c r="AM1036" s="100">
        <v>-199999999.88</v>
      </c>
      <c r="AN1036" s="100">
        <v>-199999999.88</v>
      </c>
      <c r="AO1036" s="100">
        <v>-199999999.88</v>
      </c>
      <c r="AP1036" s="100">
        <v>-199999999.88</v>
      </c>
      <c r="AQ1036" s="100">
        <v>-199999999.88</v>
      </c>
      <c r="AR1036" s="100">
        <v>-199999999.88</v>
      </c>
      <c r="AS1036" s="100">
        <v>-199999999.88</v>
      </c>
      <c r="AT1036" s="100">
        <v>-199999999.88</v>
      </c>
      <c r="AU1036" s="100">
        <v>-199999999.88</v>
      </c>
      <c r="AV1036" s="100">
        <v>-199999999.88</v>
      </c>
      <c r="AW1036" s="100">
        <v>-199999999.88</v>
      </c>
      <c r="AX1036" s="100">
        <v>-199999999.88</v>
      </c>
      <c r="AY1036" s="100">
        <v>-199999999.88</v>
      </c>
      <c r="AZ1036" s="100">
        <v>-199999999.88</v>
      </c>
      <c r="BA1036" s="100">
        <v>-199999999.88</v>
      </c>
      <c r="BB1036" s="100">
        <v>-199999999.88</v>
      </c>
      <c r="BC1036" s="100">
        <v>-199999999.88</v>
      </c>
      <c r="BD1036" s="100">
        <v>-199999999.88</v>
      </c>
      <c r="BE1036" s="100">
        <v>-199999999.88</v>
      </c>
      <c r="BF1036" s="100">
        <v>-199999999.88</v>
      </c>
      <c r="BG1036" s="100">
        <v>-199999999.88</v>
      </c>
      <c r="BH1036" s="100">
        <v>-199999999.88</v>
      </c>
      <c r="BI1036" s="100">
        <v>-199999999.88</v>
      </c>
      <c r="BJ1036" s="100">
        <v>-199999999.88</v>
      </c>
      <c r="BK1036" s="100">
        <v>-199999999.88</v>
      </c>
      <c r="BL1036" s="100">
        <v>-199999999.88</v>
      </c>
      <c r="BM1036" s="100">
        <v>-199999999.88</v>
      </c>
      <c r="BN1036" s="100">
        <v>-199999999.88</v>
      </c>
      <c r="BO1036" s="100">
        <v>-199999999.88</v>
      </c>
      <c r="BP1036" s="100">
        <v>-199999999.88</v>
      </c>
      <c r="BQ1036" s="100">
        <v>-199999999.88</v>
      </c>
      <c r="BR1036" s="100">
        <v>-199999999.88</v>
      </c>
      <c r="BS1036" s="100">
        <v>-199999999.88</v>
      </c>
      <c r="BT1036" s="100">
        <v>-199999999.88</v>
      </c>
      <c r="BU1036" s="100">
        <v>-199999999.88</v>
      </c>
      <c r="BV1036" s="100">
        <v>-199999999.88</v>
      </c>
      <c r="BW1036" s="100">
        <v>-199999999.88</v>
      </c>
      <c r="BX1036" s="100">
        <v>-199999999.88</v>
      </c>
      <c r="BY1036" s="100">
        <v>-199999999.88</v>
      </c>
      <c r="BZ1036" s="100">
        <v>-199999999.88</v>
      </c>
      <c r="CA1036" s="100">
        <v>-199999999.88</v>
      </c>
      <c r="CB1036" s="100">
        <v>-199999999.88</v>
      </c>
      <c r="CC1036" s="100">
        <v>-199999999.88</v>
      </c>
      <c r="CD1036" s="100">
        <v>-199999999.88</v>
      </c>
      <c r="CE1036" s="100">
        <v>-199999999.88</v>
      </c>
      <c r="CF1036" s="100">
        <v>-199999999.88</v>
      </c>
      <c r="CG1036" s="100">
        <v>-199999999.88</v>
      </c>
      <c r="CH1036" s="100">
        <v>-199999999.88</v>
      </c>
      <c r="CI1036" s="100">
        <v>-199999999.88</v>
      </c>
      <c r="CJ1036" s="100">
        <v>-199999999.88</v>
      </c>
      <c r="CK1036" s="100">
        <v>-199999999.88</v>
      </c>
      <c r="CL1036" s="100">
        <v>-199999999.88</v>
      </c>
      <c r="CM1036" s="100">
        <v>-199999999.88</v>
      </c>
      <c r="CN1036" s="100">
        <v>-199999999.88</v>
      </c>
      <c r="CO1036" s="100">
        <v>-199999999.88</v>
      </c>
    </row>
    <row r="1037" spans="1:93" x14ac:dyDescent="0.2">
      <c r="A1037" s="101" t="s">
        <v>2625</v>
      </c>
      <c r="B1037" s="100">
        <v>-590000655.15999997</v>
      </c>
      <c r="C1037" s="100">
        <v>-581448981.65999997</v>
      </c>
      <c r="D1037" s="100">
        <v>-575308869.15999997</v>
      </c>
      <c r="E1037" s="100">
        <v>-571033032.40999997</v>
      </c>
      <c r="F1037" s="100">
        <v>-566757195.65999997</v>
      </c>
      <c r="G1037" s="100">
        <v>-560617083.15999997</v>
      </c>
      <c r="H1037" s="100">
        <v>-556341246.40999997</v>
      </c>
      <c r="I1037" s="100">
        <v>-552065409.65999997</v>
      </c>
      <c r="J1037" s="100">
        <v>-545925297.15999997</v>
      </c>
      <c r="K1037" s="100">
        <v>-541649460.40999997</v>
      </c>
      <c r="L1037" s="100">
        <v>-536130773.15999901</v>
      </c>
      <c r="M1037" s="100">
        <v>-531233511.15999901</v>
      </c>
      <c r="N1037" s="100">
        <v>-531233511.15999901</v>
      </c>
      <c r="O1037" s="100">
        <v>-531233511.15999901</v>
      </c>
      <c r="P1037" s="100">
        <v>-527258643.15999901</v>
      </c>
      <c r="Q1037" s="100">
        <v>-525271209.15999901</v>
      </c>
      <c r="R1037" s="100">
        <v>-523283775.16000003</v>
      </c>
      <c r="S1037" s="100">
        <v>-521296341.16000003</v>
      </c>
      <c r="T1037" s="100">
        <v>-519308907.16000003</v>
      </c>
      <c r="U1037" s="100">
        <v>-517321473.16000003</v>
      </c>
      <c r="V1037" s="100">
        <v>-515334039.16000003</v>
      </c>
      <c r="W1037" s="100">
        <v>-513346606.16000003</v>
      </c>
      <c r="X1037" s="100">
        <v>-511359172.16000003</v>
      </c>
      <c r="Y1037" s="100">
        <v>-509371737.16000003</v>
      </c>
      <c r="Z1037" s="100">
        <v>-506178678.31999999</v>
      </c>
      <c r="AB1037" s="100">
        <v>-506178678.31999999</v>
      </c>
      <c r="AC1037" s="100">
        <v>-504229400.71803498</v>
      </c>
      <c r="AD1037" s="100">
        <v>-502280123.11607099</v>
      </c>
      <c r="AE1037" s="100">
        <v>-500330845.51410699</v>
      </c>
      <c r="AF1037" s="100">
        <v>-498381567.91214299</v>
      </c>
      <c r="AG1037" s="100">
        <v>-496432290.310179</v>
      </c>
      <c r="AH1037" s="100">
        <v>-494483012.708215</v>
      </c>
      <c r="AI1037" s="100">
        <v>-492533735.106251</v>
      </c>
      <c r="AJ1037" s="100">
        <v>-490584457.504287</v>
      </c>
      <c r="AK1037" s="100">
        <v>-488635179.90232301</v>
      </c>
      <c r="AL1037" s="100">
        <v>-486685902.30035901</v>
      </c>
      <c r="AM1037" s="100">
        <v>-484736624.69839501</v>
      </c>
      <c r="AN1037" s="100">
        <v>-482787347.09643102</v>
      </c>
      <c r="AO1037" s="100">
        <v>-482787347.09643102</v>
      </c>
      <c r="AP1037" s="100">
        <v>-480846402.82779998</v>
      </c>
      <c r="AQ1037" s="100">
        <v>-478905458.55916899</v>
      </c>
      <c r="AR1037" s="100">
        <v>-476964514.29053801</v>
      </c>
      <c r="AS1037" s="100">
        <v>-475023570.02190799</v>
      </c>
      <c r="AT1037" s="100">
        <v>-473082625.753277</v>
      </c>
      <c r="AU1037" s="100">
        <v>-471315959.08661002</v>
      </c>
      <c r="AV1037" s="100">
        <v>-469549292.41994298</v>
      </c>
      <c r="AW1037" s="100">
        <v>-467782625.753277</v>
      </c>
      <c r="AX1037" s="100">
        <v>-466015959.08661002</v>
      </c>
      <c r="AY1037" s="100">
        <v>-464249292.41994298</v>
      </c>
      <c r="AZ1037" s="100">
        <v>-462482625.753277</v>
      </c>
      <c r="BA1037" s="100">
        <v>-460715959.08661002</v>
      </c>
      <c r="BB1037" s="100">
        <v>-460715959.08661002</v>
      </c>
      <c r="BC1037" s="100">
        <v>-458857625.753277</v>
      </c>
      <c r="BD1037" s="100">
        <v>-456999292.41994298</v>
      </c>
      <c r="BE1037" s="100">
        <v>-455140959.08661002</v>
      </c>
      <c r="BF1037" s="100">
        <v>-453282625.753277</v>
      </c>
      <c r="BG1037" s="100">
        <v>-451424292.41994298</v>
      </c>
      <c r="BH1037" s="100">
        <v>-449565959.08661002</v>
      </c>
      <c r="BI1037" s="100">
        <v>-447707625.753277</v>
      </c>
      <c r="BJ1037" s="100">
        <v>-445849292.41994399</v>
      </c>
      <c r="BK1037" s="100">
        <v>-443990959.08661002</v>
      </c>
      <c r="BL1037" s="100">
        <v>-442132625.753277</v>
      </c>
      <c r="BM1037" s="100">
        <v>-440274292.41994399</v>
      </c>
      <c r="BN1037" s="100">
        <v>-438415959.08661002</v>
      </c>
      <c r="BO1037" s="100">
        <v>-438415959.08661002</v>
      </c>
      <c r="BP1037" s="100">
        <v>-436507625.753277</v>
      </c>
      <c r="BQ1037" s="100">
        <v>-434599292.41994399</v>
      </c>
      <c r="BR1037" s="100">
        <v>-432690959.08661002</v>
      </c>
      <c r="BS1037" s="100">
        <v>-430782625.753277</v>
      </c>
      <c r="BT1037" s="100">
        <v>-428874292.41994399</v>
      </c>
      <c r="BU1037" s="100">
        <v>-426965959.08661002</v>
      </c>
      <c r="BV1037" s="100">
        <v>-425057625.753277</v>
      </c>
      <c r="BW1037" s="100">
        <v>-423149292.41994399</v>
      </c>
      <c r="BX1037" s="100">
        <v>-421240959.08661002</v>
      </c>
      <c r="BY1037" s="100">
        <v>-419332625.753277</v>
      </c>
      <c r="BZ1037" s="100">
        <v>-417424292.41994399</v>
      </c>
      <c r="CA1037" s="100">
        <v>-415515959.08661097</v>
      </c>
      <c r="CB1037" s="100">
        <v>-415515959.08661097</v>
      </c>
      <c r="CC1037" s="100">
        <v>-413607625.753277</v>
      </c>
      <c r="CD1037" s="100">
        <v>-411699292.41994399</v>
      </c>
      <c r="CE1037" s="100">
        <v>-409790959.08661097</v>
      </c>
      <c r="CF1037" s="100">
        <v>-407882625.753277</v>
      </c>
      <c r="CG1037" s="100">
        <v>-405974292.41994399</v>
      </c>
      <c r="CH1037" s="100">
        <v>-404065959.08661097</v>
      </c>
      <c r="CI1037" s="100">
        <v>-402157625.753277</v>
      </c>
      <c r="CJ1037" s="100">
        <v>-400249292.41994399</v>
      </c>
      <c r="CK1037" s="100">
        <v>-398340959.08661097</v>
      </c>
      <c r="CL1037" s="100">
        <v>-396432625.753277</v>
      </c>
      <c r="CM1037" s="100">
        <v>-394524292.41994399</v>
      </c>
      <c r="CN1037" s="100">
        <v>-392615959.08661097</v>
      </c>
      <c r="CO1037" s="100">
        <v>-392615959.08661097</v>
      </c>
    </row>
    <row r="1038" spans="1:93" x14ac:dyDescent="0.2">
      <c r="A1038" s="101" t="s">
        <v>2626</v>
      </c>
      <c r="B1038" s="100">
        <v>-200302280</v>
      </c>
      <c r="C1038" s="100">
        <v>-200302280</v>
      </c>
      <c r="D1038" s="100">
        <v>-195314492</v>
      </c>
      <c r="E1038" s="100">
        <v>-195314492</v>
      </c>
      <c r="F1038" s="100">
        <v>-195314492</v>
      </c>
      <c r="G1038" s="100">
        <v>-190326704</v>
      </c>
      <c r="H1038" s="100">
        <v>-190326704</v>
      </c>
      <c r="I1038" s="100">
        <v>-190326704</v>
      </c>
      <c r="J1038" s="100">
        <v>-185338916</v>
      </c>
      <c r="K1038" s="100">
        <v>-185338916</v>
      </c>
      <c r="L1038" s="100">
        <v>-182013723.71000001</v>
      </c>
      <c r="M1038" s="100">
        <v>-180351128</v>
      </c>
      <c r="N1038" s="100">
        <v>-180351128</v>
      </c>
      <c r="O1038" s="100">
        <v>-180351128</v>
      </c>
      <c r="P1038" s="100">
        <v>-180351128</v>
      </c>
      <c r="Q1038" s="100">
        <v>-178326956.25</v>
      </c>
      <c r="R1038" s="100">
        <v>-178326956.25</v>
      </c>
      <c r="S1038" s="100">
        <v>-178326956.25</v>
      </c>
      <c r="T1038" s="100">
        <v>-176302784.5</v>
      </c>
      <c r="U1038" s="100">
        <v>-176302784.5</v>
      </c>
      <c r="V1038" s="100">
        <v>-176302784.5</v>
      </c>
      <c r="W1038" s="100">
        <v>-174278612.75</v>
      </c>
      <c r="X1038" s="100">
        <v>-174278612.75</v>
      </c>
      <c r="Y1038" s="100">
        <v>-172929164.91999999</v>
      </c>
      <c r="Z1038" s="100">
        <v>-171845137.41999999</v>
      </c>
      <c r="AB1038" s="100">
        <v>-171845137.41999999</v>
      </c>
      <c r="AC1038" s="100">
        <v>-171845137.41999999</v>
      </c>
      <c r="AD1038" s="100">
        <v>-171845137.41999999</v>
      </c>
      <c r="AE1038" s="100">
        <v>-171845137.41999999</v>
      </c>
      <c r="AF1038" s="100">
        <v>-171845137.41999999</v>
      </c>
      <c r="AG1038" s="100">
        <v>-171845137.41999999</v>
      </c>
      <c r="AH1038" s="100">
        <v>-171845137.41999999</v>
      </c>
      <c r="AI1038" s="100">
        <v>-171845137.41999999</v>
      </c>
      <c r="AJ1038" s="100">
        <v>-171845137.41999999</v>
      </c>
      <c r="AK1038" s="100">
        <v>-171845137.41999999</v>
      </c>
      <c r="AL1038" s="100">
        <v>-171845137.41999999</v>
      </c>
      <c r="AM1038" s="100">
        <v>-171845137.41999999</v>
      </c>
      <c r="AN1038" s="100">
        <v>-171845137.41999999</v>
      </c>
      <c r="AO1038" s="100">
        <v>-171845137.41999999</v>
      </c>
      <c r="AP1038" s="100">
        <v>-171845137.41999999</v>
      </c>
      <c r="AQ1038" s="100">
        <v>-171845137.41999999</v>
      </c>
      <c r="AR1038" s="100">
        <v>-171845137.41999999</v>
      </c>
      <c r="AS1038" s="100">
        <v>-171845137.41999999</v>
      </c>
      <c r="AT1038" s="100">
        <v>-171845137.41999999</v>
      </c>
      <c r="AU1038" s="100">
        <v>-171845137.41999999</v>
      </c>
      <c r="AV1038" s="100">
        <v>-171845137.41999999</v>
      </c>
      <c r="AW1038" s="100">
        <v>-171845137.41999999</v>
      </c>
      <c r="AX1038" s="100">
        <v>-171845137.41999999</v>
      </c>
      <c r="AY1038" s="100">
        <v>-171845137.41999999</v>
      </c>
      <c r="AZ1038" s="100">
        <v>-171845137.41999999</v>
      </c>
      <c r="BA1038" s="100">
        <v>-171845137.41999999</v>
      </c>
      <c r="BB1038" s="100">
        <v>-171845137.41999999</v>
      </c>
      <c r="BC1038" s="100">
        <v>-171845137.41999999</v>
      </c>
      <c r="BD1038" s="100">
        <v>-171845137.41999999</v>
      </c>
      <c r="BE1038" s="100">
        <v>-171845137.41999999</v>
      </c>
      <c r="BF1038" s="100">
        <v>-171845137.41999999</v>
      </c>
      <c r="BG1038" s="100">
        <v>-171845137.41999999</v>
      </c>
      <c r="BH1038" s="100">
        <v>-171845137.41999999</v>
      </c>
      <c r="BI1038" s="100">
        <v>-171845137.41999999</v>
      </c>
      <c r="BJ1038" s="100">
        <v>-171845137.41999999</v>
      </c>
      <c r="BK1038" s="100">
        <v>-171845137.41999999</v>
      </c>
      <c r="BL1038" s="100">
        <v>-171845137.41999999</v>
      </c>
      <c r="BM1038" s="100">
        <v>-171845137.41999999</v>
      </c>
      <c r="BN1038" s="100">
        <v>-171845137.41999999</v>
      </c>
      <c r="BO1038" s="100">
        <v>-171845137.41999999</v>
      </c>
      <c r="BP1038" s="100">
        <v>-171845137.41999999</v>
      </c>
      <c r="BQ1038" s="100">
        <v>-171845137.41999999</v>
      </c>
      <c r="BR1038" s="100">
        <v>-171845137.41999999</v>
      </c>
      <c r="BS1038" s="100">
        <v>-171845137.41999999</v>
      </c>
      <c r="BT1038" s="100">
        <v>-171845137.41999999</v>
      </c>
      <c r="BU1038" s="100">
        <v>-171845137.41999999</v>
      </c>
      <c r="BV1038" s="100">
        <v>-171845137.41999999</v>
      </c>
      <c r="BW1038" s="100">
        <v>-171845137.41999999</v>
      </c>
      <c r="BX1038" s="100">
        <v>-171845137.41999999</v>
      </c>
      <c r="BY1038" s="100">
        <v>-171845137.41999999</v>
      </c>
      <c r="BZ1038" s="100">
        <v>-171845137.41999999</v>
      </c>
      <c r="CA1038" s="100">
        <v>-171845137.41999999</v>
      </c>
      <c r="CB1038" s="100">
        <v>-171845137.41999999</v>
      </c>
      <c r="CC1038" s="100">
        <v>-171845137.41999999</v>
      </c>
      <c r="CD1038" s="100">
        <v>-171845137.41999999</v>
      </c>
      <c r="CE1038" s="100">
        <v>-171845137.41999999</v>
      </c>
      <c r="CF1038" s="100">
        <v>-171845137.41999999</v>
      </c>
      <c r="CG1038" s="100">
        <v>-171845137.41999999</v>
      </c>
      <c r="CH1038" s="100">
        <v>-171845137.41999999</v>
      </c>
      <c r="CI1038" s="100">
        <v>-171845137.41999999</v>
      </c>
      <c r="CJ1038" s="100">
        <v>-171845137.41999999</v>
      </c>
      <c r="CK1038" s="100">
        <v>-171845137.41999999</v>
      </c>
      <c r="CL1038" s="100">
        <v>-171845137.41999999</v>
      </c>
      <c r="CM1038" s="100">
        <v>-171845137.41999999</v>
      </c>
      <c r="CN1038" s="100">
        <v>-171845137.41999999</v>
      </c>
      <c r="CO1038" s="100">
        <v>-171845137.41999999</v>
      </c>
    </row>
    <row r="1039" spans="1:93" x14ac:dyDescent="0.2">
      <c r="A1039" s="101" t="s">
        <v>2627</v>
      </c>
      <c r="B1039" s="100">
        <v>0</v>
      </c>
      <c r="C1039" s="100">
        <v>0</v>
      </c>
      <c r="D1039" s="100">
        <v>0</v>
      </c>
      <c r="E1039" s="100">
        <v>0</v>
      </c>
      <c r="F1039" s="100">
        <v>-153781233.13</v>
      </c>
      <c r="G1039" s="100">
        <v>-153781233.13</v>
      </c>
      <c r="H1039" s="100">
        <v>-153781233.13</v>
      </c>
      <c r="I1039" s="100">
        <v>-153781233.13</v>
      </c>
      <c r="J1039" s="100">
        <v>-153781233.13</v>
      </c>
      <c r="K1039" s="100">
        <v>-153781233.13</v>
      </c>
      <c r="L1039" s="100">
        <v>-153781233.13</v>
      </c>
      <c r="M1039" s="100">
        <v>-153781233.13</v>
      </c>
      <c r="N1039" s="100">
        <v>-153781233.13</v>
      </c>
      <c r="O1039" s="100">
        <v>-155391978.55000001</v>
      </c>
      <c r="P1039" s="100">
        <v>-157002723.97</v>
      </c>
      <c r="Q1039" s="100">
        <v>-104363469.39</v>
      </c>
      <c r="R1039" s="100">
        <v>-105974214.81</v>
      </c>
      <c r="S1039" s="100">
        <v>-107584960.23</v>
      </c>
      <c r="T1039" s="100">
        <v>-100945705.65000001</v>
      </c>
      <c r="U1039" s="100">
        <v>-102556451.06999999</v>
      </c>
      <c r="V1039" s="100">
        <v>-104167196.48999999</v>
      </c>
      <c r="W1039" s="100">
        <v>-74527941.909999996</v>
      </c>
      <c r="X1039" s="100">
        <v>-76138687.329999998</v>
      </c>
      <c r="Y1039" s="100">
        <v>-77749432.75</v>
      </c>
      <c r="Z1039" s="100">
        <v>-32110178.170000002</v>
      </c>
      <c r="AB1039" s="100">
        <v>-32110178.170000002</v>
      </c>
      <c r="AC1039" s="100">
        <v>-32110178.170000002</v>
      </c>
      <c r="AD1039" s="100">
        <v>-32110178.170000002</v>
      </c>
      <c r="AE1039" s="100">
        <v>-24110178.170000002</v>
      </c>
      <c r="AF1039" s="100">
        <v>-24110178.170000002</v>
      </c>
      <c r="AG1039" s="100">
        <v>-24110178.170000002</v>
      </c>
      <c r="AH1039" s="100">
        <v>-16110178.17</v>
      </c>
      <c r="AI1039" s="100">
        <v>-16110178.17</v>
      </c>
      <c r="AJ1039" s="100">
        <v>-16110178.17</v>
      </c>
      <c r="AK1039" s="100">
        <v>-8110178.1699999999</v>
      </c>
      <c r="AL1039" s="100">
        <v>-8110178.1699999999</v>
      </c>
      <c r="AM1039" s="100">
        <v>-8110178.1699999999</v>
      </c>
      <c r="AN1039" s="100">
        <v>-110178.17000000201</v>
      </c>
      <c r="AO1039" s="100">
        <v>-110178.17000000201</v>
      </c>
      <c r="AP1039" s="100">
        <v>-110178.17000000201</v>
      </c>
      <c r="AQ1039" s="100">
        <v>-110178.17000000201</v>
      </c>
      <c r="AR1039" s="100">
        <v>-110178.17000000201</v>
      </c>
      <c r="AS1039" s="100">
        <v>-110178.17000000201</v>
      </c>
      <c r="AT1039" s="100">
        <v>-110178.17000000201</v>
      </c>
      <c r="AU1039" s="100">
        <v>-110178.17000000201</v>
      </c>
      <c r="AV1039" s="100">
        <v>-110178.17000000201</v>
      </c>
      <c r="AW1039" s="100">
        <v>-110178.17000000201</v>
      </c>
      <c r="AX1039" s="100">
        <v>-110178.17000000201</v>
      </c>
      <c r="AY1039" s="100">
        <v>-110178.17000000201</v>
      </c>
      <c r="AZ1039" s="100">
        <v>-110178.17000000201</v>
      </c>
      <c r="BA1039" s="100">
        <v>-110178.17000000201</v>
      </c>
      <c r="BB1039" s="100">
        <v>-110178.17000000201</v>
      </c>
      <c r="BC1039" s="100">
        <v>-110178.17000000201</v>
      </c>
      <c r="BD1039" s="100">
        <v>-110178.17000000201</v>
      </c>
      <c r="BE1039" s="100">
        <v>-110178.17000000201</v>
      </c>
      <c r="BF1039" s="100">
        <v>-110178.17000000201</v>
      </c>
      <c r="BG1039" s="100">
        <v>-110178.17000000201</v>
      </c>
      <c r="BH1039" s="100">
        <v>-110178.17000000201</v>
      </c>
      <c r="BI1039" s="100">
        <v>-110178.17000000201</v>
      </c>
      <c r="BJ1039" s="100">
        <v>-110178.17000000201</v>
      </c>
      <c r="BK1039" s="100">
        <v>-110178.17000000201</v>
      </c>
      <c r="BL1039" s="100">
        <v>-110178.17000000201</v>
      </c>
      <c r="BM1039" s="100">
        <v>-110178.17000000201</v>
      </c>
      <c r="BN1039" s="100">
        <v>-110178.17000000201</v>
      </c>
      <c r="BO1039" s="100">
        <v>-110178.17000000201</v>
      </c>
      <c r="BP1039" s="100">
        <v>-110178.17000000201</v>
      </c>
      <c r="BQ1039" s="100">
        <v>-110178.17000000201</v>
      </c>
      <c r="BR1039" s="100">
        <v>-110178.17000000201</v>
      </c>
      <c r="BS1039" s="100">
        <v>-110178.17000000201</v>
      </c>
      <c r="BT1039" s="100">
        <v>-110178.17000000201</v>
      </c>
      <c r="BU1039" s="100">
        <v>-110178.17000000201</v>
      </c>
      <c r="BV1039" s="100">
        <v>-110178.17000000201</v>
      </c>
      <c r="BW1039" s="100">
        <v>-110178.17000000201</v>
      </c>
      <c r="BX1039" s="100">
        <v>-110178.17000000201</v>
      </c>
      <c r="BY1039" s="100">
        <v>-110178.17000000201</v>
      </c>
      <c r="BZ1039" s="100">
        <v>-110178.17000000201</v>
      </c>
      <c r="CA1039" s="100">
        <v>-110178.17000000201</v>
      </c>
      <c r="CB1039" s="100">
        <v>-110178.17000000201</v>
      </c>
      <c r="CC1039" s="100">
        <v>-110178.17000000201</v>
      </c>
      <c r="CD1039" s="100">
        <v>-110178.17000000201</v>
      </c>
      <c r="CE1039" s="100">
        <v>-110178.17000000201</v>
      </c>
      <c r="CF1039" s="100">
        <v>-110178.17000000201</v>
      </c>
      <c r="CG1039" s="100">
        <v>-110178.17000000201</v>
      </c>
      <c r="CH1039" s="100">
        <v>-110178.17000000201</v>
      </c>
      <c r="CI1039" s="100">
        <v>-110178.17000000201</v>
      </c>
      <c r="CJ1039" s="100">
        <v>-110178.17000000201</v>
      </c>
      <c r="CK1039" s="100">
        <v>-110178.17000000201</v>
      </c>
      <c r="CL1039" s="100">
        <v>-110178.17000000201</v>
      </c>
      <c r="CM1039" s="100">
        <v>-110178.17000000201</v>
      </c>
      <c r="CN1039" s="100">
        <v>-110178.17000000201</v>
      </c>
      <c r="CO1039" s="100">
        <v>-110178.17000000201</v>
      </c>
    </row>
    <row r="1040" spans="1:93" x14ac:dyDescent="0.2">
      <c r="A1040" s="101" t="s">
        <v>2628</v>
      </c>
      <c r="B1040" s="100">
        <v>0</v>
      </c>
      <c r="C1040" s="100">
        <v>0</v>
      </c>
      <c r="D1040" s="100">
        <v>0</v>
      </c>
      <c r="E1040" s="100">
        <v>0</v>
      </c>
      <c r="F1040" s="100">
        <v>-29000000</v>
      </c>
      <c r="G1040" s="100">
        <v>-29000000</v>
      </c>
      <c r="H1040" s="100">
        <v>-29000000</v>
      </c>
      <c r="I1040" s="100">
        <v>-29000000</v>
      </c>
      <c r="J1040" s="100">
        <v>-29000000</v>
      </c>
      <c r="K1040" s="100">
        <v>-29000000</v>
      </c>
      <c r="L1040" s="100">
        <v>-29000000</v>
      </c>
      <c r="M1040" s="100">
        <v>-29000000</v>
      </c>
      <c r="N1040" s="100">
        <v>-29000000</v>
      </c>
      <c r="O1040" s="100">
        <v>-29000000</v>
      </c>
      <c r="P1040" s="100">
        <v>-29000000</v>
      </c>
      <c r="Q1040" s="100">
        <v>-29000000</v>
      </c>
      <c r="R1040" s="100">
        <v>-29000000</v>
      </c>
      <c r="S1040" s="100">
        <v>-29000000</v>
      </c>
      <c r="T1040" s="100">
        <v>-29000000</v>
      </c>
      <c r="U1040" s="100">
        <v>-29000000</v>
      </c>
      <c r="V1040" s="100">
        <v>-29000000</v>
      </c>
      <c r="W1040" s="100">
        <v>-29000000</v>
      </c>
      <c r="X1040" s="100">
        <v>-29000000</v>
      </c>
      <c r="Y1040" s="100">
        <v>-29000000</v>
      </c>
      <c r="Z1040" s="100">
        <v>-29000000</v>
      </c>
      <c r="AB1040" s="100">
        <v>-29000000</v>
      </c>
      <c r="AC1040" s="100">
        <v>-29000000</v>
      </c>
      <c r="AD1040" s="100">
        <v>-29000000</v>
      </c>
      <c r="AE1040" s="100">
        <v>-29000000</v>
      </c>
      <c r="AF1040" s="100">
        <v>-29000000</v>
      </c>
      <c r="AG1040" s="100">
        <v>-29000000</v>
      </c>
      <c r="AH1040" s="100">
        <v>-29000000</v>
      </c>
      <c r="AI1040" s="100">
        <v>-29000000</v>
      </c>
      <c r="AJ1040" s="100">
        <v>-29000000</v>
      </c>
      <c r="AK1040" s="100">
        <v>-29000000</v>
      </c>
      <c r="AL1040" s="100">
        <v>-29000000</v>
      </c>
      <c r="AM1040" s="100">
        <v>-29000000</v>
      </c>
      <c r="AN1040" s="100">
        <v>-29000000</v>
      </c>
      <c r="AO1040" s="100">
        <v>-29000000</v>
      </c>
      <c r="AP1040" s="100">
        <v>0</v>
      </c>
      <c r="AQ1040" s="100">
        <v>0</v>
      </c>
      <c r="AR1040" s="100">
        <v>0</v>
      </c>
      <c r="AS1040" s="100">
        <v>0</v>
      </c>
      <c r="AT1040" s="100">
        <v>0</v>
      </c>
      <c r="AU1040" s="100">
        <v>0</v>
      </c>
      <c r="AV1040" s="100">
        <v>0</v>
      </c>
      <c r="AW1040" s="100">
        <v>0</v>
      </c>
      <c r="AX1040" s="100">
        <v>0</v>
      </c>
      <c r="AY1040" s="100">
        <v>0</v>
      </c>
      <c r="AZ1040" s="100">
        <v>0</v>
      </c>
      <c r="BA1040" s="100">
        <v>0</v>
      </c>
      <c r="BB1040" s="100">
        <v>0</v>
      </c>
      <c r="BC1040" s="100">
        <v>0</v>
      </c>
      <c r="BD1040" s="100">
        <v>0</v>
      </c>
      <c r="BE1040" s="100">
        <v>0</v>
      </c>
      <c r="BF1040" s="100">
        <v>0</v>
      </c>
      <c r="BG1040" s="100">
        <v>0</v>
      </c>
      <c r="BH1040" s="100">
        <v>0</v>
      </c>
      <c r="BI1040" s="100">
        <v>0</v>
      </c>
      <c r="BJ1040" s="100">
        <v>0</v>
      </c>
      <c r="BK1040" s="100">
        <v>0</v>
      </c>
      <c r="BL1040" s="100">
        <v>0</v>
      </c>
      <c r="BM1040" s="100">
        <v>0</v>
      </c>
      <c r="BN1040" s="100">
        <v>0</v>
      </c>
      <c r="BO1040" s="100">
        <v>0</v>
      </c>
      <c r="BP1040" s="100">
        <v>0</v>
      </c>
      <c r="BQ1040" s="100">
        <v>0</v>
      </c>
      <c r="BR1040" s="100">
        <v>0</v>
      </c>
      <c r="BS1040" s="100">
        <v>0</v>
      </c>
      <c r="BT1040" s="100">
        <v>0</v>
      </c>
      <c r="BU1040" s="100">
        <v>0</v>
      </c>
      <c r="BV1040" s="100">
        <v>0</v>
      </c>
      <c r="BW1040" s="100">
        <v>0</v>
      </c>
      <c r="BX1040" s="100">
        <v>0</v>
      </c>
      <c r="BY1040" s="100">
        <v>0</v>
      </c>
      <c r="BZ1040" s="100">
        <v>0</v>
      </c>
      <c r="CA1040" s="100">
        <v>0</v>
      </c>
      <c r="CB1040" s="100">
        <v>0</v>
      </c>
      <c r="CC1040" s="100">
        <v>0</v>
      </c>
      <c r="CD1040" s="100">
        <v>0</v>
      </c>
      <c r="CE1040" s="100">
        <v>0</v>
      </c>
      <c r="CF1040" s="100">
        <v>0</v>
      </c>
      <c r="CG1040" s="100">
        <v>0</v>
      </c>
      <c r="CH1040" s="100">
        <v>0</v>
      </c>
      <c r="CI1040" s="100">
        <v>0</v>
      </c>
      <c r="CJ1040" s="100">
        <v>0</v>
      </c>
      <c r="CK1040" s="100">
        <v>0</v>
      </c>
      <c r="CL1040" s="100">
        <v>0</v>
      </c>
      <c r="CM1040" s="100">
        <v>0</v>
      </c>
      <c r="CN1040" s="100">
        <v>0</v>
      </c>
      <c r="CO1040" s="100">
        <v>0</v>
      </c>
    </row>
    <row r="1041" spans="1:93" x14ac:dyDescent="0.2">
      <c r="A1041" s="101" t="s">
        <v>2629</v>
      </c>
      <c r="B1041" s="100">
        <v>0</v>
      </c>
      <c r="C1041" s="100">
        <v>0</v>
      </c>
      <c r="D1041" s="100">
        <v>0</v>
      </c>
      <c r="E1041" s="100">
        <v>0</v>
      </c>
      <c r="F1041" s="100">
        <v>0</v>
      </c>
      <c r="G1041" s="100">
        <v>0</v>
      </c>
      <c r="H1041" s="100">
        <v>0</v>
      </c>
      <c r="I1041" s="100">
        <v>0</v>
      </c>
      <c r="J1041" s="100">
        <v>-7384848</v>
      </c>
      <c r="K1041" s="100">
        <v>-7384848</v>
      </c>
      <c r="L1041" s="100">
        <v>-11681134</v>
      </c>
      <c r="M1041" s="100">
        <v>-13829277.289999999</v>
      </c>
      <c r="N1041" s="100">
        <v>-13829277.289999999</v>
      </c>
      <c r="O1041" s="100">
        <v>-13829277.289999999</v>
      </c>
      <c r="P1041" s="100">
        <v>-13829277.289999999</v>
      </c>
      <c r="Q1041" s="100">
        <v>-13829277.289999999</v>
      </c>
      <c r="R1041" s="100">
        <v>-13829277.289999999</v>
      </c>
      <c r="S1041" s="100">
        <v>-13829277.289999999</v>
      </c>
      <c r="T1041" s="100">
        <v>-9219518.2799999993</v>
      </c>
      <c r="U1041" s="100">
        <v>-9219518.2799999993</v>
      </c>
      <c r="V1041" s="100">
        <v>-9219518.2799999993</v>
      </c>
      <c r="W1041" s="100">
        <v>-349793.98</v>
      </c>
      <c r="X1041" s="100">
        <v>-349793.98</v>
      </c>
      <c r="Y1041" s="100">
        <v>2723378.79</v>
      </c>
      <c r="Z1041" s="100">
        <v>812341.71</v>
      </c>
      <c r="AB1041" s="100">
        <v>812341.71</v>
      </c>
      <c r="AC1041" s="100">
        <v>812341.71</v>
      </c>
      <c r="AD1041" s="100">
        <v>812341.71</v>
      </c>
      <c r="AE1041" s="100">
        <v>812341.71</v>
      </c>
      <c r="AF1041" s="100">
        <v>812341.71</v>
      </c>
      <c r="AG1041" s="100">
        <v>812341.71</v>
      </c>
      <c r="AH1041" s="100">
        <v>812341.71</v>
      </c>
      <c r="AI1041" s="100">
        <v>812341.71</v>
      </c>
      <c r="AJ1041" s="100">
        <v>812341.71</v>
      </c>
      <c r="AK1041" s="100">
        <v>812341.71</v>
      </c>
      <c r="AL1041" s="100">
        <v>812341.71</v>
      </c>
      <c r="AM1041" s="100">
        <v>812341.71</v>
      </c>
      <c r="AN1041" s="100">
        <v>812341.71</v>
      </c>
      <c r="AO1041" s="100">
        <v>812341.71</v>
      </c>
      <c r="AP1041" s="100">
        <v>812341.71</v>
      </c>
      <c r="AQ1041" s="100">
        <v>812341.71</v>
      </c>
      <c r="AR1041" s="100">
        <v>812341.71</v>
      </c>
      <c r="AS1041" s="100">
        <v>812341.71</v>
      </c>
      <c r="AT1041" s="100">
        <v>812341.71</v>
      </c>
      <c r="AU1041" s="100">
        <v>812341.71</v>
      </c>
      <c r="AV1041" s="100">
        <v>812341.71</v>
      </c>
      <c r="AW1041" s="100">
        <v>812341.71</v>
      </c>
      <c r="AX1041" s="100">
        <v>812341.71</v>
      </c>
      <c r="AY1041" s="100">
        <v>812341.71</v>
      </c>
      <c r="AZ1041" s="100">
        <v>812341.71</v>
      </c>
      <c r="BA1041" s="100">
        <v>812341.71</v>
      </c>
      <c r="BB1041" s="100">
        <v>812341.71</v>
      </c>
      <c r="BC1041" s="100">
        <v>812341.71</v>
      </c>
      <c r="BD1041" s="100">
        <v>812341.71</v>
      </c>
      <c r="BE1041" s="100">
        <v>812341.71</v>
      </c>
      <c r="BF1041" s="100">
        <v>812341.71</v>
      </c>
      <c r="BG1041" s="100">
        <v>812341.71</v>
      </c>
      <c r="BH1041" s="100">
        <v>812341.71</v>
      </c>
      <c r="BI1041" s="100">
        <v>812341.71</v>
      </c>
      <c r="BJ1041" s="100">
        <v>812341.71</v>
      </c>
      <c r="BK1041" s="100">
        <v>812341.71</v>
      </c>
      <c r="BL1041" s="100">
        <v>812341.71</v>
      </c>
      <c r="BM1041" s="100">
        <v>812341.71</v>
      </c>
      <c r="BN1041" s="100">
        <v>812341.71</v>
      </c>
      <c r="BO1041" s="100">
        <v>812341.71</v>
      </c>
      <c r="BP1041" s="100">
        <v>812341.71</v>
      </c>
      <c r="BQ1041" s="100">
        <v>812341.71</v>
      </c>
      <c r="BR1041" s="100">
        <v>812341.71</v>
      </c>
      <c r="BS1041" s="100">
        <v>812341.71</v>
      </c>
      <c r="BT1041" s="100">
        <v>812341.71</v>
      </c>
      <c r="BU1041" s="100">
        <v>812341.71</v>
      </c>
      <c r="BV1041" s="100">
        <v>812341.71</v>
      </c>
      <c r="BW1041" s="100">
        <v>812341.71</v>
      </c>
      <c r="BX1041" s="100">
        <v>812341.71</v>
      </c>
      <c r="BY1041" s="100">
        <v>812341.71</v>
      </c>
      <c r="BZ1041" s="100">
        <v>812341.71</v>
      </c>
      <c r="CA1041" s="100">
        <v>812341.71</v>
      </c>
      <c r="CB1041" s="100">
        <v>812341.71</v>
      </c>
      <c r="CC1041" s="100">
        <v>812341.71</v>
      </c>
      <c r="CD1041" s="100">
        <v>812341.71</v>
      </c>
      <c r="CE1041" s="100">
        <v>812341.71</v>
      </c>
      <c r="CF1041" s="100">
        <v>812341.71</v>
      </c>
      <c r="CG1041" s="100">
        <v>812341.71</v>
      </c>
      <c r="CH1041" s="100">
        <v>812341.71</v>
      </c>
      <c r="CI1041" s="100">
        <v>812341.71</v>
      </c>
      <c r="CJ1041" s="100">
        <v>812341.71</v>
      </c>
      <c r="CK1041" s="100">
        <v>812341.71</v>
      </c>
      <c r="CL1041" s="100">
        <v>812341.71</v>
      </c>
      <c r="CM1041" s="100">
        <v>812341.71</v>
      </c>
      <c r="CN1041" s="100">
        <v>812341.71</v>
      </c>
      <c r="CO1041" s="100">
        <v>812341.71</v>
      </c>
    </row>
    <row r="1042" spans="1:93" x14ac:dyDescent="0.2">
      <c r="A1042" s="101" t="s">
        <v>2630</v>
      </c>
      <c r="B1042" s="100">
        <v>0</v>
      </c>
      <c r="C1042" s="100">
        <v>0</v>
      </c>
      <c r="D1042" s="100">
        <v>0</v>
      </c>
      <c r="E1042" s="100">
        <v>0</v>
      </c>
      <c r="F1042" s="100">
        <v>0</v>
      </c>
      <c r="G1042" s="100">
        <v>0</v>
      </c>
      <c r="H1042" s="100">
        <v>0</v>
      </c>
      <c r="I1042" s="100">
        <v>0</v>
      </c>
      <c r="J1042" s="100">
        <v>0</v>
      </c>
      <c r="K1042" s="100">
        <v>0</v>
      </c>
      <c r="L1042" s="100">
        <v>0</v>
      </c>
      <c r="M1042" s="100">
        <v>0</v>
      </c>
      <c r="N1042" s="100">
        <v>0</v>
      </c>
      <c r="O1042" s="100">
        <v>0</v>
      </c>
      <c r="P1042" s="100">
        <v>0</v>
      </c>
      <c r="Q1042" s="100">
        <v>0</v>
      </c>
      <c r="R1042" s="100">
        <v>0</v>
      </c>
      <c r="S1042" s="100">
        <v>0</v>
      </c>
      <c r="T1042" s="100">
        <v>0</v>
      </c>
      <c r="U1042" s="100">
        <v>0</v>
      </c>
      <c r="V1042" s="100">
        <v>0</v>
      </c>
      <c r="W1042" s="100">
        <v>0</v>
      </c>
      <c r="X1042" s="100">
        <v>0</v>
      </c>
      <c r="Y1042" s="100">
        <v>0</v>
      </c>
      <c r="Z1042" s="100">
        <v>0</v>
      </c>
      <c r="AB1042" s="100">
        <v>0</v>
      </c>
      <c r="AC1042" s="100">
        <v>0</v>
      </c>
      <c r="AD1042" s="100">
        <v>0</v>
      </c>
      <c r="AE1042" s="100">
        <v>0</v>
      </c>
      <c r="AF1042" s="100">
        <v>0</v>
      </c>
      <c r="AG1042" s="100">
        <v>0</v>
      </c>
      <c r="AH1042" s="100">
        <v>0</v>
      </c>
      <c r="AI1042" s="100">
        <v>0</v>
      </c>
      <c r="AJ1042" s="100">
        <v>0</v>
      </c>
      <c r="AK1042" s="100">
        <v>0</v>
      </c>
      <c r="AL1042" s="100">
        <v>0</v>
      </c>
      <c r="AM1042" s="100">
        <v>0</v>
      </c>
      <c r="AN1042" s="100">
        <v>0</v>
      </c>
      <c r="AO1042" s="100">
        <v>0</v>
      </c>
      <c r="AP1042" s="100">
        <v>0</v>
      </c>
      <c r="AQ1042" s="100">
        <v>0</v>
      </c>
      <c r="AR1042" s="100">
        <v>0</v>
      </c>
      <c r="AS1042" s="100">
        <v>0</v>
      </c>
      <c r="AT1042" s="100">
        <v>0</v>
      </c>
      <c r="AU1042" s="100">
        <v>0</v>
      </c>
      <c r="AV1042" s="100">
        <v>0</v>
      </c>
      <c r="AW1042" s="100">
        <v>0</v>
      </c>
      <c r="AX1042" s="100">
        <v>0</v>
      </c>
      <c r="AY1042" s="100">
        <v>0</v>
      </c>
      <c r="AZ1042" s="100">
        <v>0</v>
      </c>
      <c r="BA1042" s="100">
        <v>0</v>
      </c>
      <c r="BB1042" s="100">
        <v>0</v>
      </c>
      <c r="BC1042" s="100">
        <v>0</v>
      </c>
      <c r="BD1042" s="100">
        <v>0</v>
      </c>
      <c r="BE1042" s="100">
        <v>0</v>
      </c>
      <c r="BF1042" s="100">
        <v>0</v>
      </c>
      <c r="BG1042" s="100">
        <v>0</v>
      </c>
      <c r="BH1042" s="100">
        <v>0</v>
      </c>
      <c r="BI1042" s="100">
        <v>0</v>
      </c>
      <c r="BJ1042" s="100">
        <v>0</v>
      </c>
      <c r="BK1042" s="100">
        <v>0</v>
      </c>
      <c r="BL1042" s="100">
        <v>0</v>
      </c>
      <c r="BM1042" s="100">
        <v>0</v>
      </c>
      <c r="BN1042" s="100">
        <v>0</v>
      </c>
      <c r="BO1042" s="100">
        <v>0</v>
      </c>
      <c r="BP1042" s="100">
        <v>0</v>
      </c>
      <c r="BQ1042" s="100">
        <v>0</v>
      </c>
      <c r="BR1042" s="100">
        <v>0</v>
      </c>
      <c r="BS1042" s="100">
        <v>0</v>
      </c>
      <c r="BT1042" s="100">
        <v>0</v>
      </c>
      <c r="BU1042" s="100">
        <v>0</v>
      </c>
      <c r="BV1042" s="100">
        <v>0</v>
      </c>
      <c r="BW1042" s="100">
        <v>0</v>
      </c>
      <c r="BX1042" s="100">
        <v>0</v>
      </c>
      <c r="BY1042" s="100">
        <v>0</v>
      </c>
      <c r="BZ1042" s="100">
        <v>0</v>
      </c>
      <c r="CA1042" s="100">
        <v>0</v>
      </c>
      <c r="CB1042" s="100">
        <v>0</v>
      </c>
      <c r="CC1042" s="100">
        <v>0</v>
      </c>
      <c r="CD1042" s="100">
        <v>0</v>
      </c>
      <c r="CE1042" s="100">
        <v>0</v>
      </c>
      <c r="CF1042" s="100">
        <v>0</v>
      </c>
      <c r="CG1042" s="100">
        <v>0</v>
      </c>
      <c r="CH1042" s="100">
        <v>0</v>
      </c>
      <c r="CI1042" s="100">
        <v>0</v>
      </c>
      <c r="CJ1042" s="100">
        <v>0</v>
      </c>
      <c r="CK1042" s="100">
        <v>0</v>
      </c>
      <c r="CL1042" s="100">
        <v>0</v>
      </c>
      <c r="CM1042" s="100">
        <v>0</v>
      </c>
      <c r="CN1042" s="100">
        <v>0</v>
      </c>
      <c r="CO1042" s="100">
        <v>0</v>
      </c>
    </row>
    <row r="1043" spans="1:93" x14ac:dyDescent="0.2">
      <c r="A1043" s="101" t="s">
        <v>2631</v>
      </c>
      <c r="B1043" s="100">
        <v>0</v>
      </c>
      <c r="C1043" s="100">
        <v>0</v>
      </c>
      <c r="D1043" s="100">
        <v>0</v>
      </c>
      <c r="E1043" s="100">
        <v>0</v>
      </c>
      <c r="F1043" s="100">
        <v>0</v>
      </c>
      <c r="G1043" s="100">
        <v>0</v>
      </c>
      <c r="H1043" s="100">
        <v>0</v>
      </c>
      <c r="I1043" s="100">
        <v>0</v>
      </c>
      <c r="J1043" s="100">
        <v>0</v>
      </c>
      <c r="K1043" s="100">
        <v>0</v>
      </c>
      <c r="L1043" s="100">
        <v>0</v>
      </c>
      <c r="M1043" s="100">
        <v>0</v>
      </c>
      <c r="N1043" s="100">
        <v>0</v>
      </c>
      <c r="O1043" s="100">
        <v>0</v>
      </c>
      <c r="P1043" s="100">
        <v>0</v>
      </c>
      <c r="Q1043" s="100">
        <v>0</v>
      </c>
      <c r="R1043" s="100">
        <v>0</v>
      </c>
      <c r="S1043" s="100">
        <v>0</v>
      </c>
      <c r="T1043" s="100">
        <v>0</v>
      </c>
      <c r="U1043" s="100">
        <v>0</v>
      </c>
      <c r="V1043" s="100">
        <v>0</v>
      </c>
      <c r="W1043" s="100">
        <v>0</v>
      </c>
      <c r="X1043" s="100">
        <v>0</v>
      </c>
      <c r="Y1043" s="100">
        <v>0</v>
      </c>
      <c r="Z1043" s="100">
        <v>0</v>
      </c>
      <c r="AB1043" s="100">
        <v>0</v>
      </c>
      <c r="AC1043" s="100">
        <v>0</v>
      </c>
      <c r="AD1043" s="100">
        <v>0</v>
      </c>
      <c r="AE1043" s="100">
        <v>0</v>
      </c>
      <c r="AF1043" s="100">
        <v>0</v>
      </c>
      <c r="AG1043" s="100">
        <v>0</v>
      </c>
      <c r="AH1043" s="100">
        <v>0</v>
      </c>
      <c r="AI1043" s="100">
        <v>0</v>
      </c>
      <c r="AJ1043" s="100">
        <v>0</v>
      </c>
      <c r="AK1043" s="100">
        <v>0</v>
      </c>
      <c r="AL1043" s="100">
        <v>0</v>
      </c>
      <c r="AM1043" s="100">
        <v>0</v>
      </c>
      <c r="AN1043" s="100">
        <v>0</v>
      </c>
      <c r="AO1043" s="100">
        <v>0</v>
      </c>
      <c r="AP1043" s="100">
        <v>0</v>
      </c>
      <c r="AQ1043" s="100">
        <v>0</v>
      </c>
      <c r="AR1043" s="100">
        <v>0</v>
      </c>
      <c r="AS1043" s="100">
        <v>0</v>
      </c>
      <c r="AT1043" s="100">
        <v>0</v>
      </c>
      <c r="AU1043" s="100">
        <v>0</v>
      </c>
      <c r="AV1043" s="100">
        <v>0</v>
      </c>
      <c r="AW1043" s="100">
        <v>0</v>
      </c>
      <c r="AX1043" s="100">
        <v>0</v>
      </c>
      <c r="AY1043" s="100">
        <v>0</v>
      </c>
      <c r="AZ1043" s="100">
        <v>0</v>
      </c>
      <c r="BA1043" s="100">
        <v>0</v>
      </c>
      <c r="BB1043" s="100">
        <v>0</v>
      </c>
      <c r="BC1043" s="100">
        <v>0</v>
      </c>
      <c r="BD1043" s="100">
        <v>0</v>
      </c>
      <c r="BE1043" s="100">
        <v>0</v>
      </c>
      <c r="BF1043" s="100">
        <v>0</v>
      </c>
      <c r="BG1043" s="100">
        <v>0</v>
      </c>
      <c r="BH1043" s="100">
        <v>0</v>
      </c>
      <c r="BI1043" s="100">
        <v>0</v>
      </c>
      <c r="BJ1043" s="100">
        <v>0</v>
      </c>
      <c r="BK1043" s="100">
        <v>0</v>
      </c>
      <c r="BL1043" s="100">
        <v>0</v>
      </c>
      <c r="BM1043" s="100">
        <v>0</v>
      </c>
      <c r="BN1043" s="100">
        <v>0</v>
      </c>
      <c r="BO1043" s="100">
        <v>0</v>
      </c>
      <c r="BP1043" s="100">
        <v>0</v>
      </c>
      <c r="BQ1043" s="100">
        <v>0</v>
      </c>
      <c r="BR1043" s="100">
        <v>0</v>
      </c>
      <c r="BS1043" s="100">
        <v>0</v>
      </c>
      <c r="BT1043" s="100">
        <v>0</v>
      </c>
      <c r="BU1043" s="100">
        <v>0</v>
      </c>
      <c r="BV1043" s="100">
        <v>0</v>
      </c>
      <c r="BW1043" s="100">
        <v>0</v>
      </c>
      <c r="BX1043" s="100">
        <v>0</v>
      </c>
      <c r="BY1043" s="100">
        <v>0</v>
      </c>
      <c r="BZ1043" s="100">
        <v>0</v>
      </c>
      <c r="CA1043" s="100">
        <v>0</v>
      </c>
      <c r="CB1043" s="100">
        <v>0</v>
      </c>
      <c r="CC1043" s="100">
        <v>0</v>
      </c>
      <c r="CD1043" s="100">
        <v>0</v>
      </c>
      <c r="CE1043" s="100">
        <v>0</v>
      </c>
      <c r="CF1043" s="100">
        <v>0</v>
      </c>
      <c r="CG1043" s="100">
        <v>0</v>
      </c>
      <c r="CH1043" s="100">
        <v>0</v>
      </c>
      <c r="CI1043" s="100">
        <v>0</v>
      </c>
      <c r="CJ1043" s="100">
        <v>0</v>
      </c>
      <c r="CK1043" s="100">
        <v>0</v>
      </c>
      <c r="CL1043" s="100">
        <v>0</v>
      </c>
      <c r="CM1043" s="100">
        <v>0</v>
      </c>
      <c r="CN1043" s="100">
        <v>0</v>
      </c>
      <c r="CO1043" s="100">
        <v>0</v>
      </c>
    </row>
    <row r="1044" spans="1:93" x14ac:dyDescent="0.2">
      <c r="A1044" s="101" t="s">
        <v>2632</v>
      </c>
      <c r="B1044" s="100">
        <v>-82371371.099999994</v>
      </c>
      <c r="C1044" s="100">
        <v>-82371371.099999994</v>
      </c>
      <c r="D1044" s="100">
        <v>-82402866.099999994</v>
      </c>
      <c r="E1044" s="100">
        <v>-82402866.099999994</v>
      </c>
      <c r="F1044" s="100">
        <v>-82402866.099999994</v>
      </c>
      <c r="G1044" s="100">
        <v>-88931694.599999994</v>
      </c>
      <c r="H1044" s="100">
        <v>-88931694.599999994</v>
      </c>
      <c r="I1044" s="100">
        <v>-88931694.599999994</v>
      </c>
      <c r="J1044" s="100">
        <v>-79196521.849999994</v>
      </c>
      <c r="K1044" s="100">
        <v>-79196521.849999994</v>
      </c>
      <c r="L1044" s="100">
        <v>-79150033.349999994</v>
      </c>
      <c r="M1044" s="100">
        <v>-79126788.640000001</v>
      </c>
      <c r="N1044" s="100">
        <v>-79126788.640000001</v>
      </c>
      <c r="O1044" s="100">
        <v>-79126788.640000001</v>
      </c>
      <c r="P1044" s="100">
        <v>-79126788.640000001</v>
      </c>
      <c r="Q1044" s="100">
        <v>-79089334.390000001</v>
      </c>
      <c r="R1044" s="100">
        <v>-79089334.390000001</v>
      </c>
      <c r="S1044" s="100">
        <v>-79089334.390000001</v>
      </c>
      <c r="T1044" s="100">
        <v>-79051880.140000001</v>
      </c>
      <c r="U1044" s="100">
        <v>-79051880.140000001</v>
      </c>
      <c r="V1044" s="100">
        <v>-79051880.140000001</v>
      </c>
      <c r="W1044" s="100">
        <v>-79014425.890000001</v>
      </c>
      <c r="X1044" s="100">
        <v>-79014425.890000001</v>
      </c>
      <c r="Y1044" s="100">
        <v>-80252912.349999994</v>
      </c>
      <c r="Z1044" s="100">
        <v>-81971851.599999994</v>
      </c>
      <c r="AB1044" s="100">
        <v>-81971851.599999994</v>
      </c>
      <c r="AC1044" s="100">
        <v>-81971851.599999994</v>
      </c>
      <c r="AD1044" s="100">
        <v>-81971851.599999994</v>
      </c>
      <c r="AE1044" s="100">
        <v>-81971851.599999994</v>
      </c>
      <c r="AF1044" s="100">
        <v>-81971851.599999994</v>
      </c>
      <c r="AG1044" s="100">
        <v>-81971851.599999994</v>
      </c>
      <c r="AH1044" s="100">
        <v>-81971851.599999994</v>
      </c>
      <c r="AI1044" s="100">
        <v>-81971851.599999994</v>
      </c>
      <c r="AJ1044" s="100">
        <v>-81971851.599999994</v>
      </c>
      <c r="AK1044" s="100">
        <v>-81971851.599999994</v>
      </c>
      <c r="AL1044" s="100">
        <v>-81971851.599999994</v>
      </c>
      <c r="AM1044" s="100">
        <v>-81971851.599999994</v>
      </c>
      <c r="AN1044" s="100">
        <v>-81971851.599999994</v>
      </c>
      <c r="AO1044" s="100">
        <v>-81971851.599999994</v>
      </c>
      <c r="AP1044" s="100">
        <v>-81971851.599999994</v>
      </c>
      <c r="AQ1044" s="100">
        <v>-81971851.599999994</v>
      </c>
      <c r="AR1044" s="100">
        <v>-81971851.599999994</v>
      </c>
      <c r="AS1044" s="100">
        <v>-81971851.599999994</v>
      </c>
      <c r="AT1044" s="100">
        <v>-81971851.599999994</v>
      </c>
      <c r="AU1044" s="100">
        <v>-81971851.599999994</v>
      </c>
      <c r="AV1044" s="100">
        <v>-81971851.599999994</v>
      </c>
      <c r="AW1044" s="100">
        <v>-81971851.599999994</v>
      </c>
      <c r="AX1044" s="100">
        <v>-81971851.599999994</v>
      </c>
      <c r="AY1044" s="100">
        <v>-81971851.599999994</v>
      </c>
      <c r="AZ1044" s="100">
        <v>-81971851.599999994</v>
      </c>
      <c r="BA1044" s="100">
        <v>-81971851.599999994</v>
      </c>
      <c r="BB1044" s="100">
        <v>-81971851.599999994</v>
      </c>
      <c r="BC1044" s="100">
        <v>-81971851.599999994</v>
      </c>
      <c r="BD1044" s="100">
        <v>-81971851.599999994</v>
      </c>
      <c r="BE1044" s="100">
        <v>-81971851.599999994</v>
      </c>
      <c r="BF1044" s="100">
        <v>-81971851.599999994</v>
      </c>
      <c r="BG1044" s="100">
        <v>-81971851.599999994</v>
      </c>
      <c r="BH1044" s="100">
        <v>-81971851.599999994</v>
      </c>
      <c r="BI1044" s="100">
        <v>-81971851.599999994</v>
      </c>
      <c r="BJ1044" s="100">
        <v>-81971851.599999994</v>
      </c>
      <c r="BK1044" s="100">
        <v>-81971851.599999994</v>
      </c>
      <c r="BL1044" s="100">
        <v>-81971851.599999994</v>
      </c>
      <c r="BM1044" s="100">
        <v>-81971851.599999994</v>
      </c>
      <c r="BN1044" s="100">
        <v>-81971851.599999994</v>
      </c>
      <c r="BO1044" s="100">
        <v>-81971851.599999994</v>
      </c>
      <c r="BP1044" s="100">
        <v>-81971851.599999994</v>
      </c>
      <c r="BQ1044" s="100">
        <v>-81971851.599999994</v>
      </c>
      <c r="BR1044" s="100">
        <v>-81971851.599999994</v>
      </c>
      <c r="BS1044" s="100">
        <v>-81971851.599999994</v>
      </c>
      <c r="BT1044" s="100">
        <v>-81971851.599999994</v>
      </c>
      <c r="BU1044" s="100">
        <v>-81971851.599999994</v>
      </c>
      <c r="BV1044" s="100">
        <v>-81971851.599999994</v>
      </c>
      <c r="BW1044" s="100">
        <v>-81971851.599999994</v>
      </c>
      <c r="BX1044" s="100">
        <v>-81971851.599999994</v>
      </c>
      <c r="BY1044" s="100">
        <v>-81971851.599999994</v>
      </c>
      <c r="BZ1044" s="100">
        <v>-81971851.599999994</v>
      </c>
      <c r="CA1044" s="100">
        <v>-81971851.599999994</v>
      </c>
      <c r="CB1044" s="100">
        <v>-81971851.599999994</v>
      </c>
      <c r="CC1044" s="100">
        <v>-81971851.599999994</v>
      </c>
      <c r="CD1044" s="100">
        <v>-81971851.599999994</v>
      </c>
      <c r="CE1044" s="100">
        <v>-81971851.599999994</v>
      </c>
      <c r="CF1044" s="100">
        <v>-81971851.599999994</v>
      </c>
      <c r="CG1044" s="100">
        <v>-81971851.599999994</v>
      </c>
      <c r="CH1044" s="100">
        <v>-81971851.599999994</v>
      </c>
      <c r="CI1044" s="100">
        <v>-81971851.599999994</v>
      </c>
      <c r="CJ1044" s="100">
        <v>-81971851.599999994</v>
      </c>
      <c r="CK1044" s="100">
        <v>-81971851.599999994</v>
      </c>
      <c r="CL1044" s="100">
        <v>-81971851.599999994</v>
      </c>
      <c r="CM1044" s="100">
        <v>-81971851.599999994</v>
      </c>
      <c r="CN1044" s="100">
        <v>-81971851.599999994</v>
      </c>
      <c r="CO1044" s="100">
        <v>-81971851.599999994</v>
      </c>
    </row>
    <row r="1045" spans="1:93" x14ac:dyDescent="0.2">
      <c r="A1045" s="101" t="s">
        <v>2633</v>
      </c>
      <c r="B1045" s="100">
        <v>0</v>
      </c>
      <c r="C1045" s="100">
        <v>0</v>
      </c>
      <c r="D1045" s="100">
        <v>0</v>
      </c>
      <c r="E1045" s="100">
        <v>0</v>
      </c>
      <c r="F1045" s="100">
        <v>0</v>
      </c>
      <c r="G1045" s="100">
        <v>0</v>
      </c>
      <c r="H1045" s="100">
        <v>0</v>
      </c>
      <c r="I1045" s="100">
        <v>0</v>
      </c>
      <c r="J1045" s="100">
        <v>0</v>
      </c>
      <c r="K1045" s="100">
        <v>0</v>
      </c>
      <c r="L1045" s="100">
        <v>0</v>
      </c>
      <c r="M1045" s="100">
        <v>0</v>
      </c>
      <c r="N1045" s="100">
        <v>0</v>
      </c>
      <c r="O1045" s="100">
        <v>0</v>
      </c>
      <c r="P1045" s="100">
        <v>0</v>
      </c>
      <c r="Q1045" s="100">
        <v>0</v>
      </c>
      <c r="R1045" s="100">
        <v>0</v>
      </c>
      <c r="S1045" s="100">
        <v>0</v>
      </c>
      <c r="T1045" s="100">
        <v>0</v>
      </c>
      <c r="U1045" s="100">
        <v>0</v>
      </c>
      <c r="V1045" s="100">
        <v>0</v>
      </c>
      <c r="W1045" s="100">
        <v>0</v>
      </c>
      <c r="X1045" s="100">
        <v>0</v>
      </c>
      <c r="Y1045" s="100">
        <v>0</v>
      </c>
      <c r="Z1045" s="100">
        <v>0</v>
      </c>
      <c r="AB1045" s="100">
        <v>0</v>
      </c>
      <c r="AC1045" s="100">
        <v>0</v>
      </c>
      <c r="AD1045" s="100">
        <v>0</v>
      </c>
      <c r="AE1045" s="100">
        <v>0</v>
      </c>
      <c r="AF1045" s="100">
        <v>0</v>
      </c>
      <c r="AG1045" s="100">
        <v>0</v>
      </c>
      <c r="AH1045" s="100">
        <v>0</v>
      </c>
      <c r="AI1045" s="100">
        <v>0</v>
      </c>
      <c r="AJ1045" s="100">
        <v>0</v>
      </c>
      <c r="AK1045" s="100">
        <v>0</v>
      </c>
      <c r="AL1045" s="100">
        <v>0</v>
      </c>
      <c r="AM1045" s="100">
        <v>0</v>
      </c>
      <c r="AN1045" s="100">
        <v>0</v>
      </c>
      <c r="AO1045" s="100">
        <v>0</v>
      </c>
      <c r="AP1045" s="100">
        <v>0</v>
      </c>
      <c r="AQ1045" s="100">
        <v>0</v>
      </c>
      <c r="AR1045" s="100">
        <v>0</v>
      </c>
      <c r="AS1045" s="100">
        <v>0</v>
      </c>
      <c r="AT1045" s="100">
        <v>0</v>
      </c>
      <c r="AU1045" s="100">
        <v>0</v>
      </c>
      <c r="AV1045" s="100">
        <v>0</v>
      </c>
      <c r="AW1045" s="100">
        <v>0</v>
      </c>
      <c r="AX1045" s="100">
        <v>0</v>
      </c>
      <c r="AY1045" s="100">
        <v>0</v>
      </c>
      <c r="AZ1045" s="100">
        <v>0</v>
      </c>
      <c r="BA1045" s="100">
        <v>0</v>
      </c>
      <c r="BB1045" s="100">
        <v>0</v>
      </c>
      <c r="BC1045" s="100">
        <v>0</v>
      </c>
      <c r="BD1045" s="100">
        <v>0</v>
      </c>
      <c r="BE1045" s="100">
        <v>0</v>
      </c>
      <c r="BF1045" s="100">
        <v>0</v>
      </c>
      <c r="BG1045" s="100">
        <v>0</v>
      </c>
      <c r="BH1045" s="100">
        <v>0</v>
      </c>
      <c r="BI1045" s="100">
        <v>0</v>
      </c>
      <c r="BJ1045" s="100">
        <v>0</v>
      </c>
      <c r="BK1045" s="100">
        <v>0</v>
      </c>
      <c r="BL1045" s="100">
        <v>0</v>
      </c>
      <c r="BM1045" s="100">
        <v>0</v>
      </c>
      <c r="BN1045" s="100">
        <v>0</v>
      </c>
      <c r="BO1045" s="100">
        <v>0</v>
      </c>
      <c r="BP1045" s="100">
        <v>0</v>
      </c>
      <c r="BQ1045" s="100">
        <v>0</v>
      </c>
      <c r="BR1045" s="100">
        <v>0</v>
      </c>
      <c r="BS1045" s="100">
        <v>0</v>
      </c>
      <c r="BT1045" s="100">
        <v>0</v>
      </c>
      <c r="BU1045" s="100">
        <v>0</v>
      </c>
      <c r="BV1045" s="100">
        <v>0</v>
      </c>
      <c r="BW1045" s="100">
        <v>0</v>
      </c>
      <c r="BX1045" s="100">
        <v>0</v>
      </c>
      <c r="BY1045" s="100">
        <v>0</v>
      </c>
      <c r="BZ1045" s="100">
        <v>0</v>
      </c>
      <c r="CA1045" s="100">
        <v>0</v>
      </c>
      <c r="CB1045" s="100">
        <v>0</v>
      </c>
      <c r="CC1045" s="100">
        <v>0</v>
      </c>
      <c r="CD1045" s="100">
        <v>0</v>
      </c>
      <c r="CE1045" s="100">
        <v>0</v>
      </c>
      <c r="CF1045" s="100">
        <v>0</v>
      </c>
      <c r="CG1045" s="100">
        <v>0</v>
      </c>
      <c r="CH1045" s="100">
        <v>0</v>
      </c>
      <c r="CI1045" s="100">
        <v>0</v>
      </c>
      <c r="CJ1045" s="100">
        <v>0</v>
      </c>
      <c r="CK1045" s="100">
        <v>0</v>
      </c>
      <c r="CL1045" s="100">
        <v>0</v>
      </c>
      <c r="CM1045" s="100">
        <v>0</v>
      </c>
      <c r="CN1045" s="100">
        <v>0</v>
      </c>
      <c r="CO1045" s="100">
        <v>0</v>
      </c>
    </row>
    <row r="1046" spans="1:93" x14ac:dyDescent="0.2">
      <c r="A1046" s="101" t="s">
        <v>2634</v>
      </c>
      <c r="B1046" s="100">
        <v>0</v>
      </c>
      <c r="C1046" s="100">
        <v>0</v>
      </c>
      <c r="D1046" s="100">
        <v>0</v>
      </c>
      <c r="E1046" s="100">
        <v>0</v>
      </c>
      <c r="F1046" s="100">
        <v>0</v>
      </c>
      <c r="G1046" s="100">
        <v>0</v>
      </c>
      <c r="H1046" s="100">
        <v>0</v>
      </c>
      <c r="I1046" s="100">
        <v>0</v>
      </c>
      <c r="J1046" s="100">
        <v>0</v>
      </c>
      <c r="K1046" s="100">
        <v>0</v>
      </c>
      <c r="L1046" s="100">
        <v>0</v>
      </c>
      <c r="M1046" s="100">
        <v>0</v>
      </c>
      <c r="N1046" s="100">
        <v>0</v>
      </c>
      <c r="O1046" s="100">
        <v>0</v>
      </c>
      <c r="P1046" s="100">
        <v>0</v>
      </c>
      <c r="Q1046" s="100">
        <v>0</v>
      </c>
      <c r="R1046" s="100">
        <v>0</v>
      </c>
      <c r="S1046" s="100">
        <v>0</v>
      </c>
      <c r="T1046" s="100">
        <v>0</v>
      </c>
      <c r="U1046" s="100">
        <v>0</v>
      </c>
      <c r="V1046" s="100">
        <v>0</v>
      </c>
      <c r="W1046" s="100">
        <v>0</v>
      </c>
      <c r="X1046" s="100">
        <v>0</v>
      </c>
      <c r="Y1046" s="100">
        <v>0</v>
      </c>
      <c r="Z1046" s="100">
        <v>0</v>
      </c>
      <c r="AB1046" s="100">
        <v>0</v>
      </c>
      <c r="AC1046" s="100">
        <v>0</v>
      </c>
      <c r="AD1046" s="100">
        <v>0</v>
      </c>
      <c r="AE1046" s="100">
        <v>0</v>
      </c>
      <c r="AF1046" s="100">
        <v>0</v>
      </c>
      <c r="AG1046" s="100">
        <v>0</v>
      </c>
      <c r="AH1046" s="100">
        <v>0</v>
      </c>
      <c r="AI1046" s="100">
        <v>0</v>
      </c>
      <c r="AJ1046" s="100">
        <v>0</v>
      </c>
      <c r="AK1046" s="100">
        <v>0</v>
      </c>
      <c r="AL1046" s="100">
        <v>0</v>
      </c>
      <c r="AM1046" s="100">
        <v>0</v>
      </c>
      <c r="AN1046" s="100">
        <v>0</v>
      </c>
      <c r="AO1046" s="100">
        <v>0</v>
      </c>
      <c r="AP1046" s="100">
        <v>0</v>
      </c>
      <c r="AQ1046" s="100">
        <v>0</v>
      </c>
      <c r="AR1046" s="100">
        <v>0</v>
      </c>
      <c r="AS1046" s="100">
        <v>0</v>
      </c>
      <c r="AT1046" s="100">
        <v>0</v>
      </c>
      <c r="AU1046" s="100">
        <v>0</v>
      </c>
      <c r="AV1046" s="100">
        <v>0</v>
      </c>
      <c r="AW1046" s="100">
        <v>0</v>
      </c>
      <c r="AX1046" s="100">
        <v>0</v>
      </c>
      <c r="AY1046" s="100">
        <v>0</v>
      </c>
      <c r="AZ1046" s="100">
        <v>0</v>
      </c>
      <c r="BA1046" s="100">
        <v>0</v>
      </c>
      <c r="BB1046" s="100">
        <v>0</v>
      </c>
      <c r="BC1046" s="100">
        <v>0</v>
      </c>
      <c r="BD1046" s="100">
        <v>0</v>
      </c>
      <c r="BE1046" s="100">
        <v>0</v>
      </c>
      <c r="BF1046" s="100">
        <v>0</v>
      </c>
      <c r="BG1046" s="100">
        <v>0</v>
      </c>
      <c r="BH1046" s="100">
        <v>0</v>
      </c>
      <c r="BI1046" s="100">
        <v>0</v>
      </c>
      <c r="BJ1046" s="100">
        <v>0</v>
      </c>
      <c r="BK1046" s="100">
        <v>0</v>
      </c>
      <c r="BL1046" s="100">
        <v>0</v>
      </c>
      <c r="BM1046" s="100">
        <v>0</v>
      </c>
      <c r="BN1046" s="100">
        <v>0</v>
      </c>
      <c r="BO1046" s="100">
        <v>0</v>
      </c>
      <c r="BP1046" s="100">
        <v>0</v>
      </c>
      <c r="BQ1046" s="100">
        <v>0</v>
      </c>
      <c r="BR1046" s="100">
        <v>0</v>
      </c>
      <c r="BS1046" s="100">
        <v>0</v>
      </c>
      <c r="BT1046" s="100">
        <v>0</v>
      </c>
      <c r="BU1046" s="100">
        <v>0</v>
      </c>
      <c r="BV1046" s="100">
        <v>0</v>
      </c>
      <c r="BW1046" s="100">
        <v>0</v>
      </c>
      <c r="BX1046" s="100">
        <v>0</v>
      </c>
      <c r="BY1046" s="100">
        <v>0</v>
      </c>
      <c r="BZ1046" s="100">
        <v>0</v>
      </c>
      <c r="CA1046" s="100">
        <v>0</v>
      </c>
      <c r="CB1046" s="100">
        <v>0</v>
      </c>
      <c r="CC1046" s="100">
        <v>0</v>
      </c>
      <c r="CD1046" s="100">
        <v>0</v>
      </c>
      <c r="CE1046" s="100">
        <v>0</v>
      </c>
      <c r="CF1046" s="100">
        <v>0</v>
      </c>
      <c r="CG1046" s="100">
        <v>0</v>
      </c>
      <c r="CH1046" s="100">
        <v>0</v>
      </c>
      <c r="CI1046" s="100">
        <v>0</v>
      </c>
      <c r="CJ1046" s="100">
        <v>0</v>
      </c>
      <c r="CK1046" s="100">
        <v>0</v>
      </c>
      <c r="CL1046" s="100">
        <v>0</v>
      </c>
      <c r="CM1046" s="100">
        <v>0</v>
      </c>
      <c r="CN1046" s="100">
        <v>0</v>
      </c>
      <c r="CO1046" s="100">
        <v>0</v>
      </c>
    </row>
    <row r="1047" spans="1:93" x14ac:dyDescent="0.2">
      <c r="A1047" s="101" t="s">
        <v>2635</v>
      </c>
      <c r="B1047" s="100">
        <v>0</v>
      </c>
      <c r="C1047" s="100">
        <v>0</v>
      </c>
      <c r="D1047" s="100">
        <v>0</v>
      </c>
      <c r="E1047" s="100">
        <v>0</v>
      </c>
      <c r="F1047" s="100">
        <v>0</v>
      </c>
      <c r="G1047" s="100">
        <v>0</v>
      </c>
      <c r="H1047" s="100">
        <v>0</v>
      </c>
      <c r="I1047" s="100">
        <v>0</v>
      </c>
      <c r="J1047" s="100">
        <v>0</v>
      </c>
      <c r="K1047" s="100">
        <v>0</v>
      </c>
      <c r="L1047" s="100">
        <v>0</v>
      </c>
      <c r="M1047" s="100">
        <v>0</v>
      </c>
      <c r="N1047" s="100">
        <v>0</v>
      </c>
      <c r="O1047" s="100">
        <v>0</v>
      </c>
      <c r="P1047" s="100">
        <v>0</v>
      </c>
      <c r="Q1047" s="100">
        <v>0</v>
      </c>
      <c r="R1047" s="100">
        <v>0</v>
      </c>
      <c r="S1047" s="100">
        <v>0</v>
      </c>
      <c r="T1047" s="100">
        <v>0</v>
      </c>
      <c r="U1047" s="100">
        <v>0</v>
      </c>
      <c r="V1047" s="100">
        <v>0</v>
      </c>
      <c r="W1047" s="100">
        <v>0</v>
      </c>
      <c r="X1047" s="100">
        <v>0</v>
      </c>
      <c r="Y1047" s="100">
        <v>0</v>
      </c>
      <c r="Z1047" s="100">
        <v>0</v>
      </c>
      <c r="AB1047" s="100">
        <v>0</v>
      </c>
      <c r="AC1047" s="100">
        <v>0</v>
      </c>
      <c r="AD1047" s="100">
        <v>0</v>
      </c>
      <c r="AE1047" s="100">
        <v>0</v>
      </c>
      <c r="AF1047" s="100">
        <v>0</v>
      </c>
      <c r="AG1047" s="100">
        <v>0</v>
      </c>
      <c r="AH1047" s="100">
        <v>0</v>
      </c>
      <c r="AI1047" s="100">
        <v>0</v>
      </c>
      <c r="AJ1047" s="100">
        <v>0</v>
      </c>
      <c r="AK1047" s="100">
        <v>0</v>
      </c>
      <c r="AL1047" s="100">
        <v>0</v>
      </c>
      <c r="AM1047" s="100">
        <v>0</v>
      </c>
      <c r="AN1047" s="100">
        <v>0</v>
      </c>
      <c r="AO1047" s="100">
        <v>0</v>
      </c>
      <c r="AP1047" s="100">
        <v>0</v>
      </c>
      <c r="AQ1047" s="100">
        <v>0</v>
      </c>
      <c r="AR1047" s="100">
        <v>0</v>
      </c>
      <c r="AS1047" s="100">
        <v>0</v>
      </c>
      <c r="AT1047" s="100">
        <v>0</v>
      </c>
      <c r="AU1047" s="100">
        <v>0</v>
      </c>
      <c r="AV1047" s="100">
        <v>0</v>
      </c>
      <c r="AW1047" s="100">
        <v>0</v>
      </c>
      <c r="AX1047" s="100">
        <v>0</v>
      </c>
      <c r="AY1047" s="100">
        <v>0</v>
      </c>
      <c r="AZ1047" s="100">
        <v>0</v>
      </c>
      <c r="BA1047" s="100">
        <v>0</v>
      </c>
      <c r="BB1047" s="100">
        <v>0</v>
      </c>
      <c r="BC1047" s="100">
        <v>0</v>
      </c>
      <c r="BD1047" s="100">
        <v>0</v>
      </c>
      <c r="BE1047" s="100">
        <v>0</v>
      </c>
      <c r="BF1047" s="100">
        <v>0</v>
      </c>
      <c r="BG1047" s="100">
        <v>0</v>
      </c>
      <c r="BH1047" s="100">
        <v>0</v>
      </c>
      <c r="BI1047" s="100">
        <v>0</v>
      </c>
      <c r="BJ1047" s="100">
        <v>0</v>
      </c>
      <c r="BK1047" s="100">
        <v>0</v>
      </c>
      <c r="BL1047" s="100">
        <v>0</v>
      </c>
      <c r="BM1047" s="100">
        <v>0</v>
      </c>
      <c r="BN1047" s="100">
        <v>0</v>
      </c>
      <c r="BO1047" s="100">
        <v>0</v>
      </c>
      <c r="BP1047" s="100">
        <v>0</v>
      </c>
      <c r="BQ1047" s="100">
        <v>0</v>
      </c>
      <c r="BR1047" s="100">
        <v>0</v>
      </c>
      <c r="BS1047" s="100">
        <v>0</v>
      </c>
      <c r="BT1047" s="100">
        <v>0</v>
      </c>
      <c r="BU1047" s="100">
        <v>0</v>
      </c>
      <c r="BV1047" s="100">
        <v>0</v>
      </c>
      <c r="BW1047" s="100">
        <v>0</v>
      </c>
      <c r="BX1047" s="100">
        <v>0</v>
      </c>
      <c r="BY1047" s="100">
        <v>0</v>
      </c>
      <c r="BZ1047" s="100">
        <v>0</v>
      </c>
      <c r="CA1047" s="100">
        <v>0</v>
      </c>
      <c r="CB1047" s="100">
        <v>0</v>
      </c>
      <c r="CC1047" s="100">
        <v>0</v>
      </c>
      <c r="CD1047" s="100">
        <v>0</v>
      </c>
      <c r="CE1047" s="100">
        <v>0</v>
      </c>
      <c r="CF1047" s="100">
        <v>0</v>
      </c>
      <c r="CG1047" s="100">
        <v>0</v>
      </c>
      <c r="CH1047" s="100">
        <v>0</v>
      </c>
      <c r="CI1047" s="100">
        <v>0</v>
      </c>
      <c r="CJ1047" s="100">
        <v>0</v>
      </c>
      <c r="CK1047" s="100">
        <v>0</v>
      </c>
      <c r="CL1047" s="100">
        <v>0</v>
      </c>
      <c r="CM1047" s="100">
        <v>0</v>
      </c>
      <c r="CN1047" s="100">
        <v>0</v>
      </c>
      <c r="CO1047" s="100">
        <v>0</v>
      </c>
    </row>
    <row r="1048" spans="1:93" x14ac:dyDescent="0.2">
      <c r="A1048" s="101" t="s">
        <v>2636</v>
      </c>
      <c r="B1048" s="100">
        <v>0</v>
      </c>
      <c r="C1048" s="100">
        <v>0</v>
      </c>
      <c r="D1048" s="100">
        <v>0</v>
      </c>
      <c r="E1048" s="100">
        <v>0</v>
      </c>
      <c r="F1048" s="100">
        <v>0</v>
      </c>
      <c r="G1048" s="100">
        <v>0</v>
      </c>
      <c r="H1048" s="100">
        <v>0</v>
      </c>
      <c r="I1048" s="100">
        <v>0</v>
      </c>
      <c r="J1048" s="100">
        <v>0</v>
      </c>
      <c r="K1048" s="100">
        <v>0</v>
      </c>
      <c r="L1048" s="100">
        <v>0</v>
      </c>
      <c r="M1048" s="100">
        <v>0</v>
      </c>
      <c r="N1048" s="100">
        <v>0</v>
      </c>
      <c r="O1048" s="100">
        <v>0</v>
      </c>
      <c r="P1048" s="100">
        <v>0</v>
      </c>
      <c r="Q1048" s="100">
        <v>0</v>
      </c>
      <c r="R1048" s="100">
        <v>0</v>
      </c>
      <c r="S1048" s="100">
        <v>0</v>
      </c>
      <c r="T1048" s="100">
        <v>0</v>
      </c>
      <c r="U1048" s="100">
        <v>0</v>
      </c>
      <c r="V1048" s="100">
        <v>0</v>
      </c>
      <c r="W1048" s="100">
        <v>0</v>
      </c>
      <c r="X1048" s="100">
        <v>0</v>
      </c>
      <c r="Y1048" s="100">
        <v>0</v>
      </c>
      <c r="Z1048" s="100">
        <v>0</v>
      </c>
      <c r="AB1048" s="100">
        <v>0</v>
      </c>
      <c r="AC1048" s="100">
        <v>0</v>
      </c>
      <c r="AD1048" s="100">
        <v>0</v>
      </c>
      <c r="AE1048" s="100">
        <v>0</v>
      </c>
      <c r="AF1048" s="100">
        <v>0</v>
      </c>
      <c r="AG1048" s="100">
        <v>0</v>
      </c>
      <c r="AH1048" s="100">
        <v>0</v>
      </c>
      <c r="AI1048" s="100">
        <v>0</v>
      </c>
      <c r="AJ1048" s="100">
        <v>0</v>
      </c>
      <c r="AK1048" s="100">
        <v>0</v>
      </c>
      <c r="AL1048" s="100">
        <v>0</v>
      </c>
      <c r="AM1048" s="100">
        <v>0</v>
      </c>
      <c r="AN1048" s="100">
        <v>0</v>
      </c>
      <c r="AO1048" s="100">
        <v>0</v>
      </c>
      <c r="AP1048" s="100">
        <v>0</v>
      </c>
      <c r="AQ1048" s="100">
        <v>0</v>
      </c>
      <c r="AR1048" s="100">
        <v>0</v>
      </c>
      <c r="AS1048" s="100">
        <v>0</v>
      </c>
      <c r="AT1048" s="100">
        <v>0</v>
      </c>
      <c r="AU1048" s="100">
        <v>0</v>
      </c>
      <c r="AV1048" s="100">
        <v>0</v>
      </c>
      <c r="AW1048" s="100">
        <v>0</v>
      </c>
      <c r="AX1048" s="100">
        <v>0</v>
      </c>
      <c r="AY1048" s="100">
        <v>0</v>
      </c>
      <c r="AZ1048" s="100">
        <v>0</v>
      </c>
      <c r="BA1048" s="100">
        <v>0</v>
      </c>
      <c r="BB1048" s="100">
        <v>0</v>
      </c>
      <c r="BC1048" s="100">
        <v>0</v>
      </c>
      <c r="BD1048" s="100">
        <v>0</v>
      </c>
      <c r="BE1048" s="100">
        <v>0</v>
      </c>
      <c r="BF1048" s="100">
        <v>0</v>
      </c>
      <c r="BG1048" s="100">
        <v>0</v>
      </c>
      <c r="BH1048" s="100">
        <v>0</v>
      </c>
      <c r="BI1048" s="100">
        <v>0</v>
      </c>
      <c r="BJ1048" s="100">
        <v>0</v>
      </c>
      <c r="BK1048" s="100">
        <v>0</v>
      </c>
      <c r="BL1048" s="100">
        <v>0</v>
      </c>
      <c r="BM1048" s="100">
        <v>0</v>
      </c>
      <c r="BN1048" s="100">
        <v>0</v>
      </c>
      <c r="BO1048" s="100">
        <v>0</v>
      </c>
      <c r="BP1048" s="100">
        <v>0</v>
      </c>
      <c r="BQ1048" s="100">
        <v>0</v>
      </c>
      <c r="BR1048" s="100">
        <v>0</v>
      </c>
      <c r="BS1048" s="100">
        <v>0</v>
      </c>
      <c r="BT1048" s="100">
        <v>0</v>
      </c>
      <c r="BU1048" s="100">
        <v>0</v>
      </c>
      <c r="BV1048" s="100">
        <v>0</v>
      </c>
      <c r="BW1048" s="100">
        <v>0</v>
      </c>
      <c r="BX1048" s="100">
        <v>0</v>
      </c>
      <c r="BY1048" s="100">
        <v>0</v>
      </c>
      <c r="BZ1048" s="100">
        <v>0</v>
      </c>
      <c r="CA1048" s="100">
        <v>0</v>
      </c>
      <c r="CB1048" s="100">
        <v>0</v>
      </c>
      <c r="CC1048" s="100">
        <v>0</v>
      </c>
      <c r="CD1048" s="100">
        <v>0</v>
      </c>
      <c r="CE1048" s="100">
        <v>0</v>
      </c>
      <c r="CF1048" s="100">
        <v>0</v>
      </c>
      <c r="CG1048" s="100">
        <v>0</v>
      </c>
      <c r="CH1048" s="100">
        <v>0</v>
      </c>
      <c r="CI1048" s="100">
        <v>0</v>
      </c>
      <c r="CJ1048" s="100">
        <v>0</v>
      </c>
      <c r="CK1048" s="100">
        <v>0</v>
      </c>
      <c r="CL1048" s="100">
        <v>0</v>
      </c>
      <c r="CM1048" s="100">
        <v>0</v>
      </c>
      <c r="CN1048" s="100">
        <v>0</v>
      </c>
      <c r="CO1048" s="100">
        <v>0</v>
      </c>
    </row>
    <row r="1049" spans="1:93" x14ac:dyDescent="0.2">
      <c r="A1049" s="101" t="s">
        <v>2637</v>
      </c>
      <c r="B1049" s="100">
        <v>-516784</v>
      </c>
      <c r="C1049" s="100">
        <v>-516784</v>
      </c>
      <c r="D1049" s="100">
        <v>-206463</v>
      </c>
      <c r="E1049" s="100">
        <v>-206463</v>
      </c>
      <c r="F1049" s="100">
        <v>-206463</v>
      </c>
      <c r="G1049" s="100">
        <v>-206463</v>
      </c>
      <c r="H1049" s="100">
        <v>-206463</v>
      </c>
      <c r="I1049" s="100">
        <v>-206463</v>
      </c>
      <c r="J1049" s="100">
        <v>-206463</v>
      </c>
      <c r="K1049" s="100">
        <v>-206463</v>
      </c>
      <c r="L1049" s="100">
        <v>-206463</v>
      </c>
      <c r="M1049" s="100">
        <v>-206463</v>
      </c>
      <c r="N1049" s="100">
        <v>-206463</v>
      </c>
      <c r="O1049" s="100">
        <v>-189257.75</v>
      </c>
      <c r="P1049" s="100">
        <v>-172052.5</v>
      </c>
      <c r="Q1049" s="100">
        <v>-154847.25</v>
      </c>
      <c r="R1049" s="100">
        <v>-137642</v>
      </c>
      <c r="S1049" s="100">
        <v>-120436.75</v>
      </c>
      <c r="T1049" s="100">
        <v>-103231.5</v>
      </c>
      <c r="U1049" s="100">
        <v>-86026.25</v>
      </c>
      <c r="V1049" s="100">
        <v>-68821</v>
      </c>
      <c r="W1049" s="100">
        <v>-51615.75</v>
      </c>
      <c r="X1049" s="100">
        <v>-34410.5</v>
      </c>
      <c r="Y1049" s="100">
        <v>-17205.25</v>
      </c>
      <c r="Z1049" s="100">
        <v>0</v>
      </c>
      <c r="AB1049" s="100">
        <v>0</v>
      </c>
      <c r="AC1049" s="100">
        <v>0</v>
      </c>
      <c r="AD1049" s="100">
        <v>0</v>
      </c>
      <c r="AE1049" s="100">
        <v>0</v>
      </c>
      <c r="AF1049" s="100">
        <v>0</v>
      </c>
      <c r="AG1049" s="100">
        <v>0</v>
      </c>
      <c r="AH1049" s="100">
        <v>0</v>
      </c>
      <c r="AI1049" s="100">
        <v>0</v>
      </c>
      <c r="AJ1049" s="100">
        <v>0</v>
      </c>
      <c r="AK1049" s="100">
        <v>0</v>
      </c>
      <c r="AL1049" s="100">
        <v>0</v>
      </c>
      <c r="AM1049" s="100">
        <v>0</v>
      </c>
      <c r="AN1049" s="100">
        <v>0</v>
      </c>
      <c r="AO1049" s="100">
        <v>0</v>
      </c>
      <c r="AP1049" s="100">
        <v>0</v>
      </c>
      <c r="AQ1049" s="100">
        <v>0</v>
      </c>
      <c r="AR1049" s="100">
        <v>0</v>
      </c>
      <c r="AS1049" s="100">
        <v>0</v>
      </c>
      <c r="AT1049" s="100">
        <v>0</v>
      </c>
      <c r="AU1049" s="100">
        <v>0</v>
      </c>
      <c r="AV1049" s="100">
        <v>0</v>
      </c>
      <c r="AW1049" s="100">
        <v>0</v>
      </c>
      <c r="AX1049" s="100">
        <v>0</v>
      </c>
      <c r="AY1049" s="100">
        <v>0</v>
      </c>
      <c r="AZ1049" s="100">
        <v>0</v>
      </c>
      <c r="BA1049" s="100">
        <v>0</v>
      </c>
      <c r="BB1049" s="100">
        <v>0</v>
      </c>
      <c r="BC1049" s="100">
        <v>0</v>
      </c>
      <c r="BD1049" s="100">
        <v>0</v>
      </c>
      <c r="BE1049" s="100">
        <v>0</v>
      </c>
      <c r="BF1049" s="100">
        <v>0</v>
      </c>
      <c r="BG1049" s="100">
        <v>0</v>
      </c>
      <c r="BH1049" s="100">
        <v>0</v>
      </c>
      <c r="BI1049" s="100">
        <v>0</v>
      </c>
      <c r="BJ1049" s="100">
        <v>0</v>
      </c>
      <c r="BK1049" s="100">
        <v>0</v>
      </c>
      <c r="BL1049" s="100">
        <v>0</v>
      </c>
      <c r="BM1049" s="100">
        <v>0</v>
      </c>
      <c r="BN1049" s="100">
        <v>0</v>
      </c>
      <c r="BO1049" s="100">
        <v>0</v>
      </c>
      <c r="BP1049" s="100">
        <v>0</v>
      </c>
      <c r="BQ1049" s="100">
        <v>0</v>
      </c>
      <c r="BR1049" s="100">
        <v>0</v>
      </c>
      <c r="BS1049" s="100">
        <v>0</v>
      </c>
      <c r="BT1049" s="100">
        <v>0</v>
      </c>
      <c r="BU1049" s="100">
        <v>0</v>
      </c>
      <c r="BV1049" s="100">
        <v>0</v>
      </c>
      <c r="BW1049" s="100">
        <v>0</v>
      </c>
      <c r="BX1049" s="100">
        <v>0</v>
      </c>
      <c r="BY1049" s="100">
        <v>0</v>
      </c>
      <c r="BZ1049" s="100">
        <v>0</v>
      </c>
      <c r="CA1049" s="100">
        <v>0</v>
      </c>
      <c r="CB1049" s="100">
        <v>0</v>
      </c>
      <c r="CC1049" s="100">
        <v>0</v>
      </c>
      <c r="CD1049" s="100">
        <v>0</v>
      </c>
      <c r="CE1049" s="100">
        <v>0</v>
      </c>
      <c r="CF1049" s="100">
        <v>0</v>
      </c>
      <c r="CG1049" s="100">
        <v>0</v>
      </c>
      <c r="CH1049" s="100">
        <v>0</v>
      </c>
      <c r="CI1049" s="100">
        <v>0</v>
      </c>
      <c r="CJ1049" s="100">
        <v>0</v>
      </c>
      <c r="CK1049" s="100">
        <v>0</v>
      </c>
      <c r="CL1049" s="100">
        <v>0</v>
      </c>
      <c r="CM1049" s="100">
        <v>0</v>
      </c>
      <c r="CN1049" s="100">
        <v>0</v>
      </c>
      <c r="CO1049" s="100">
        <v>0</v>
      </c>
    </row>
    <row r="1050" spans="1:93" x14ac:dyDescent="0.2">
      <c r="A1050" s="101" t="s">
        <v>2638</v>
      </c>
      <c r="B1050" s="100">
        <v>0</v>
      </c>
      <c r="C1050" s="100">
        <v>0</v>
      </c>
      <c r="D1050" s="100">
        <v>0</v>
      </c>
      <c r="E1050" s="100">
        <v>0</v>
      </c>
      <c r="F1050" s="100">
        <v>0</v>
      </c>
      <c r="G1050" s="100">
        <v>0</v>
      </c>
      <c r="H1050" s="100">
        <v>0</v>
      </c>
      <c r="I1050" s="100">
        <v>0</v>
      </c>
      <c r="J1050" s="100">
        <v>0</v>
      </c>
      <c r="K1050" s="100">
        <v>0</v>
      </c>
      <c r="L1050" s="100">
        <v>0</v>
      </c>
      <c r="M1050" s="100">
        <v>0</v>
      </c>
      <c r="N1050" s="100">
        <v>0</v>
      </c>
      <c r="O1050" s="100">
        <v>0</v>
      </c>
      <c r="P1050" s="100">
        <v>0</v>
      </c>
      <c r="Q1050" s="100">
        <v>0</v>
      </c>
      <c r="R1050" s="100">
        <v>0</v>
      </c>
      <c r="S1050" s="100">
        <v>0</v>
      </c>
      <c r="T1050" s="100">
        <v>0</v>
      </c>
      <c r="U1050" s="100">
        <v>0</v>
      </c>
      <c r="V1050" s="100">
        <v>0</v>
      </c>
      <c r="W1050" s="100">
        <v>0</v>
      </c>
      <c r="X1050" s="100">
        <v>0</v>
      </c>
      <c r="Y1050" s="100">
        <v>0</v>
      </c>
      <c r="Z1050" s="100">
        <v>0</v>
      </c>
      <c r="AB1050" s="100">
        <v>0</v>
      </c>
      <c r="AC1050" s="100">
        <v>0</v>
      </c>
      <c r="AD1050" s="100">
        <v>0</v>
      </c>
      <c r="AE1050" s="100">
        <v>0</v>
      </c>
      <c r="AF1050" s="100">
        <v>0</v>
      </c>
      <c r="AG1050" s="100">
        <v>0</v>
      </c>
      <c r="AH1050" s="100">
        <v>0</v>
      </c>
      <c r="AI1050" s="100">
        <v>0</v>
      </c>
      <c r="AJ1050" s="100">
        <v>0</v>
      </c>
      <c r="AK1050" s="100">
        <v>0</v>
      </c>
      <c r="AL1050" s="100">
        <v>0</v>
      </c>
      <c r="AM1050" s="100">
        <v>0</v>
      </c>
      <c r="AN1050" s="100">
        <v>0</v>
      </c>
      <c r="AO1050" s="100">
        <v>0</v>
      </c>
      <c r="AP1050" s="100">
        <v>0</v>
      </c>
      <c r="AQ1050" s="100">
        <v>0</v>
      </c>
      <c r="AR1050" s="100">
        <v>0</v>
      </c>
      <c r="AS1050" s="100">
        <v>0</v>
      </c>
      <c r="AT1050" s="100">
        <v>0</v>
      </c>
      <c r="AU1050" s="100">
        <v>0</v>
      </c>
      <c r="AV1050" s="100">
        <v>0</v>
      </c>
      <c r="AW1050" s="100">
        <v>0</v>
      </c>
      <c r="AX1050" s="100">
        <v>0</v>
      </c>
      <c r="AY1050" s="100">
        <v>0</v>
      </c>
      <c r="AZ1050" s="100">
        <v>0</v>
      </c>
      <c r="BA1050" s="100">
        <v>0</v>
      </c>
      <c r="BB1050" s="100">
        <v>0</v>
      </c>
      <c r="BC1050" s="100">
        <v>0</v>
      </c>
      <c r="BD1050" s="100">
        <v>0</v>
      </c>
      <c r="BE1050" s="100">
        <v>0</v>
      </c>
      <c r="BF1050" s="100">
        <v>0</v>
      </c>
      <c r="BG1050" s="100">
        <v>0</v>
      </c>
      <c r="BH1050" s="100">
        <v>0</v>
      </c>
      <c r="BI1050" s="100">
        <v>0</v>
      </c>
      <c r="BJ1050" s="100">
        <v>0</v>
      </c>
      <c r="BK1050" s="100">
        <v>0</v>
      </c>
      <c r="BL1050" s="100">
        <v>0</v>
      </c>
      <c r="BM1050" s="100">
        <v>0</v>
      </c>
      <c r="BN1050" s="100">
        <v>0</v>
      </c>
      <c r="BO1050" s="100">
        <v>0</v>
      </c>
      <c r="BP1050" s="100">
        <v>0</v>
      </c>
      <c r="BQ1050" s="100">
        <v>0</v>
      </c>
      <c r="BR1050" s="100">
        <v>0</v>
      </c>
      <c r="BS1050" s="100">
        <v>0</v>
      </c>
      <c r="BT1050" s="100">
        <v>0</v>
      </c>
      <c r="BU1050" s="100">
        <v>0</v>
      </c>
      <c r="BV1050" s="100">
        <v>0</v>
      </c>
      <c r="BW1050" s="100">
        <v>0</v>
      </c>
      <c r="BX1050" s="100">
        <v>0</v>
      </c>
      <c r="BY1050" s="100">
        <v>0</v>
      </c>
      <c r="BZ1050" s="100">
        <v>0</v>
      </c>
      <c r="CA1050" s="100">
        <v>0</v>
      </c>
      <c r="CB1050" s="100">
        <v>0</v>
      </c>
      <c r="CC1050" s="100">
        <v>0</v>
      </c>
      <c r="CD1050" s="100">
        <v>0</v>
      </c>
      <c r="CE1050" s="100">
        <v>0</v>
      </c>
      <c r="CF1050" s="100">
        <v>0</v>
      </c>
      <c r="CG1050" s="100">
        <v>0</v>
      </c>
      <c r="CH1050" s="100">
        <v>0</v>
      </c>
      <c r="CI1050" s="100">
        <v>0</v>
      </c>
      <c r="CJ1050" s="100">
        <v>0</v>
      </c>
      <c r="CK1050" s="100">
        <v>0</v>
      </c>
      <c r="CL1050" s="100">
        <v>0</v>
      </c>
      <c r="CM1050" s="100">
        <v>0</v>
      </c>
      <c r="CN1050" s="100">
        <v>0</v>
      </c>
      <c r="CO1050" s="100">
        <v>0</v>
      </c>
    </row>
    <row r="1051" spans="1:93" x14ac:dyDescent="0.2">
      <c r="A1051" s="101" t="s">
        <v>2639</v>
      </c>
      <c r="B1051" s="100">
        <v>0</v>
      </c>
      <c r="C1051" s="100">
        <v>0</v>
      </c>
      <c r="D1051" s="100">
        <v>0</v>
      </c>
      <c r="E1051" s="100">
        <v>-153781233.13</v>
      </c>
      <c r="F1051" s="100">
        <v>0</v>
      </c>
      <c r="G1051" s="100">
        <v>0</v>
      </c>
      <c r="H1051" s="100">
        <v>0</v>
      </c>
      <c r="I1051" s="100">
        <v>0</v>
      </c>
      <c r="J1051" s="100">
        <v>0</v>
      </c>
      <c r="K1051" s="100">
        <v>0</v>
      </c>
      <c r="L1051" s="100">
        <v>0</v>
      </c>
      <c r="M1051" s="100">
        <v>0</v>
      </c>
      <c r="N1051" s="100">
        <v>0</v>
      </c>
      <c r="O1051" s="100">
        <v>0</v>
      </c>
      <c r="P1051" s="100">
        <v>0</v>
      </c>
      <c r="Q1051" s="100">
        <v>0</v>
      </c>
      <c r="R1051" s="100">
        <v>0</v>
      </c>
      <c r="S1051" s="100">
        <v>0</v>
      </c>
      <c r="T1051" s="100">
        <v>0</v>
      </c>
      <c r="U1051" s="100">
        <v>0</v>
      </c>
      <c r="V1051" s="100">
        <v>0</v>
      </c>
      <c r="W1051" s="100">
        <v>0</v>
      </c>
      <c r="X1051" s="100">
        <v>0</v>
      </c>
      <c r="Y1051" s="100">
        <v>0</v>
      </c>
      <c r="Z1051" s="100">
        <v>0</v>
      </c>
      <c r="AB1051" s="100">
        <v>0</v>
      </c>
      <c r="AC1051" s="100">
        <v>0</v>
      </c>
      <c r="AD1051" s="100">
        <v>0</v>
      </c>
      <c r="AE1051" s="100">
        <v>0</v>
      </c>
      <c r="AF1051" s="100">
        <v>0</v>
      </c>
      <c r="AG1051" s="100">
        <v>0</v>
      </c>
      <c r="AH1051" s="100">
        <v>0</v>
      </c>
      <c r="AI1051" s="100">
        <v>0</v>
      </c>
      <c r="AJ1051" s="100">
        <v>0</v>
      </c>
      <c r="AK1051" s="100">
        <v>0</v>
      </c>
      <c r="AL1051" s="100">
        <v>0</v>
      </c>
      <c r="AM1051" s="100">
        <v>0</v>
      </c>
      <c r="AN1051" s="100">
        <v>0</v>
      </c>
      <c r="AO1051" s="100">
        <v>0</v>
      </c>
      <c r="AP1051" s="100">
        <v>0</v>
      </c>
      <c r="AQ1051" s="100">
        <v>0</v>
      </c>
      <c r="AR1051" s="100">
        <v>0</v>
      </c>
      <c r="AS1051" s="100">
        <v>0</v>
      </c>
      <c r="AT1051" s="100">
        <v>0</v>
      </c>
      <c r="AU1051" s="100">
        <v>0</v>
      </c>
      <c r="AV1051" s="100">
        <v>0</v>
      </c>
      <c r="AW1051" s="100">
        <v>0</v>
      </c>
      <c r="AX1051" s="100">
        <v>0</v>
      </c>
      <c r="AY1051" s="100">
        <v>0</v>
      </c>
      <c r="AZ1051" s="100">
        <v>0</v>
      </c>
      <c r="BA1051" s="100">
        <v>0</v>
      </c>
      <c r="BB1051" s="100">
        <v>0</v>
      </c>
      <c r="BC1051" s="100">
        <v>0</v>
      </c>
      <c r="BD1051" s="100">
        <v>0</v>
      </c>
      <c r="BE1051" s="100">
        <v>0</v>
      </c>
      <c r="BF1051" s="100">
        <v>0</v>
      </c>
      <c r="BG1051" s="100">
        <v>0</v>
      </c>
      <c r="BH1051" s="100">
        <v>0</v>
      </c>
      <c r="BI1051" s="100">
        <v>0</v>
      </c>
      <c r="BJ1051" s="100">
        <v>0</v>
      </c>
      <c r="BK1051" s="100">
        <v>0</v>
      </c>
      <c r="BL1051" s="100">
        <v>0</v>
      </c>
      <c r="BM1051" s="100">
        <v>0</v>
      </c>
      <c r="BN1051" s="100">
        <v>0</v>
      </c>
      <c r="BO1051" s="100">
        <v>0</v>
      </c>
      <c r="BP1051" s="100">
        <v>0</v>
      </c>
      <c r="BQ1051" s="100">
        <v>0</v>
      </c>
      <c r="BR1051" s="100">
        <v>0</v>
      </c>
      <c r="BS1051" s="100">
        <v>0</v>
      </c>
      <c r="BT1051" s="100">
        <v>0</v>
      </c>
      <c r="BU1051" s="100">
        <v>0</v>
      </c>
      <c r="BV1051" s="100">
        <v>0</v>
      </c>
      <c r="BW1051" s="100">
        <v>0</v>
      </c>
      <c r="BX1051" s="100">
        <v>0</v>
      </c>
      <c r="BY1051" s="100">
        <v>0</v>
      </c>
      <c r="BZ1051" s="100">
        <v>0</v>
      </c>
      <c r="CA1051" s="100">
        <v>0</v>
      </c>
      <c r="CB1051" s="100">
        <v>0</v>
      </c>
      <c r="CC1051" s="100">
        <v>0</v>
      </c>
      <c r="CD1051" s="100">
        <v>0</v>
      </c>
      <c r="CE1051" s="100">
        <v>0</v>
      </c>
      <c r="CF1051" s="100">
        <v>0</v>
      </c>
      <c r="CG1051" s="100">
        <v>0</v>
      </c>
      <c r="CH1051" s="100">
        <v>0</v>
      </c>
      <c r="CI1051" s="100">
        <v>0</v>
      </c>
      <c r="CJ1051" s="100">
        <v>0</v>
      </c>
      <c r="CK1051" s="100">
        <v>0</v>
      </c>
      <c r="CL1051" s="100">
        <v>0</v>
      </c>
      <c r="CM1051" s="100">
        <v>0</v>
      </c>
      <c r="CN1051" s="100">
        <v>0</v>
      </c>
      <c r="CO1051" s="100">
        <v>0</v>
      </c>
    </row>
    <row r="1052" spans="1:93" x14ac:dyDescent="0.2">
      <c r="A1052" s="101" t="s">
        <v>2640</v>
      </c>
      <c r="B1052" s="100">
        <v>-18079900.890000001</v>
      </c>
      <c r="C1052" s="100">
        <v>-16589246.630000001</v>
      </c>
      <c r="D1052" s="100">
        <v>-12815662.01</v>
      </c>
      <c r="E1052" s="100">
        <v>-10424445.41</v>
      </c>
      <c r="F1052" s="100">
        <v>-9697071.8800000008</v>
      </c>
      <c r="G1052" s="100">
        <v>-12049147.539999999</v>
      </c>
      <c r="H1052" s="100">
        <v>-11847523.470000001</v>
      </c>
      <c r="I1052" s="100">
        <v>-12857406.18</v>
      </c>
      <c r="J1052" s="100">
        <v>-13250345.560000001</v>
      </c>
      <c r="K1052" s="100">
        <v>-11466685.720000001</v>
      </c>
      <c r="L1052" s="100">
        <v>-10864875.74</v>
      </c>
      <c r="M1052" s="100">
        <v>-7725497.8700000001</v>
      </c>
      <c r="N1052" s="100">
        <v>-7725497.8700000001</v>
      </c>
      <c r="O1052" s="100">
        <v>-6373395.6399999997</v>
      </c>
      <c r="P1052" s="100">
        <v>-5274441.74</v>
      </c>
      <c r="Q1052" s="100">
        <v>-4115678.9</v>
      </c>
      <c r="R1052" s="100">
        <v>-3740796.22</v>
      </c>
      <c r="S1052" s="100">
        <v>-4037392.79</v>
      </c>
      <c r="T1052" s="100">
        <v>-4416581.6399999997</v>
      </c>
      <c r="U1052" s="100">
        <v>-5933174.6299999999</v>
      </c>
      <c r="V1052" s="100">
        <v>-9217031.9600000009</v>
      </c>
      <c r="W1052" s="100">
        <v>-11313440.85</v>
      </c>
      <c r="X1052" s="100">
        <v>-11876063.68</v>
      </c>
      <c r="Y1052" s="100">
        <v>-10497620.49</v>
      </c>
      <c r="Z1052" s="100">
        <v>-9174128.4800000004</v>
      </c>
      <c r="AB1052" s="100">
        <v>-9174128.4800000004</v>
      </c>
      <c r="AC1052" s="100">
        <v>-8213122.9465392204</v>
      </c>
      <c r="AD1052" s="100">
        <v>-5793441.9906900702</v>
      </c>
      <c r="AE1052" s="100">
        <v>-4055828.9380008602</v>
      </c>
      <c r="AF1052" s="100">
        <v>-3234911.5832041898</v>
      </c>
      <c r="AG1052" s="100">
        <v>-3799418.8035587198</v>
      </c>
      <c r="AH1052" s="100">
        <v>-4895842.0819526697</v>
      </c>
      <c r="AI1052" s="100">
        <v>-6159545.4631905202</v>
      </c>
      <c r="AJ1052" s="100">
        <v>-7825648.9328097003</v>
      </c>
      <c r="AK1052" s="100">
        <v>-7723537.6209349101</v>
      </c>
      <c r="AL1052" s="100">
        <v>-7121745.6376954699</v>
      </c>
      <c r="AM1052" s="100">
        <v>-4014151.8078142698</v>
      </c>
      <c r="AN1052" s="100">
        <v>-2171602.6110826801</v>
      </c>
      <c r="AO1052" s="100">
        <v>-2171602.6110826801</v>
      </c>
      <c r="AP1052" s="100">
        <v>-2769218.2633666401</v>
      </c>
      <c r="AQ1052" s="100">
        <v>-1777034.3088692699</v>
      </c>
      <c r="AR1052" s="100">
        <v>-1708711.32141786</v>
      </c>
      <c r="AS1052" s="100">
        <v>-2572654.9586020098</v>
      </c>
      <c r="AT1052" s="100">
        <v>-4944021.4465487599</v>
      </c>
      <c r="AU1052" s="100">
        <v>-7745550.4575286498</v>
      </c>
      <c r="AV1052" s="100">
        <v>-10882260.2639348</v>
      </c>
      <c r="AW1052" s="100">
        <v>-14426418.7172122</v>
      </c>
      <c r="AX1052" s="100">
        <v>-16569769.9120171</v>
      </c>
      <c r="AY1052" s="100">
        <v>-18186121.672062699</v>
      </c>
      <c r="AZ1052" s="100">
        <v>-17456925.2802471</v>
      </c>
      <c r="BA1052" s="100">
        <v>-1.0913936421275101E-8</v>
      </c>
      <c r="BB1052" s="100">
        <v>-1.0913936421275101E-8</v>
      </c>
      <c r="BC1052" s="100">
        <v>1047160.8338021199</v>
      </c>
      <c r="BD1052" s="100">
        <v>3508966.7979450198</v>
      </c>
      <c r="BE1052" s="100">
        <v>4824730.5660477504</v>
      </c>
      <c r="BF1052" s="100">
        <v>5594281.8024110496</v>
      </c>
      <c r="BG1052" s="100">
        <v>4858859.1772579597</v>
      </c>
      <c r="BH1052" s="100">
        <v>3262339.6243465198</v>
      </c>
      <c r="BI1052" s="100">
        <v>1185627.06467219</v>
      </c>
      <c r="BJ1052" s="100">
        <v>-1380237.70980791</v>
      </c>
      <c r="BK1052" s="100">
        <v>-2523287.49026134</v>
      </c>
      <c r="BL1052" s="100">
        <v>-2737357.6748369099</v>
      </c>
      <c r="BM1052" s="100">
        <v>-1125993.4412007099</v>
      </c>
      <c r="BN1052" s="100">
        <v>-6.5938365878537297E-9</v>
      </c>
      <c r="BO1052" s="100">
        <v>-6.5938365878537297E-9</v>
      </c>
      <c r="BP1052" s="100">
        <v>1038664.0317232599</v>
      </c>
      <c r="BQ1052" s="100">
        <v>3584771.4593887902</v>
      </c>
      <c r="BR1052" s="100">
        <v>4963792.9336293796</v>
      </c>
      <c r="BS1052" s="100">
        <v>5787335.8945699902</v>
      </c>
      <c r="BT1052" s="100">
        <v>5031867.3858548896</v>
      </c>
      <c r="BU1052" s="100">
        <v>3356614.6203666902</v>
      </c>
      <c r="BV1052" s="100">
        <v>1182776.9397327299</v>
      </c>
      <c r="BW1052" s="100">
        <v>-1506492.53192577</v>
      </c>
      <c r="BX1052" s="100">
        <v>-2697450.6262913998</v>
      </c>
      <c r="BY1052" s="100">
        <v>-2903983.50974068</v>
      </c>
      <c r="BZ1052" s="100">
        <v>-1191551.66450159</v>
      </c>
      <c r="CA1052" s="100">
        <v>-228.880003755421</v>
      </c>
      <c r="CB1052" s="100">
        <v>-228.880003755421</v>
      </c>
      <c r="CC1052" s="100">
        <v>1262068.76366943</v>
      </c>
      <c r="CD1052" s="100">
        <v>3852257.0045681102</v>
      </c>
      <c r="CE1052" s="100">
        <v>5499711.3324807901</v>
      </c>
      <c r="CF1052" s="100">
        <v>6527053.6089919098</v>
      </c>
      <c r="CG1052" s="100">
        <v>5789210.9171337802</v>
      </c>
      <c r="CH1052" s="100">
        <v>3995295.3744232701</v>
      </c>
      <c r="CI1052" s="100">
        <v>1621556.1316835899</v>
      </c>
      <c r="CJ1052" s="100">
        <v>-1347166.27347707</v>
      </c>
      <c r="CK1052" s="100">
        <v>-2697944.46379061</v>
      </c>
      <c r="CL1052" s="100">
        <v>-2990101.6159103299</v>
      </c>
      <c r="CM1052" s="100">
        <v>-1192093.9988735199</v>
      </c>
      <c r="CN1052" s="100">
        <v>108.035746510267</v>
      </c>
      <c r="CO1052" s="100">
        <v>108.035746510267</v>
      </c>
    </row>
    <row r="1053" spans="1:93" x14ac:dyDescent="0.2">
      <c r="A1053" s="101" t="s">
        <v>2641</v>
      </c>
      <c r="B1053" s="100">
        <v>-2426165</v>
      </c>
      <c r="C1053" s="100">
        <v>-2236347</v>
      </c>
      <c r="D1053" s="100">
        <v>-2554401</v>
      </c>
      <c r="E1053" s="100">
        <v>-2038740</v>
      </c>
      <c r="F1053" s="100">
        <v>-1953907</v>
      </c>
      <c r="G1053" s="100">
        <v>-2341630</v>
      </c>
      <c r="H1053" s="100">
        <v>-2357697</v>
      </c>
      <c r="I1053" s="100">
        <v>-2701699</v>
      </c>
      <c r="J1053" s="100">
        <v>-2843750</v>
      </c>
      <c r="K1053" s="100">
        <v>-2870661</v>
      </c>
      <c r="L1053" s="100">
        <v>-2147499</v>
      </c>
      <c r="M1053" s="100">
        <v>-2149172</v>
      </c>
      <c r="N1053" s="100">
        <v>-2149172</v>
      </c>
      <c r="O1053" s="100">
        <v>-2093730</v>
      </c>
      <c r="P1053" s="100">
        <v>-2202073</v>
      </c>
      <c r="Q1053" s="100">
        <v>-1159697</v>
      </c>
      <c r="R1053" s="100">
        <v>-364283</v>
      </c>
      <c r="S1053" s="100">
        <v>-594637</v>
      </c>
      <c r="T1053" s="100">
        <v>-310914</v>
      </c>
      <c r="U1053" s="100">
        <v>435843</v>
      </c>
      <c r="V1053" s="100">
        <v>117682</v>
      </c>
      <c r="W1053" s="100">
        <v>-678187</v>
      </c>
      <c r="X1053" s="100">
        <v>-937157</v>
      </c>
      <c r="Y1053" s="100">
        <v>-1042386</v>
      </c>
      <c r="Z1053" s="100">
        <v>-1225201</v>
      </c>
      <c r="AB1053" s="100">
        <v>-1225201</v>
      </c>
      <c r="AC1053" s="100">
        <v>-1316063.27755854</v>
      </c>
      <c r="AD1053" s="100">
        <v>-1368944.3212357501</v>
      </c>
      <c r="AE1053" s="100">
        <v>-1712671.9535689801</v>
      </c>
      <c r="AF1053" s="100">
        <v>-2116441.9659828101</v>
      </c>
      <c r="AG1053" s="100">
        <v>-2423535.6127443002</v>
      </c>
      <c r="AH1053" s="100">
        <v>-2861949.3719376498</v>
      </c>
      <c r="AI1053" s="100">
        <v>-3497391.2195448298</v>
      </c>
      <c r="AJ1053" s="100">
        <v>-4170848.5742773898</v>
      </c>
      <c r="AK1053" s="100">
        <v>-4676497.5688632801</v>
      </c>
      <c r="AL1053" s="100">
        <v>-5041530.4890955798</v>
      </c>
      <c r="AM1053" s="100">
        <v>-5085420.8453498902</v>
      </c>
      <c r="AN1053" s="100">
        <v>-5197006.6064693602</v>
      </c>
      <c r="AO1053" s="100">
        <v>-5197006.6064693602</v>
      </c>
      <c r="AP1053" s="100">
        <v>-4888376.88470033</v>
      </c>
      <c r="AQ1053" s="100">
        <v>-4521768.0717983004</v>
      </c>
      <c r="AR1053" s="100">
        <v>-4037571.3999883402</v>
      </c>
      <c r="AS1053" s="100">
        <v>-3631825.4073206801</v>
      </c>
      <c r="AT1053" s="100">
        <v>-3216714.5577134299</v>
      </c>
      <c r="AU1053" s="100">
        <v>-2811643.7654451099</v>
      </c>
      <c r="AV1053" s="100">
        <v>-2400701.6364624798</v>
      </c>
      <c r="AW1053" s="100">
        <v>-2011278.98696583</v>
      </c>
      <c r="AX1053" s="100">
        <v>-1604403.3350744101</v>
      </c>
      <c r="AY1053" s="100">
        <v>-1071386.6998008799</v>
      </c>
      <c r="AZ1053" s="100">
        <v>-490799.16237330501</v>
      </c>
      <c r="BA1053" s="100">
        <v>-2.5011104298755502E-9</v>
      </c>
      <c r="BB1053" s="100">
        <v>-2.5011104298755502E-9</v>
      </c>
      <c r="BC1053" s="100">
        <v>120052.83438847199</v>
      </c>
      <c r="BD1053" s="100">
        <v>358816.65415419301</v>
      </c>
      <c r="BE1053" s="100">
        <v>489991.12156113097</v>
      </c>
      <c r="BF1053" s="100">
        <v>566275.24380723899</v>
      </c>
      <c r="BG1053" s="100">
        <v>509686.45332748297</v>
      </c>
      <c r="BH1053" s="100">
        <v>370288.38399833097</v>
      </c>
      <c r="BI1053" s="100">
        <v>181730.001913029</v>
      </c>
      <c r="BJ1053" s="100">
        <v>-49056.950766362897</v>
      </c>
      <c r="BK1053" s="100">
        <v>-155003.01971820899</v>
      </c>
      <c r="BL1053" s="100">
        <v>-187861.28405201499</v>
      </c>
      <c r="BM1053" s="100">
        <v>-63084.202780254796</v>
      </c>
      <c r="BN1053" s="100">
        <v>-4.49773551736143E-9</v>
      </c>
      <c r="BO1053" s="100">
        <v>-4.49773551736143E-9</v>
      </c>
      <c r="BP1053" s="100">
        <v>120303.50305743499</v>
      </c>
      <c r="BQ1053" s="100">
        <v>361561.27921326802</v>
      </c>
      <c r="BR1053" s="100">
        <v>496091.34668163798</v>
      </c>
      <c r="BS1053" s="100">
        <v>576183.76887814503</v>
      </c>
      <c r="BT1053" s="100">
        <v>521492.07161473797</v>
      </c>
      <c r="BU1053" s="100">
        <v>381267.03802397801</v>
      </c>
      <c r="BV1053" s="100">
        <v>190957.39297537101</v>
      </c>
      <c r="BW1053" s="100">
        <v>-42662.503751752301</v>
      </c>
      <c r="BX1053" s="100">
        <v>-150615.586027204</v>
      </c>
      <c r="BY1053" s="100">
        <v>-185065.14692010701</v>
      </c>
      <c r="BZ1053" s="100">
        <v>-60643.051368478402</v>
      </c>
      <c r="CA1053" s="100">
        <v>-6.5440985963505202E-9</v>
      </c>
      <c r="CB1053" s="100">
        <v>-6.5440985963505202E-9</v>
      </c>
      <c r="CC1053" s="100">
        <v>125398.860639847</v>
      </c>
      <c r="CD1053" s="100">
        <v>347829.86047276901</v>
      </c>
      <c r="CE1053" s="100">
        <v>490009.18798494799</v>
      </c>
      <c r="CF1053" s="100">
        <v>577544.26687953901</v>
      </c>
      <c r="CG1053" s="100">
        <v>528096.82180388703</v>
      </c>
      <c r="CH1053" s="100">
        <v>390045.00639820698</v>
      </c>
      <c r="CI1053" s="100">
        <v>200148.868984417</v>
      </c>
      <c r="CJ1053" s="100">
        <v>-34562.131315429498</v>
      </c>
      <c r="CK1053" s="100">
        <v>-144161.356039117</v>
      </c>
      <c r="CL1053" s="100">
        <v>-180478.460660924</v>
      </c>
      <c r="CM1053" s="100">
        <v>-57291.641020308598</v>
      </c>
      <c r="CN1053" s="100">
        <v>-8.5265128291212002E-10</v>
      </c>
      <c r="CO1053" s="100">
        <v>-8.5265128291212002E-10</v>
      </c>
    </row>
    <row r="1054" spans="1:93" x14ac:dyDescent="0.2">
      <c r="A1054" s="101" t="s">
        <v>2642</v>
      </c>
      <c r="B1054" s="100">
        <v>-1795359.46</v>
      </c>
      <c r="C1054" s="100">
        <v>-1743735.15</v>
      </c>
      <c r="D1054" s="100">
        <v>-1692110.84</v>
      </c>
      <c r="E1054" s="100">
        <v>-1640486.53</v>
      </c>
      <c r="F1054" s="100">
        <v>-1589387.95</v>
      </c>
      <c r="G1054" s="100">
        <v>-1538108.29</v>
      </c>
      <c r="H1054" s="100">
        <v>-1486828.63</v>
      </c>
      <c r="I1054" s="100">
        <v>-1435548.97</v>
      </c>
      <c r="J1054" s="100">
        <v>-1384269.31</v>
      </c>
      <c r="K1054" s="100">
        <v>-1332989.6499999999</v>
      </c>
      <c r="L1054" s="100">
        <v>-6221989.1900000004</v>
      </c>
      <c r="M1054" s="100">
        <v>-6102743.1100000003</v>
      </c>
      <c r="N1054" s="100">
        <v>-6102743.1100000003</v>
      </c>
      <c r="O1054" s="100">
        <v>-5983497.0300000003</v>
      </c>
      <c r="P1054" s="100">
        <v>-5864250.9500000002</v>
      </c>
      <c r="Q1054" s="100">
        <v>-5745004.8700000001</v>
      </c>
      <c r="R1054" s="100">
        <v>-5625758.79</v>
      </c>
      <c r="S1054" s="100">
        <v>-4652402.62</v>
      </c>
      <c r="T1054" s="100">
        <v>-4534999.78</v>
      </c>
      <c r="U1054" s="100">
        <v>-4059683.9</v>
      </c>
      <c r="V1054" s="100">
        <v>-3973288.53</v>
      </c>
      <c r="W1054" s="100">
        <v>-7512301.6699999999</v>
      </c>
      <c r="X1054" s="100">
        <v>-7377984.3099999996</v>
      </c>
      <c r="Y1054" s="100">
        <v>-7187749.6600000001</v>
      </c>
      <c r="Z1054" s="100">
        <v>-7025220.0899999999</v>
      </c>
      <c r="AB1054" s="100">
        <v>-7025220.0899999999</v>
      </c>
      <c r="AC1054" s="100">
        <v>-6914773.0066666603</v>
      </c>
      <c r="AD1054" s="100">
        <v>-6804325.9233333301</v>
      </c>
      <c r="AE1054" s="100">
        <v>-6693878.8399999999</v>
      </c>
      <c r="AF1054" s="100">
        <v>-6583431.7566666696</v>
      </c>
      <c r="AG1054" s="100">
        <v>-6472984.6733333301</v>
      </c>
      <c r="AH1054" s="100">
        <v>-6362537.5899999999</v>
      </c>
      <c r="AI1054" s="100">
        <v>-6252090.5066666696</v>
      </c>
      <c r="AJ1054" s="100">
        <v>-6141643.4233333301</v>
      </c>
      <c r="AK1054" s="100">
        <v>-6031196.3399999999</v>
      </c>
      <c r="AL1054" s="100">
        <v>-5920749.2566666696</v>
      </c>
      <c r="AM1054" s="100">
        <v>-5810302.1733333403</v>
      </c>
      <c r="AN1054" s="100">
        <v>-5699855.0899999999</v>
      </c>
      <c r="AO1054" s="100">
        <v>-5699855.0899999999</v>
      </c>
      <c r="AP1054" s="100">
        <v>-5589574.4233333403</v>
      </c>
      <c r="AQ1054" s="100">
        <v>-5479293.7566666696</v>
      </c>
      <c r="AR1054" s="100">
        <v>-5369013.0899999999</v>
      </c>
      <c r="AS1054" s="100">
        <v>-5258732.4233333403</v>
      </c>
      <c r="AT1054" s="100">
        <v>-5148451.7566666696</v>
      </c>
      <c r="AU1054" s="100">
        <v>-5038171.09</v>
      </c>
      <c r="AV1054" s="100">
        <v>-4927890.4233333301</v>
      </c>
      <c r="AW1054" s="100">
        <v>-4817609.7566666696</v>
      </c>
      <c r="AX1054" s="100">
        <v>-4707329.09</v>
      </c>
      <c r="AY1054" s="100">
        <v>-4597048.4233333301</v>
      </c>
      <c r="AZ1054" s="100">
        <v>-4486767.7566666603</v>
      </c>
      <c r="BA1054" s="100">
        <v>-4376487.09</v>
      </c>
      <c r="BB1054" s="100">
        <v>-4376487.09</v>
      </c>
      <c r="BC1054" s="100">
        <v>-4281762.1733333301</v>
      </c>
      <c r="BD1054" s="100">
        <v>-4187037.2566666598</v>
      </c>
      <c r="BE1054" s="100">
        <v>-4092312.34</v>
      </c>
      <c r="BF1054" s="100">
        <v>-3997587.4233333301</v>
      </c>
      <c r="BG1054" s="100">
        <v>-3902862.5066666598</v>
      </c>
      <c r="BH1054" s="100">
        <v>-3808137.59</v>
      </c>
      <c r="BI1054" s="100">
        <v>-3713412.6733333301</v>
      </c>
      <c r="BJ1054" s="100">
        <v>-3618687.7566666598</v>
      </c>
      <c r="BK1054" s="100">
        <v>-3523962.84</v>
      </c>
      <c r="BL1054" s="100">
        <v>-3429237.9233333301</v>
      </c>
      <c r="BM1054" s="100">
        <v>-3334513.0066666598</v>
      </c>
      <c r="BN1054" s="100">
        <v>-3239788.09</v>
      </c>
      <c r="BO1054" s="100">
        <v>-3239788.09</v>
      </c>
      <c r="BP1054" s="100">
        <v>-3157958.2566666598</v>
      </c>
      <c r="BQ1054" s="100">
        <v>-3076128.4233333301</v>
      </c>
      <c r="BR1054" s="100">
        <v>-2994298.59</v>
      </c>
      <c r="BS1054" s="100">
        <v>-2912468.7566666598</v>
      </c>
      <c r="BT1054" s="100">
        <v>-2830638.9233333301</v>
      </c>
      <c r="BU1054" s="100">
        <v>-2748809.09</v>
      </c>
      <c r="BV1054" s="100">
        <v>-2666979.2566666598</v>
      </c>
      <c r="BW1054" s="100">
        <v>-2585149.4233333301</v>
      </c>
      <c r="BX1054" s="100">
        <v>-2503319.59</v>
      </c>
      <c r="BY1054" s="100">
        <v>-2421489.7566666598</v>
      </c>
      <c r="BZ1054" s="100">
        <v>-2339659.9233333301</v>
      </c>
      <c r="CA1054" s="100">
        <v>-2257830.09</v>
      </c>
      <c r="CB1054" s="100">
        <v>-2257830.09</v>
      </c>
      <c r="CC1054" s="100">
        <v>-2257830.09</v>
      </c>
      <c r="CD1054" s="100">
        <v>-2257830.09</v>
      </c>
      <c r="CE1054" s="100">
        <v>-2257830.09</v>
      </c>
      <c r="CF1054" s="100">
        <v>-2257830.09</v>
      </c>
      <c r="CG1054" s="100">
        <v>-2257830.09</v>
      </c>
      <c r="CH1054" s="100">
        <v>-2257830.09</v>
      </c>
      <c r="CI1054" s="100">
        <v>-2257830.09</v>
      </c>
      <c r="CJ1054" s="100">
        <v>-2257830.09</v>
      </c>
      <c r="CK1054" s="100">
        <v>-2257830.09</v>
      </c>
      <c r="CL1054" s="100">
        <v>-2257830.09</v>
      </c>
      <c r="CM1054" s="100">
        <v>-2257830.09</v>
      </c>
      <c r="CN1054" s="100">
        <v>-2257830.09</v>
      </c>
      <c r="CO1054" s="100">
        <v>-2257830.09</v>
      </c>
    </row>
    <row r="1055" spans="1:93" x14ac:dyDescent="0.2">
      <c r="A1055" s="101" t="s">
        <v>2643</v>
      </c>
      <c r="B1055" s="100">
        <v>3495122.53</v>
      </c>
      <c r="C1055" s="100">
        <v>0</v>
      </c>
      <c r="D1055" s="100">
        <v>0</v>
      </c>
      <c r="E1055" s="100">
        <v>0</v>
      </c>
      <c r="F1055" s="100">
        <v>0</v>
      </c>
      <c r="G1055" s="100">
        <v>0</v>
      </c>
      <c r="H1055" s="100">
        <v>-2338155.7400000002</v>
      </c>
      <c r="I1055" s="100">
        <v>-8315001.8399999896</v>
      </c>
      <c r="J1055" s="100">
        <v>-15338273.109999999</v>
      </c>
      <c r="K1055" s="100">
        <v>-16224326.24</v>
      </c>
      <c r="L1055" s="100">
        <v>-12627601.08</v>
      </c>
      <c r="M1055" s="100">
        <v>-9472262.0099999998</v>
      </c>
      <c r="N1055" s="100">
        <v>-9472262.0099999998</v>
      </c>
      <c r="O1055" s="100">
        <v>-1039978.27</v>
      </c>
      <c r="P1055" s="100">
        <v>0</v>
      </c>
      <c r="Q1055" s="100">
        <v>0</v>
      </c>
      <c r="R1055" s="100">
        <v>0</v>
      </c>
      <c r="S1055" s="100">
        <v>0</v>
      </c>
      <c r="T1055" s="100">
        <v>0</v>
      </c>
      <c r="U1055" s="100">
        <v>0</v>
      </c>
      <c r="V1055" s="100">
        <v>0</v>
      </c>
      <c r="W1055" s="100">
        <v>0</v>
      </c>
      <c r="X1055" s="100">
        <v>0</v>
      </c>
      <c r="Y1055" s="100">
        <v>0</v>
      </c>
      <c r="Z1055" s="100">
        <v>0</v>
      </c>
      <c r="AB1055" s="100">
        <v>0</v>
      </c>
      <c r="AC1055" s="100">
        <v>0</v>
      </c>
      <c r="AD1055" s="100">
        <v>0</v>
      </c>
      <c r="AE1055" s="100">
        <v>0</v>
      </c>
      <c r="AF1055" s="100">
        <v>0</v>
      </c>
      <c r="AG1055" s="100">
        <v>0</v>
      </c>
      <c r="AH1055" s="100">
        <v>0</v>
      </c>
      <c r="AI1055" s="100">
        <v>0</v>
      </c>
      <c r="AJ1055" s="100">
        <v>0</v>
      </c>
      <c r="AK1055" s="100">
        <v>0</v>
      </c>
      <c r="AL1055" s="100">
        <v>0</v>
      </c>
      <c r="AM1055" s="100">
        <v>0</v>
      </c>
      <c r="AN1055" s="100">
        <v>0</v>
      </c>
      <c r="AO1055" s="100">
        <v>0</v>
      </c>
      <c r="AP1055" s="100">
        <v>0</v>
      </c>
      <c r="AQ1055" s="100">
        <v>0</v>
      </c>
      <c r="AR1055" s="100">
        <v>0</v>
      </c>
      <c r="AS1055" s="100">
        <v>0</v>
      </c>
      <c r="AT1055" s="100">
        <v>0</v>
      </c>
      <c r="AU1055" s="100">
        <v>0</v>
      </c>
      <c r="AV1055" s="100">
        <v>0</v>
      </c>
      <c r="AW1055" s="100">
        <v>0</v>
      </c>
      <c r="AX1055" s="100">
        <v>0</v>
      </c>
      <c r="AY1055" s="100">
        <v>0</v>
      </c>
      <c r="AZ1055" s="100">
        <v>0</v>
      </c>
      <c r="BA1055" s="100">
        <v>0</v>
      </c>
      <c r="BB1055" s="100">
        <v>0</v>
      </c>
      <c r="BC1055" s="100">
        <v>0</v>
      </c>
      <c r="BD1055" s="100">
        <v>0</v>
      </c>
      <c r="BE1055" s="100">
        <v>0</v>
      </c>
      <c r="BF1055" s="100">
        <v>0</v>
      </c>
      <c r="BG1055" s="100">
        <v>0</v>
      </c>
      <c r="BH1055" s="100">
        <v>0</v>
      </c>
      <c r="BI1055" s="100">
        <v>0</v>
      </c>
      <c r="BJ1055" s="100">
        <v>0</v>
      </c>
      <c r="BK1055" s="100">
        <v>0</v>
      </c>
      <c r="BL1055" s="100">
        <v>0</v>
      </c>
      <c r="BM1055" s="100">
        <v>0</v>
      </c>
      <c r="BN1055" s="100">
        <v>0</v>
      </c>
      <c r="BO1055" s="100">
        <v>0</v>
      </c>
      <c r="BP1055" s="100">
        <v>0</v>
      </c>
      <c r="BQ1055" s="100">
        <v>0</v>
      </c>
      <c r="BR1055" s="100">
        <v>0</v>
      </c>
      <c r="BS1055" s="100">
        <v>0</v>
      </c>
      <c r="BT1055" s="100">
        <v>0</v>
      </c>
      <c r="BU1055" s="100">
        <v>0</v>
      </c>
      <c r="BV1055" s="100">
        <v>0</v>
      </c>
      <c r="BW1055" s="100">
        <v>0</v>
      </c>
      <c r="BX1055" s="100">
        <v>0</v>
      </c>
      <c r="BY1055" s="100">
        <v>0</v>
      </c>
      <c r="BZ1055" s="100">
        <v>0</v>
      </c>
      <c r="CA1055" s="100">
        <v>0</v>
      </c>
      <c r="CB1055" s="100">
        <v>0</v>
      </c>
      <c r="CC1055" s="100">
        <v>0</v>
      </c>
      <c r="CD1055" s="100">
        <v>0</v>
      </c>
      <c r="CE1055" s="100">
        <v>0</v>
      </c>
      <c r="CF1055" s="100">
        <v>0</v>
      </c>
      <c r="CG1055" s="100">
        <v>0</v>
      </c>
      <c r="CH1055" s="100">
        <v>0</v>
      </c>
      <c r="CI1055" s="100">
        <v>0</v>
      </c>
      <c r="CJ1055" s="100">
        <v>0</v>
      </c>
      <c r="CK1055" s="100">
        <v>0</v>
      </c>
      <c r="CL1055" s="100">
        <v>0</v>
      </c>
      <c r="CM1055" s="100">
        <v>0</v>
      </c>
      <c r="CN1055" s="100">
        <v>0</v>
      </c>
      <c r="CO1055" s="100">
        <v>0</v>
      </c>
    </row>
    <row r="1056" spans="1:93" x14ac:dyDescent="0.2">
      <c r="A1056" s="101" t="s">
        <v>2644</v>
      </c>
      <c r="B1056" s="100">
        <v>-5338265.93</v>
      </c>
      <c r="C1056" s="100">
        <v>0</v>
      </c>
      <c r="D1056" s="100">
        <v>0</v>
      </c>
      <c r="E1056" s="100">
        <v>0</v>
      </c>
      <c r="F1056" s="100">
        <v>0</v>
      </c>
      <c r="G1056" s="100">
        <v>0</v>
      </c>
      <c r="H1056" s="100">
        <v>0</v>
      </c>
      <c r="I1056" s="100">
        <v>0</v>
      </c>
      <c r="J1056" s="100">
        <v>0</v>
      </c>
      <c r="K1056" s="100">
        <v>0</v>
      </c>
      <c r="L1056" s="100">
        <v>0</v>
      </c>
      <c r="M1056" s="100">
        <v>0</v>
      </c>
      <c r="N1056" s="100">
        <v>0</v>
      </c>
      <c r="O1056" s="100">
        <v>-8683480.9299999997</v>
      </c>
      <c r="P1056" s="100">
        <v>45320.11</v>
      </c>
      <c r="Q1056" s="100">
        <v>607578.43999999994</v>
      </c>
      <c r="R1056" s="100">
        <v>0</v>
      </c>
      <c r="S1056" s="100">
        <v>0</v>
      </c>
      <c r="T1056" s="100">
        <v>0</v>
      </c>
      <c r="U1056" s="100">
        <v>-562258.32999999996</v>
      </c>
      <c r="V1056" s="100">
        <v>0</v>
      </c>
      <c r="W1056" s="100">
        <v>0</v>
      </c>
      <c r="X1056" s="100">
        <v>0</v>
      </c>
      <c r="Y1056" s="100">
        <v>0</v>
      </c>
      <c r="Z1056" s="100">
        <v>0</v>
      </c>
      <c r="AB1056" s="100">
        <v>0</v>
      </c>
      <c r="AC1056" s="100">
        <v>0</v>
      </c>
      <c r="AD1056" s="100">
        <v>0</v>
      </c>
      <c r="AE1056" s="100">
        <v>0</v>
      </c>
      <c r="AF1056" s="100">
        <v>0</v>
      </c>
      <c r="AG1056" s="100">
        <v>0</v>
      </c>
      <c r="AH1056" s="100">
        <v>0</v>
      </c>
      <c r="AI1056" s="100">
        <v>0</v>
      </c>
      <c r="AJ1056" s="100">
        <v>0</v>
      </c>
      <c r="AK1056" s="100">
        <v>0</v>
      </c>
      <c r="AL1056" s="100">
        <v>0</v>
      </c>
      <c r="AM1056" s="100">
        <v>0</v>
      </c>
      <c r="AN1056" s="100">
        <v>0</v>
      </c>
      <c r="AO1056" s="100">
        <v>0</v>
      </c>
      <c r="AP1056" s="100">
        <v>0</v>
      </c>
      <c r="AQ1056" s="100">
        <v>0</v>
      </c>
      <c r="AR1056" s="100">
        <v>0</v>
      </c>
      <c r="AS1056" s="100">
        <v>0</v>
      </c>
      <c r="AT1056" s="100">
        <v>0</v>
      </c>
      <c r="AU1056" s="100">
        <v>0</v>
      </c>
      <c r="AV1056" s="100">
        <v>0</v>
      </c>
      <c r="AW1056" s="100">
        <v>0</v>
      </c>
      <c r="AX1056" s="100">
        <v>0</v>
      </c>
      <c r="AY1056" s="100">
        <v>0</v>
      </c>
      <c r="AZ1056" s="100">
        <v>0</v>
      </c>
      <c r="BA1056" s="100">
        <v>0</v>
      </c>
      <c r="BB1056" s="100">
        <v>0</v>
      </c>
      <c r="BC1056" s="100">
        <v>0</v>
      </c>
      <c r="BD1056" s="100">
        <v>0</v>
      </c>
      <c r="BE1056" s="100">
        <v>0</v>
      </c>
      <c r="BF1056" s="100">
        <v>0</v>
      </c>
      <c r="BG1056" s="100">
        <v>0</v>
      </c>
      <c r="BH1056" s="100">
        <v>0</v>
      </c>
      <c r="BI1056" s="100">
        <v>0</v>
      </c>
      <c r="BJ1056" s="100">
        <v>0</v>
      </c>
      <c r="BK1056" s="100">
        <v>0</v>
      </c>
      <c r="BL1056" s="100">
        <v>0</v>
      </c>
      <c r="BM1056" s="100">
        <v>0</v>
      </c>
      <c r="BN1056" s="100">
        <v>0</v>
      </c>
      <c r="BO1056" s="100">
        <v>0</v>
      </c>
      <c r="BP1056" s="100">
        <v>0</v>
      </c>
      <c r="BQ1056" s="100">
        <v>0</v>
      </c>
      <c r="BR1056" s="100">
        <v>0</v>
      </c>
      <c r="BS1056" s="100">
        <v>0</v>
      </c>
      <c r="BT1056" s="100">
        <v>0</v>
      </c>
      <c r="BU1056" s="100">
        <v>0</v>
      </c>
      <c r="BV1056" s="100">
        <v>0</v>
      </c>
      <c r="BW1056" s="100">
        <v>0</v>
      </c>
      <c r="BX1056" s="100">
        <v>0</v>
      </c>
      <c r="BY1056" s="100">
        <v>0</v>
      </c>
      <c r="BZ1056" s="100">
        <v>0</v>
      </c>
      <c r="CA1056" s="100">
        <v>0</v>
      </c>
      <c r="CB1056" s="100">
        <v>0</v>
      </c>
      <c r="CC1056" s="100">
        <v>0</v>
      </c>
      <c r="CD1056" s="100">
        <v>0</v>
      </c>
      <c r="CE1056" s="100">
        <v>0</v>
      </c>
      <c r="CF1056" s="100">
        <v>0</v>
      </c>
      <c r="CG1056" s="100">
        <v>0</v>
      </c>
      <c r="CH1056" s="100">
        <v>0</v>
      </c>
      <c r="CI1056" s="100">
        <v>0</v>
      </c>
      <c r="CJ1056" s="100">
        <v>0</v>
      </c>
      <c r="CK1056" s="100">
        <v>0</v>
      </c>
      <c r="CL1056" s="100">
        <v>0</v>
      </c>
      <c r="CM1056" s="100">
        <v>0</v>
      </c>
      <c r="CN1056" s="100">
        <v>0</v>
      </c>
      <c r="CO1056" s="100">
        <v>0</v>
      </c>
    </row>
    <row r="1057" spans="1:93" x14ac:dyDescent="0.2">
      <c r="A1057" s="101" t="s">
        <v>2645</v>
      </c>
      <c r="B1057" s="100">
        <v>0</v>
      </c>
      <c r="C1057" s="100">
        <v>0</v>
      </c>
      <c r="D1057" s="100">
        <v>0</v>
      </c>
      <c r="E1057" s="100">
        <v>0</v>
      </c>
      <c r="F1057" s="100">
        <v>0</v>
      </c>
      <c r="G1057" s="100">
        <v>0</v>
      </c>
      <c r="H1057" s="100">
        <v>0</v>
      </c>
      <c r="I1057" s="100">
        <v>0</v>
      </c>
      <c r="J1057" s="100">
        <v>0</v>
      </c>
      <c r="K1057" s="100">
        <v>0</v>
      </c>
      <c r="L1057" s="100">
        <v>0</v>
      </c>
      <c r="M1057" s="100">
        <v>0</v>
      </c>
      <c r="N1057" s="100">
        <v>0</v>
      </c>
      <c r="O1057" s="100">
        <v>0</v>
      </c>
      <c r="P1057" s="100">
        <v>0</v>
      </c>
      <c r="Q1057" s="100">
        <v>0</v>
      </c>
      <c r="R1057" s="100">
        <v>0</v>
      </c>
      <c r="S1057" s="100">
        <v>0</v>
      </c>
      <c r="T1057" s="100">
        <v>0</v>
      </c>
      <c r="U1057" s="100">
        <v>0</v>
      </c>
      <c r="V1057" s="100">
        <v>0</v>
      </c>
      <c r="W1057" s="100">
        <v>0</v>
      </c>
      <c r="X1057" s="100">
        <v>0</v>
      </c>
      <c r="Y1057" s="100">
        <v>-112421838.52</v>
      </c>
      <c r="Z1057" s="100">
        <v>-111801762.34999999</v>
      </c>
      <c r="AB1057" s="100">
        <v>-111801762.34999999</v>
      </c>
      <c r="AC1057" s="100">
        <v>-111801762.34999999</v>
      </c>
      <c r="AD1057" s="100">
        <v>-111801762.34999999</v>
      </c>
      <c r="AE1057" s="100">
        <v>-111801762.34999999</v>
      </c>
      <c r="AF1057" s="100">
        <v>-111801762.34999999</v>
      </c>
      <c r="AG1057" s="100">
        <v>-111801762.34999999</v>
      </c>
      <c r="AH1057" s="100">
        <v>-111801762.34999999</v>
      </c>
      <c r="AI1057" s="100">
        <v>-111801762.34999999</v>
      </c>
      <c r="AJ1057" s="100">
        <v>-111801762.34999999</v>
      </c>
      <c r="AK1057" s="100">
        <v>-111801762.34999999</v>
      </c>
      <c r="AL1057" s="100">
        <v>-111801762.34999999</v>
      </c>
      <c r="AM1057" s="100">
        <v>-111801762.34999999</v>
      </c>
      <c r="AN1057" s="100">
        <v>-111801762.34999999</v>
      </c>
      <c r="AO1057" s="100">
        <v>-111801762.34999999</v>
      </c>
      <c r="AP1057" s="100">
        <v>-111801762.34999999</v>
      </c>
      <c r="AQ1057" s="100">
        <v>-111801762.34999999</v>
      </c>
      <c r="AR1057" s="100">
        <v>-111801762.34999999</v>
      </c>
      <c r="AS1057" s="100">
        <v>-111801762.34999999</v>
      </c>
      <c r="AT1057" s="100">
        <v>-111801762.34999999</v>
      </c>
      <c r="AU1057" s="100">
        <v>-111801762.34999999</v>
      </c>
      <c r="AV1057" s="100">
        <v>-111801762.34999999</v>
      </c>
      <c r="AW1057" s="100">
        <v>-111801762.34999999</v>
      </c>
      <c r="AX1057" s="100">
        <v>-111801762.34999999</v>
      </c>
      <c r="AY1057" s="100">
        <v>-111801762.34999999</v>
      </c>
      <c r="AZ1057" s="100">
        <v>-111801762.34999999</v>
      </c>
      <c r="BA1057" s="100">
        <v>-111801762.34999999</v>
      </c>
      <c r="BB1057" s="100">
        <v>-111801762.34999999</v>
      </c>
      <c r="BC1057" s="100">
        <v>-111801762.34999999</v>
      </c>
      <c r="BD1057" s="100">
        <v>-111801762.34999999</v>
      </c>
      <c r="BE1057" s="100">
        <v>-111801762.34999999</v>
      </c>
      <c r="BF1057" s="100">
        <v>-111801762.34999999</v>
      </c>
      <c r="BG1057" s="100">
        <v>-111801762.34999999</v>
      </c>
      <c r="BH1057" s="100">
        <v>-111801762.34999999</v>
      </c>
      <c r="BI1057" s="100">
        <v>-111801762.34999999</v>
      </c>
      <c r="BJ1057" s="100">
        <v>-111801762.34999999</v>
      </c>
      <c r="BK1057" s="100">
        <v>-111801762.34999999</v>
      </c>
      <c r="BL1057" s="100">
        <v>-111801762.34999999</v>
      </c>
      <c r="BM1057" s="100">
        <v>-111801762.34999999</v>
      </c>
      <c r="BN1057" s="100">
        <v>-111801762.34999999</v>
      </c>
      <c r="BO1057" s="100">
        <v>-111801762.34999999</v>
      </c>
      <c r="BP1057" s="100">
        <v>-111801762.34999999</v>
      </c>
      <c r="BQ1057" s="100">
        <v>-111801762.34999999</v>
      </c>
      <c r="BR1057" s="100">
        <v>-111801762.34999999</v>
      </c>
      <c r="BS1057" s="100">
        <v>-111801762.34999999</v>
      </c>
      <c r="BT1057" s="100">
        <v>-111801762.34999999</v>
      </c>
      <c r="BU1057" s="100">
        <v>-111801762.34999999</v>
      </c>
      <c r="BV1057" s="100">
        <v>-111801762.34999999</v>
      </c>
      <c r="BW1057" s="100">
        <v>-111801762.34999999</v>
      </c>
      <c r="BX1057" s="100">
        <v>-111801762.34999999</v>
      </c>
      <c r="BY1057" s="100">
        <v>-111801762.34999999</v>
      </c>
      <c r="BZ1057" s="100">
        <v>-111801762.34999999</v>
      </c>
      <c r="CA1057" s="100">
        <v>-111801762.34999999</v>
      </c>
      <c r="CB1057" s="100">
        <v>-111801762.34999999</v>
      </c>
      <c r="CC1057" s="100">
        <v>-111801762.34999999</v>
      </c>
      <c r="CD1057" s="100">
        <v>-111801762.34999999</v>
      </c>
      <c r="CE1057" s="100">
        <v>-111801762.34999999</v>
      </c>
      <c r="CF1057" s="100">
        <v>-111801762.34999999</v>
      </c>
      <c r="CG1057" s="100">
        <v>-111801762.34999999</v>
      </c>
      <c r="CH1057" s="100">
        <v>-111801762.34999999</v>
      </c>
      <c r="CI1057" s="100">
        <v>-111801762.34999999</v>
      </c>
      <c r="CJ1057" s="100">
        <v>-111801762.34999999</v>
      </c>
      <c r="CK1057" s="100">
        <v>-111801762.34999999</v>
      </c>
      <c r="CL1057" s="100">
        <v>-111801762.34999999</v>
      </c>
      <c r="CM1057" s="100">
        <v>-111801762.34999999</v>
      </c>
      <c r="CN1057" s="100">
        <v>-111801762.34999999</v>
      </c>
      <c r="CO1057" s="100">
        <v>-111801762.34999999</v>
      </c>
    </row>
    <row r="1058" spans="1:93" x14ac:dyDescent="0.2">
      <c r="A1058" s="101" t="s">
        <v>2646</v>
      </c>
      <c r="B1058" s="100">
        <v>0</v>
      </c>
      <c r="C1058" s="100">
        <v>0</v>
      </c>
      <c r="D1058" s="100">
        <v>0</v>
      </c>
      <c r="E1058" s="100">
        <v>0</v>
      </c>
      <c r="F1058" s="100">
        <v>0</v>
      </c>
      <c r="G1058" s="100">
        <v>0</v>
      </c>
      <c r="H1058" s="100">
        <v>0</v>
      </c>
      <c r="I1058" s="100">
        <v>0</v>
      </c>
      <c r="J1058" s="100">
        <v>0</v>
      </c>
      <c r="K1058" s="100">
        <v>0</v>
      </c>
      <c r="L1058" s="100">
        <v>0</v>
      </c>
      <c r="M1058" s="100">
        <v>0</v>
      </c>
      <c r="N1058" s="100">
        <v>0</v>
      </c>
      <c r="O1058" s="100">
        <v>0</v>
      </c>
      <c r="P1058" s="100">
        <v>0</v>
      </c>
      <c r="Q1058" s="100">
        <v>0</v>
      </c>
      <c r="R1058" s="100">
        <v>0</v>
      </c>
      <c r="S1058" s="100">
        <v>0</v>
      </c>
      <c r="T1058" s="100">
        <v>0</v>
      </c>
      <c r="U1058" s="100">
        <v>0</v>
      </c>
      <c r="V1058" s="100">
        <v>0</v>
      </c>
      <c r="W1058" s="100">
        <v>0</v>
      </c>
      <c r="X1058" s="100">
        <v>0</v>
      </c>
      <c r="Y1058" s="100">
        <v>-7325613.1200000001</v>
      </c>
      <c r="Z1058" s="100">
        <v>-7335221.5300000003</v>
      </c>
      <c r="AB1058" s="100">
        <v>-7335221.5300000003</v>
      </c>
      <c r="AC1058" s="100">
        <v>-7335221.5300000003</v>
      </c>
      <c r="AD1058" s="100">
        <v>-7335221.5300000003</v>
      </c>
      <c r="AE1058" s="100">
        <v>-7335221.5300000003</v>
      </c>
      <c r="AF1058" s="100">
        <v>-7335221.5300000003</v>
      </c>
      <c r="AG1058" s="100">
        <v>-7335221.5300000003</v>
      </c>
      <c r="AH1058" s="100">
        <v>-7335221.5300000003</v>
      </c>
      <c r="AI1058" s="100">
        <v>-7335221.5300000003</v>
      </c>
      <c r="AJ1058" s="100">
        <v>-7335221.5300000003</v>
      </c>
      <c r="AK1058" s="100">
        <v>-7335221.5300000003</v>
      </c>
      <c r="AL1058" s="100">
        <v>-7335221.5300000003</v>
      </c>
      <c r="AM1058" s="100">
        <v>-7335221.5300000003</v>
      </c>
      <c r="AN1058" s="100">
        <v>-7335221.5300000003</v>
      </c>
      <c r="AO1058" s="100">
        <v>-7335221.5300000003</v>
      </c>
      <c r="AP1058" s="100">
        <v>-7335221.5300000003</v>
      </c>
      <c r="AQ1058" s="100">
        <v>-7335221.5300000003</v>
      </c>
      <c r="AR1058" s="100">
        <v>-7335221.5300000003</v>
      </c>
      <c r="AS1058" s="100">
        <v>-7335221.5300000003</v>
      </c>
      <c r="AT1058" s="100">
        <v>-7335221.5300000003</v>
      </c>
      <c r="AU1058" s="100">
        <v>-7335221.5300000003</v>
      </c>
      <c r="AV1058" s="100">
        <v>-7335221.5300000003</v>
      </c>
      <c r="AW1058" s="100">
        <v>-7335221.5300000003</v>
      </c>
      <c r="AX1058" s="100">
        <v>-7335221.5300000003</v>
      </c>
      <c r="AY1058" s="100">
        <v>-7335221.5300000003</v>
      </c>
      <c r="AZ1058" s="100">
        <v>-7335221.5300000003</v>
      </c>
      <c r="BA1058" s="100">
        <v>-7335221.5300000003</v>
      </c>
      <c r="BB1058" s="100">
        <v>-7335221.5300000003</v>
      </c>
      <c r="BC1058" s="100">
        <v>-7335221.5300000003</v>
      </c>
      <c r="BD1058" s="100">
        <v>-7335221.5300000003</v>
      </c>
      <c r="BE1058" s="100">
        <v>-7335221.5300000003</v>
      </c>
      <c r="BF1058" s="100">
        <v>-7335221.5300000003</v>
      </c>
      <c r="BG1058" s="100">
        <v>-7335221.5300000003</v>
      </c>
      <c r="BH1058" s="100">
        <v>-7335221.5300000003</v>
      </c>
      <c r="BI1058" s="100">
        <v>-7335221.5300000003</v>
      </c>
      <c r="BJ1058" s="100">
        <v>-7335221.5300000003</v>
      </c>
      <c r="BK1058" s="100">
        <v>-7335221.5300000003</v>
      </c>
      <c r="BL1058" s="100">
        <v>-7335221.5300000003</v>
      </c>
      <c r="BM1058" s="100">
        <v>-7335221.5300000003</v>
      </c>
      <c r="BN1058" s="100">
        <v>-7335221.5300000003</v>
      </c>
      <c r="BO1058" s="100">
        <v>-7335221.5300000003</v>
      </c>
      <c r="BP1058" s="100">
        <v>-7335221.5300000003</v>
      </c>
      <c r="BQ1058" s="100">
        <v>-7335221.5300000003</v>
      </c>
      <c r="BR1058" s="100">
        <v>-7335221.5300000003</v>
      </c>
      <c r="BS1058" s="100">
        <v>-7335221.5300000003</v>
      </c>
      <c r="BT1058" s="100">
        <v>-7335221.5300000003</v>
      </c>
      <c r="BU1058" s="100">
        <v>-7335221.5300000003</v>
      </c>
      <c r="BV1058" s="100">
        <v>-7335221.5300000003</v>
      </c>
      <c r="BW1058" s="100">
        <v>-7335221.5300000003</v>
      </c>
      <c r="BX1058" s="100">
        <v>-7335221.5300000003</v>
      </c>
      <c r="BY1058" s="100">
        <v>-7335221.5300000003</v>
      </c>
      <c r="BZ1058" s="100">
        <v>-7335221.5300000003</v>
      </c>
      <c r="CA1058" s="100">
        <v>-7335221.5300000003</v>
      </c>
      <c r="CB1058" s="100">
        <v>-7335221.5300000003</v>
      </c>
      <c r="CC1058" s="100">
        <v>-7335221.5300000003</v>
      </c>
      <c r="CD1058" s="100">
        <v>-7335221.5300000003</v>
      </c>
      <c r="CE1058" s="100">
        <v>-7335221.5300000003</v>
      </c>
      <c r="CF1058" s="100">
        <v>-7335221.5300000003</v>
      </c>
      <c r="CG1058" s="100">
        <v>-7335221.5300000003</v>
      </c>
      <c r="CH1058" s="100">
        <v>-7335221.5300000003</v>
      </c>
      <c r="CI1058" s="100">
        <v>-7335221.5300000003</v>
      </c>
      <c r="CJ1058" s="100">
        <v>-7335221.5300000003</v>
      </c>
      <c r="CK1058" s="100">
        <v>-7335221.5300000003</v>
      </c>
      <c r="CL1058" s="100">
        <v>-7335221.5300000003</v>
      </c>
      <c r="CM1058" s="100">
        <v>-7335221.5300000003</v>
      </c>
      <c r="CN1058" s="100">
        <v>-7335221.5300000003</v>
      </c>
      <c r="CO1058" s="100">
        <v>-7335221.5300000003</v>
      </c>
    </row>
    <row r="1059" spans="1:93" x14ac:dyDescent="0.2">
      <c r="A1059" s="101" t="s">
        <v>2647</v>
      </c>
      <c r="B1059" s="100">
        <v>0</v>
      </c>
      <c r="C1059" s="100">
        <v>0</v>
      </c>
      <c r="D1059" s="100">
        <v>77086.740000000005</v>
      </c>
      <c r="E1059" s="100">
        <v>77086.740000000005</v>
      </c>
      <c r="F1059" s="100">
        <v>77086.740000000005</v>
      </c>
      <c r="G1059" s="100">
        <v>77086.740000000005</v>
      </c>
      <c r="H1059" s="100">
        <v>188748.98</v>
      </c>
      <c r="I1059" s="100">
        <v>188748.98</v>
      </c>
      <c r="J1059" s="100">
        <v>356308.31</v>
      </c>
      <c r="K1059" s="100">
        <v>448858.94</v>
      </c>
      <c r="L1059" s="100">
        <v>6531.99</v>
      </c>
      <c r="M1059" s="100">
        <v>83476.86</v>
      </c>
      <c r="N1059" s="100">
        <v>83476.86</v>
      </c>
      <c r="O1059" s="100">
        <v>83476.86</v>
      </c>
      <c r="P1059" s="100">
        <v>83476.86</v>
      </c>
      <c r="Q1059" s="100">
        <v>165080.29</v>
      </c>
      <c r="R1059" s="100">
        <v>165080.29</v>
      </c>
      <c r="S1059" s="100">
        <v>165080.29</v>
      </c>
      <c r="T1059" s="100">
        <v>0</v>
      </c>
      <c r="U1059" s="100">
        <v>0</v>
      </c>
      <c r="V1059" s="100">
        <v>0</v>
      </c>
      <c r="W1059" s="100">
        <v>0</v>
      </c>
      <c r="X1059" s="100">
        <v>0</v>
      </c>
      <c r="Y1059" s="100">
        <v>0</v>
      </c>
      <c r="Z1059" s="100">
        <v>0</v>
      </c>
      <c r="AB1059" s="100">
        <v>0</v>
      </c>
      <c r="AC1059" s="100">
        <v>0</v>
      </c>
      <c r="AD1059" s="100">
        <v>0</v>
      </c>
      <c r="AE1059" s="100">
        <v>0</v>
      </c>
      <c r="AF1059" s="100">
        <v>0</v>
      </c>
      <c r="AG1059" s="100">
        <v>0</v>
      </c>
      <c r="AH1059" s="100">
        <v>0</v>
      </c>
      <c r="AI1059" s="100">
        <v>0</v>
      </c>
      <c r="AJ1059" s="100">
        <v>0</v>
      </c>
      <c r="AK1059" s="100">
        <v>0</v>
      </c>
      <c r="AL1059" s="100">
        <v>0</v>
      </c>
      <c r="AM1059" s="100">
        <v>0</v>
      </c>
      <c r="AN1059" s="100">
        <v>0</v>
      </c>
      <c r="AO1059" s="100">
        <v>0</v>
      </c>
      <c r="AP1059" s="100">
        <v>0</v>
      </c>
      <c r="AQ1059" s="100">
        <v>0</v>
      </c>
      <c r="AR1059" s="100">
        <v>0</v>
      </c>
      <c r="AS1059" s="100">
        <v>0</v>
      </c>
      <c r="AT1059" s="100">
        <v>0</v>
      </c>
      <c r="AU1059" s="100">
        <v>0</v>
      </c>
      <c r="AV1059" s="100">
        <v>0</v>
      </c>
      <c r="AW1059" s="100">
        <v>0</v>
      </c>
      <c r="AX1059" s="100">
        <v>0</v>
      </c>
      <c r="AY1059" s="100">
        <v>0</v>
      </c>
      <c r="AZ1059" s="100">
        <v>0</v>
      </c>
      <c r="BA1059" s="100">
        <v>0</v>
      </c>
      <c r="BB1059" s="100">
        <v>0</v>
      </c>
      <c r="BC1059" s="100">
        <v>0</v>
      </c>
      <c r="BD1059" s="100">
        <v>0</v>
      </c>
      <c r="BE1059" s="100">
        <v>0</v>
      </c>
      <c r="BF1059" s="100">
        <v>0</v>
      </c>
      <c r="BG1059" s="100">
        <v>0</v>
      </c>
      <c r="BH1059" s="100">
        <v>0</v>
      </c>
      <c r="BI1059" s="100">
        <v>0</v>
      </c>
      <c r="BJ1059" s="100">
        <v>0</v>
      </c>
      <c r="BK1059" s="100">
        <v>0</v>
      </c>
      <c r="BL1059" s="100">
        <v>0</v>
      </c>
      <c r="BM1059" s="100">
        <v>0</v>
      </c>
      <c r="BN1059" s="100">
        <v>0</v>
      </c>
      <c r="BO1059" s="100">
        <v>0</v>
      </c>
      <c r="BP1059" s="100">
        <v>0</v>
      </c>
      <c r="BQ1059" s="100">
        <v>0</v>
      </c>
      <c r="BR1059" s="100">
        <v>0</v>
      </c>
      <c r="BS1059" s="100">
        <v>0</v>
      </c>
      <c r="BT1059" s="100">
        <v>0</v>
      </c>
      <c r="BU1059" s="100">
        <v>0</v>
      </c>
      <c r="BV1059" s="100">
        <v>0</v>
      </c>
      <c r="BW1059" s="100">
        <v>0</v>
      </c>
      <c r="BX1059" s="100">
        <v>0</v>
      </c>
      <c r="BY1059" s="100">
        <v>0</v>
      </c>
      <c r="BZ1059" s="100">
        <v>0</v>
      </c>
      <c r="CA1059" s="100">
        <v>0</v>
      </c>
      <c r="CB1059" s="100">
        <v>0</v>
      </c>
      <c r="CC1059" s="100">
        <v>0</v>
      </c>
      <c r="CD1059" s="100">
        <v>0</v>
      </c>
      <c r="CE1059" s="100">
        <v>0</v>
      </c>
      <c r="CF1059" s="100">
        <v>0</v>
      </c>
      <c r="CG1059" s="100">
        <v>0</v>
      </c>
      <c r="CH1059" s="100">
        <v>0</v>
      </c>
      <c r="CI1059" s="100">
        <v>0</v>
      </c>
      <c r="CJ1059" s="100">
        <v>0</v>
      </c>
      <c r="CK1059" s="100">
        <v>0</v>
      </c>
      <c r="CL1059" s="100">
        <v>0</v>
      </c>
      <c r="CM1059" s="100">
        <v>0</v>
      </c>
      <c r="CN1059" s="100">
        <v>0</v>
      </c>
      <c r="CO1059" s="100">
        <v>0</v>
      </c>
    </row>
    <row r="1060" spans="1:93" x14ac:dyDescent="0.2">
      <c r="A1060" s="101" t="s">
        <v>2648</v>
      </c>
      <c r="B1060" s="100">
        <v>0</v>
      </c>
      <c r="C1060" s="100">
        <v>0</v>
      </c>
      <c r="D1060" s="100">
        <v>0</v>
      </c>
      <c r="E1060" s="100">
        <v>0</v>
      </c>
      <c r="F1060" s="100">
        <v>0</v>
      </c>
      <c r="G1060" s="100">
        <v>0</v>
      </c>
      <c r="H1060" s="100">
        <v>0</v>
      </c>
      <c r="I1060" s="100">
        <v>0</v>
      </c>
      <c r="J1060" s="100">
        <v>0</v>
      </c>
      <c r="K1060" s="100">
        <v>0</v>
      </c>
      <c r="L1060" s="100">
        <v>0</v>
      </c>
      <c r="M1060" s="100">
        <v>0</v>
      </c>
      <c r="N1060" s="100">
        <v>0</v>
      </c>
      <c r="O1060" s="100">
        <v>0</v>
      </c>
      <c r="P1060" s="100">
        <v>0</v>
      </c>
      <c r="Q1060" s="100">
        <v>0</v>
      </c>
      <c r="R1060" s="100">
        <v>0</v>
      </c>
      <c r="S1060" s="100">
        <v>0</v>
      </c>
      <c r="T1060" s="100">
        <v>0</v>
      </c>
      <c r="U1060" s="100">
        <v>0</v>
      </c>
      <c r="V1060" s="100">
        <v>0</v>
      </c>
      <c r="W1060" s="100">
        <v>0</v>
      </c>
      <c r="X1060" s="100">
        <v>0</v>
      </c>
      <c r="Y1060" s="100">
        <v>0</v>
      </c>
      <c r="Z1060" s="100">
        <v>0</v>
      </c>
      <c r="AB1060" s="100">
        <v>0</v>
      </c>
      <c r="AC1060" s="100">
        <v>0</v>
      </c>
      <c r="AD1060" s="100">
        <v>0</v>
      </c>
      <c r="AE1060" s="100">
        <v>0</v>
      </c>
      <c r="AF1060" s="100">
        <v>0</v>
      </c>
      <c r="AG1060" s="100">
        <v>0</v>
      </c>
      <c r="AH1060" s="100">
        <v>0</v>
      </c>
      <c r="AI1060" s="100">
        <v>0</v>
      </c>
      <c r="AJ1060" s="100">
        <v>0</v>
      </c>
      <c r="AK1060" s="100">
        <v>0</v>
      </c>
      <c r="AL1060" s="100">
        <v>0</v>
      </c>
      <c r="AM1060" s="100">
        <v>0</v>
      </c>
      <c r="AN1060" s="100">
        <v>0</v>
      </c>
      <c r="AO1060" s="100">
        <v>0</v>
      </c>
      <c r="AP1060" s="100">
        <v>0</v>
      </c>
      <c r="AQ1060" s="100">
        <v>0</v>
      </c>
      <c r="AR1060" s="100">
        <v>0</v>
      </c>
      <c r="AS1060" s="100">
        <v>0</v>
      </c>
      <c r="AT1060" s="100">
        <v>0</v>
      </c>
      <c r="AU1060" s="100">
        <v>0</v>
      </c>
      <c r="AV1060" s="100">
        <v>0</v>
      </c>
      <c r="AW1060" s="100">
        <v>0</v>
      </c>
      <c r="AX1060" s="100">
        <v>0</v>
      </c>
      <c r="AY1060" s="100">
        <v>0</v>
      </c>
      <c r="AZ1060" s="100">
        <v>0</v>
      </c>
      <c r="BA1060" s="100">
        <v>0</v>
      </c>
      <c r="BB1060" s="100">
        <v>0</v>
      </c>
      <c r="BC1060" s="100">
        <v>0</v>
      </c>
      <c r="BD1060" s="100">
        <v>0</v>
      </c>
      <c r="BE1060" s="100">
        <v>0</v>
      </c>
      <c r="BF1060" s="100">
        <v>0</v>
      </c>
      <c r="BG1060" s="100">
        <v>0</v>
      </c>
      <c r="BH1060" s="100">
        <v>0</v>
      </c>
      <c r="BI1060" s="100">
        <v>0</v>
      </c>
      <c r="BJ1060" s="100">
        <v>0</v>
      </c>
      <c r="BK1060" s="100">
        <v>0</v>
      </c>
      <c r="BL1060" s="100">
        <v>0</v>
      </c>
      <c r="BM1060" s="100">
        <v>0</v>
      </c>
      <c r="BN1060" s="100">
        <v>0</v>
      </c>
      <c r="BO1060" s="100">
        <v>0</v>
      </c>
      <c r="BP1060" s="100">
        <v>0</v>
      </c>
      <c r="BQ1060" s="100">
        <v>0</v>
      </c>
      <c r="BR1060" s="100">
        <v>0</v>
      </c>
      <c r="BS1060" s="100">
        <v>0</v>
      </c>
      <c r="BT1060" s="100">
        <v>0</v>
      </c>
      <c r="BU1060" s="100">
        <v>0</v>
      </c>
      <c r="BV1060" s="100">
        <v>0</v>
      </c>
      <c r="BW1060" s="100">
        <v>0</v>
      </c>
      <c r="BX1060" s="100">
        <v>0</v>
      </c>
      <c r="BY1060" s="100">
        <v>0</v>
      </c>
      <c r="BZ1060" s="100">
        <v>0</v>
      </c>
      <c r="CA1060" s="100">
        <v>0</v>
      </c>
      <c r="CB1060" s="100">
        <v>0</v>
      </c>
      <c r="CC1060" s="100">
        <v>0</v>
      </c>
      <c r="CD1060" s="100">
        <v>0</v>
      </c>
      <c r="CE1060" s="100">
        <v>0</v>
      </c>
      <c r="CF1060" s="100">
        <v>0</v>
      </c>
      <c r="CG1060" s="100">
        <v>0</v>
      </c>
      <c r="CH1060" s="100">
        <v>0</v>
      </c>
      <c r="CI1060" s="100">
        <v>0</v>
      </c>
      <c r="CJ1060" s="100">
        <v>0</v>
      </c>
      <c r="CK1060" s="100">
        <v>0</v>
      </c>
      <c r="CL1060" s="100">
        <v>0</v>
      </c>
      <c r="CM1060" s="100">
        <v>0</v>
      </c>
      <c r="CN1060" s="100">
        <v>0</v>
      </c>
      <c r="CO1060" s="100">
        <v>0</v>
      </c>
    </row>
    <row r="1061" spans="1:93" x14ac:dyDescent="0.2">
      <c r="A1061" s="101" t="s">
        <v>2649</v>
      </c>
      <c r="B1061" s="100">
        <v>0</v>
      </c>
      <c r="C1061" s="100">
        <v>0</v>
      </c>
      <c r="D1061" s="100">
        <v>0</v>
      </c>
      <c r="E1061" s="100">
        <v>0</v>
      </c>
      <c r="F1061" s="100">
        <v>0</v>
      </c>
      <c r="G1061" s="100">
        <v>0</v>
      </c>
      <c r="H1061" s="100">
        <v>0</v>
      </c>
      <c r="I1061" s="100">
        <v>0</v>
      </c>
      <c r="J1061" s="100">
        <v>0</v>
      </c>
      <c r="K1061" s="100">
        <v>0</v>
      </c>
      <c r="L1061" s="100">
        <v>0</v>
      </c>
      <c r="M1061" s="100">
        <v>0</v>
      </c>
      <c r="N1061" s="100">
        <v>0</v>
      </c>
      <c r="O1061" s="100">
        <v>0</v>
      </c>
      <c r="P1061" s="100">
        <v>0</v>
      </c>
      <c r="Q1061" s="100">
        <v>0</v>
      </c>
      <c r="R1061" s="100">
        <v>0</v>
      </c>
      <c r="S1061" s="100">
        <v>0</v>
      </c>
      <c r="T1061" s="100">
        <v>0</v>
      </c>
      <c r="U1061" s="100">
        <v>0</v>
      </c>
      <c r="V1061" s="100">
        <v>0</v>
      </c>
      <c r="W1061" s="100">
        <v>0</v>
      </c>
      <c r="X1061" s="100">
        <v>0</v>
      </c>
      <c r="Y1061" s="100">
        <v>0</v>
      </c>
      <c r="Z1061" s="100">
        <v>0</v>
      </c>
      <c r="AB1061" s="100">
        <v>0</v>
      </c>
      <c r="AC1061" s="100">
        <v>0</v>
      </c>
      <c r="AD1061" s="100">
        <v>0</v>
      </c>
      <c r="AE1061" s="100">
        <v>0</v>
      </c>
      <c r="AF1061" s="100">
        <v>0</v>
      </c>
      <c r="AG1061" s="100">
        <v>0</v>
      </c>
      <c r="AH1061" s="100">
        <v>0</v>
      </c>
      <c r="AI1061" s="100">
        <v>0</v>
      </c>
      <c r="AJ1061" s="100">
        <v>0</v>
      </c>
      <c r="AK1061" s="100">
        <v>0</v>
      </c>
      <c r="AL1061" s="100">
        <v>0</v>
      </c>
      <c r="AM1061" s="100">
        <v>0</v>
      </c>
      <c r="AN1061" s="100">
        <v>0</v>
      </c>
      <c r="AO1061" s="100">
        <v>0</v>
      </c>
      <c r="AP1061" s="100">
        <v>0</v>
      </c>
      <c r="AQ1061" s="100">
        <v>0</v>
      </c>
      <c r="AR1061" s="100">
        <v>0</v>
      </c>
      <c r="AS1061" s="100">
        <v>0</v>
      </c>
      <c r="AT1061" s="100">
        <v>0</v>
      </c>
      <c r="AU1061" s="100">
        <v>0</v>
      </c>
      <c r="AV1061" s="100">
        <v>0</v>
      </c>
      <c r="AW1061" s="100">
        <v>0</v>
      </c>
      <c r="AX1061" s="100">
        <v>0</v>
      </c>
      <c r="AY1061" s="100">
        <v>0</v>
      </c>
      <c r="AZ1061" s="100">
        <v>0</v>
      </c>
      <c r="BA1061" s="100">
        <v>0</v>
      </c>
      <c r="BB1061" s="100">
        <v>0</v>
      </c>
      <c r="BC1061" s="100">
        <v>0</v>
      </c>
      <c r="BD1061" s="100">
        <v>0</v>
      </c>
      <c r="BE1061" s="100">
        <v>0</v>
      </c>
      <c r="BF1061" s="100">
        <v>0</v>
      </c>
      <c r="BG1061" s="100">
        <v>0</v>
      </c>
      <c r="BH1061" s="100">
        <v>0</v>
      </c>
      <c r="BI1061" s="100">
        <v>0</v>
      </c>
      <c r="BJ1061" s="100">
        <v>0</v>
      </c>
      <c r="BK1061" s="100">
        <v>0</v>
      </c>
      <c r="BL1061" s="100">
        <v>0</v>
      </c>
      <c r="BM1061" s="100">
        <v>0</v>
      </c>
      <c r="BN1061" s="100">
        <v>0</v>
      </c>
      <c r="BO1061" s="100">
        <v>0</v>
      </c>
      <c r="BP1061" s="100">
        <v>0</v>
      </c>
      <c r="BQ1061" s="100">
        <v>0</v>
      </c>
      <c r="BR1061" s="100">
        <v>0</v>
      </c>
      <c r="BS1061" s="100">
        <v>0</v>
      </c>
      <c r="BT1061" s="100">
        <v>0</v>
      </c>
      <c r="BU1061" s="100">
        <v>0</v>
      </c>
      <c r="BV1061" s="100">
        <v>0</v>
      </c>
      <c r="BW1061" s="100">
        <v>0</v>
      </c>
      <c r="BX1061" s="100">
        <v>0</v>
      </c>
      <c r="BY1061" s="100">
        <v>0</v>
      </c>
      <c r="BZ1061" s="100">
        <v>0</v>
      </c>
      <c r="CA1061" s="100">
        <v>0</v>
      </c>
      <c r="CB1061" s="100">
        <v>0</v>
      </c>
      <c r="CC1061" s="100">
        <v>0</v>
      </c>
      <c r="CD1061" s="100">
        <v>0</v>
      </c>
      <c r="CE1061" s="100">
        <v>0</v>
      </c>
      <c r="CF1061" s="100">
        <v>0</v>
      </c>
      <c r="CG1061" s="100">
        <v>0</v>
      </c>
      <c r="CH1061" s="100">
        <v>0</v>
      </c>
      <c r="CI1061" s="100">
        <v>0</v>
      </c>
      <c r="CJ1061" s="100">
        <v>0</v>
      </c>
      <c r="CK1061" s="100">
        <v>0</v>
      </c>
      <c r="CL1061" s="100">
        <v>0</v>
      </c>
      <c r="CM1061" s="100">
        <v>0</v>
      </c>
      <c r="CN1061" s="100">
        <v>0</v>
      </c>
      <c r="CO1061" s="100">
        <v>0</v>
      </c>
    </row>
    <row r="1062" spans="1:93" x14ac:dyDescent="0.2">
      <c r="A1062" s="101" t="s">
        <v>2650</v>
      </c>
      <c r="B1062" s="100">
        <v>0</v>
      </c>
      <c r="C1062" s="100">
        <v>0</v>
      </c>
      <c r="D1062" s="100">
        <v>0</v>
      </c>
      <c r="E1062" s="100">
        <v>0</v>
      </c>
      <c r="F1062" s="100">
        <v>0</v>
      </c>
      <c r="G1062" s="100">
        <v>0</v>
      </c>
      <c r="H1062" s="100">
        <v>0</v>
      </c>
      <c r="I1062" s="100">
        <v>0</v>
      </c>
      <c r="J1062" s="100">
        <v>0</v>
      </c>
      <c r="K1062" s="100">
        <v>0</v>
      </c>
      <c r="L1062" s="100">
        <v>0</v>
      </c>
      <c r="M1062" s="100">
        <v>0</v>
      </c>
      <c r="N1062" s="100">
        <v>0</v>
      </c>
      <c r="O1062" s="100">
        <v>0</v>
      </c>
      <c r="P1062" s="100">
        <v>0</v>
      </c>
      <c r="Q1062" s="100">
        <v>0</v>
      </c>
      <c r="R1062" s="100">
        <v>0</v>
      </c>
      <c r="S1062" s="100">
        <v>0</v>
      </c>
      <c r="T1062" s="100">
        <v>0</v>
      </c>
      <c r="U1062" s="100">
        <v>0</v>
      </c>
      <c r="V1062" s="100">
        <v>0</v>
      </c>
      <c r="W1062" s="100">
        <v>0</v>
      </c>
      <c r="X1062" s="100">
        <v>0</v>
      </c>
      <c r="Y1062" s="100">
        <v>0</v>
      </c>
      <c r="Z1062" s="100">
        <v>0</v>
      </c>
      <c r="AB1062" s="100">
        <v>0</v>
      </c>
      <c r="AC1062" s="100">
        <v>0</v>
      </c>
      <c r="AD1062" s="100">
        <v>0</v>
      </c>
      <c r="AE1062" s="100">
        <v>0</v>
      </c>
      <c r="AF1062" s="100">
        <v>0</v>
      </c>
      <c r="AG1062" s="100">
        <v>0</v>
      </c>
      <c r="AH1062" s="100">
        <v>0</v>
      </c>
      <c r="AI1062" s="100">
        <v>0</v>
      </c>
      <c r="AJ1062" s="100">
        <v>0</v>
      </c>
      <c r="AK1062" s="100">
        <v>0</v>
      </c>
      <c r="AL1062" s="100">
        <v>0</v>
      </c>
      <c r="AM1062" s="100">
        <v>0</v>
      </c>
      <c r="AN1062" s="100">
        <v>0</v>
      </c>
      <c r="AO1062" s="100">
        <v>0</v>
      </c>
      <c r="AP1062" s="100">
        <v>0</v>
      </c>
      <c r="AQ1062" s="100">
        <v>0</v>
      </c>
      <c r="AR1062" s="100">
        <v>0</v>
      </c>
      <c r="AS1062" s="100">
        <v>0</v>
      </c>
      <c r="AT1062" s="100">
        <v>0</v>
      </c>
      <c r="AU1062" s="100">
        <v>0</v>
      </c>
      <c r="AV1062" s="100">
        <v>0</v>
      </c>
      <c r="AW1062" s="100">
        <v>0</v>
      </c>
      <c r="AX1062" s="100">
        <v>0</v>
      </c>
      <c r="AY1062" s="100">
        <v>0</v>
      </c>
      <c r="AZ1062" s="100">
        <v>0</v>
      </c>
      <c r="BA1062" s="100">
        <v>0</v>
      </c>
      <c r="BB1062" s="100">
        <v>0</v>
      </c>
      <c r="BC1062" s="100">
        <v>0</v>
      </c>
      <c r="BD1062" s="100">
        <v>0</v>
      </c>
      <c r="BE1062" s="100">
        <v>0</v>
      </c>
      <c r="BF1062" s="100">
        <v>0</v>
      </c>
      <c r="BG1062" s="100">
        <v>0</v>
      </c>
      <c r="BH1062" s="100">
        <v>0</v>
      </c>
      <c r="BI1062" s="100">
        <v>0</v>
      </c>
      <c r="BJ1062" s="100">
        <v>0</v>
      </c>
      <c r="BK1062" s="100">
        <v>0</v>
      </c>
      <c r="BL1062" s="100">
        <v>0</v>
      </c>
      <c r="BM1062" s="100">
        <v>0</v>
      </c>
      <c r="BN1062" s="100">
        <v>0</v>
      </c>
      <c r="BO1062" s="100">
        <v>0</v>
      </c>
      <c r="BP1062" s="100">
        <v>0</v>
      </c>
      <c r="BQ1062" s="100">
        <v>0</v>
      </c>
      <c r="BR1062" s="100">
        <v>0</v>
      </c>
      <c r="BS1062" s="100">
        <v>0</v>
      </c>
      <c r="BT1062" s="100">
        <v>0</v>
      </c>
      <c r="BU1062" s="100">
        <v>0</v>
      </c>
      <c r="BV1062" s="100">
        <v>0</v>
      </c>
      <c r="BW1062" s="100">
        <v>0</v>
      </c>
      <c r="BX1062" s="100">
        <v>0</v>
      </c>
      <c r="BY1062" s="100">
        <v>0</v>
      </c>
      <c r="BZ1062" s="100">
        <v>0</v>
      </c>
      <c r="CA1062" s="100">
        <v>0</v>
      </c>
      <c r="CB1062" s="100">
        <v>0</v>
      </c>
      <c r="CC1062" s="100">
        <v>0</v>
      </c>
      <c r="CD1062" s="100">
        <v>0</v>
      </c>
      <c r="CE1062" s="100">
        <v>0</v>
      </c>
      <c r="CF1062" s="100">
        <v>0</v>
      </c>
      <c r="CG1062" s="100">
        <v>0</v>
      </c>
      <c r="CH1062" s="100">
        <v>0</v>
      </c>
      <c r="CI1062" s="100">
        <v>0</v>
      </c>
      <c r="CJ1062" s="100">
        <v>0</v>
      </c>
      <c r="CK1062" s="100">
        <v>0</v>
      </c>
      <c r="CL1062" s="100">
        <v>0</v>
      </c>
      <c r="CM1062" s="100">
        <v>0</v>
      </c>
      <c r="CN1062" s="100">
        <v>0</v>
      </c>
      <c r="CO1062" s="100">
        <v>0</v>
      </c>
    </row>
    <row r="1063" spans="1:93" x14ac:dyDescent="0.2">
      <c r="A1063" s="101" t="s">
        <v>2651</v>
      </c>
      <c r="B1063" s="100">
        <v>0</v>
      </c>
      <c r="C1063" s="100">
        <v>0</v>
      </c>
      <c r="D1063" s="100">
        <v>0</v>
      </c>
      <c r="E1063" s="100">
        <v>0</v>
      </c>
      <c r="F1063" s="100">
        <v>0</v>
      </c>
      <c r="G1063" s="100">
        <v>0</v>
      </c>
      <c r="H1063" s="100">
        <v>0</v>
      </c>
      <c r="I1063" s="100">
        <v>0</v>
      </c>
      <c r="J1063" s="100">
        <v>0</v>
      </c>
      <c r="K1063" s="100">
        <v>0</v>
      </c>
      <c r="L1063" s="100">
        <v>0</v>
      </c>
      <c r="M1063" s="100">
        <v>0</v>
      </c>
      <c r="N1063" s="100">
        <v>0</v>
      </c>
      <c r="O1063" s="100">
        <v>0</v>
      </c>
      <c r="P1063" s="100">
        <v>0</v>
      </c>
      <c r="Q1063" s="100">
        <v>0</v>
      </c>
      <c r="R1063" s="100">
        <v>0</v>
      </c>
      <c r="S1063" s="100">
        <v>0</v>
      </c>
      <c r="T1063" s="100">
        <v>0</v>
      </c>
      <c r="U1063" s="100">
        <v>0</v>
      </c>
      <c r="V1063" s="100">
        <v>0</v>
      </c>
      <c r="W1063" s="100">
        <v>0</v>
      </c>
      <c r="X1063" s="100">
        <v>0</v>
      </c>
      <c r="Y1063" s="100">
        <v>0</v>
      </c>
      <c r="Z1063" s="100">
        <v>0</v>
      </c>
      <c r="AB1063" s="100">
        <v>0</v>
      </c>
      <c r="AC1063" s="100">
        <v>0</v>
      </c>
      <c r="AD1063" s="100">
        <v>0</v>
      </c>
      <c r="AE1063" s="100">
        <v>0</v>
      </c>
      <c r="AF1063" s="100">
        <v>0</v>
      </c>
      <c r="AG1063" s="100">
        <v>0</v>
      </c>
      <c r="AH1063" s="100">
        <v>0</v>
      </c>
      <c r="AI1063" s="100">
        <v>0</v>
      </c>
      <c r="AJ1063" s="100">
        <v>0</v>
      </c>
      <c r="AK1063" s="100">
        <v>0</v>
      </c>
      <c r="AL1063" s="100">
        <v>0</v>
      </c>
      <c r="AM1063" s="100">
        <v>0</v>
      </c>
      <c r="AN1063" s="100">
        <v>0</v>
      </c>
      <c r="AO1063" s="100">
        <v>0</v>
      </c>
      <c r="AP1063" s="100">
        <v>0</v>
      </c>
      <c r="AQ1063" s="100">
        <v>0</v>
      </c>
      <c r="AR1063" s="100">
        <v>0</v>
      </c>
      <c r="AS1063" s="100">
        <v>0</v>
      </c>
      <c r="AT1063" s="100">
        <v>0</v>
      </c>
      <c r="AU1063" s="100">
        <v>0</v>
      </c>
      <c r="AV1063" s="100">
        <v>0</v>
      </c>
      <c r="AW1063" s="100">
        <v>0</v>
      </c>
      <c r="AX1063" s="100">
        <v>0</v>
      </c>
      <c r="AY1063" s="100">
        <v>0</v>
      </c>
      <c r="AZ1063" s="100">
        <v>0</v>
      </c>
      <c r="BA1063" s="100">
        <v>0</v>
      </c>
      <c r="BB1063" s="100">
        <v>0</v>
      </c>
      <c r="BC1063" s="100">
        <v>0</v>
      </c>
      <c r="BD1063" s="100">
        <v>0</v>
      </c>
      <c r="BE1063" s="100">
        <v>0</v>
      </c>
      <c r="BF1063" s="100">
        <v>0</v>
      </c>
      <c r="BG1063" s="100">
        <v>0</v>
      </c>
      <c r="BH1063" s="100">
        <v>0</v>
      </c>
      <c r="BI1063" s="100">
        <v>0</v>
      </c>
      <c r="BJ1063" s="100">
        <v>0</v>
      </c>
      <c r="BK1063" s="100">
        <v>0</v>
      </c>
      <c r="BL1063" s="100">
        <v>0</v>
      </c>
      <c r="BM1063" s="100">
        <v>0</v>
      </c>
      <c r="BN1063" s="100">
        <v>0</v>
      </c>
      <c r="BO1063" s="100">
        <v>0</v>
      </c>
      <c r="BP1063" s="100">
        <v>0</v>
      </c>
      <c r="BQ1063" s="100">
        <v>0</v>
      </c>
      <c r="BR1063" s="100">
        <v>0</v>
      </c>
      <c r="BS1063" s="100">
        <v>0</v>
      </c>
      <c r="BT1063" s="100">
        <v>0</v>
      </c>
      <c r="BU1063" s="100">
        <v>0</v>
      </c>
      <c r="BV1063" s="100">
        <v>0</v>
      </c>
      <c r="BW1063" s="100">
        <v>0</v>
      </c>
      <c r="BX1063" s="100">
        <v>0</v>
      </c>
      <c r="BY1063" s="100">
        <v>0</v>
      </c>
      <c r="BZ1063" s="100">
        <v>0</v>
      </c>
      <c r="CA1063" s="100">
        <v>0</v>
      </c>
      <c r="CB1063" s="100">
        <v>0</v>
      </c>
      <c r="CC1063" s="100">
        <v>0</v>
      </c>
      <c r="CD1063" s="100">
        <v>0</v>
      </c>
      <c r="CE1063" s="100">
        <v>0</v>
      </c>
      <c r="CF1063" s="100">
        <v>0</v>
      </c>
      <c r="CG1063" s="100">
        <v>0</v>
      </c>
      <c r="CH1063" s="100">
        <v>0</v>
      </c>
      <c r="CI1063" s="100">
        <v>0</v>
      </c>
      <c r="CJ1063" s="100">
        <v>0</v>
      </c>
      <c r="CK1063" s="100">
        <v>0</v>
      </c>
      <c r="CL1063" s="100">
        <v>0</v>
      </c>
      <c r="CM1063" s="100">
        <v>0</v>
      </c>
      <c r="CN1063" s="100">
        <v>0</v>
      </c>
      <c r="CO1063" s="100">
        <v>0</v>
      </c>
    </row>
    <row r="1064" spans="1:93" x14ac:dyDescent="0.2">
      <c r="A1064" s="101" t="s">
        <v>2652</v>
      </c>
      <c r="B1064" s="100">
        <v>0</v>
      </c>
      <c r="C1064" s="100">
        <v>0</v>
      </c>
      <c r="D1064" s="100">
        <v>0</v>
      </c>
      <c r="E1064" s="100">
        <v>0</v>
      </c>
      <c r="F1064" s="100">
        <v>0</v>
      </c>
      <c r="G1064" s="100">
        <v>0</v>
      </c>
      <c r="H1064" s="100">
        <v>0</v>
      </c>
      <c r="I1064" s="100">
        <v>0</v>
      </c>
      <c r="J1064" s="100">
        <v>0</v>
      </c>
      <c r="K1064" s="100">
        <v>0</v>
      </c>
      <c r="L1064" s="100">
        <v>0</v>
      </c>
      <c r="M1064" s="100">
        <v>0</v>
      </c>
      <c r="N1064" s="100">
        <v>0</v>
      </c>
      <c r="O1064" s="100">
        <v>0</v>
      </c>
      <c r="P1064" s="100">
        <v>0</v>
      </c>
      <c r="Q1064" s="100">
        <v>0</v>
      </c>
      <c r="R1064" s="100">
        <v>0</v>
      </c>
      <c r="S1064" s="100">
        <v>0</v>
      </c>
      <c r="T1064" s="100">
        <v>0</v>
      </c>
      <c r="U1064" s="100">
        <v>0</v>
      </c>
      <c r="V1064" s="100">
        <v>0</v>
      </c>
      <c r="W1064" s="100">
        <v>0</v>
      </c>
      <c r="X1064" s="100">
        <v>0</v>
      </c>
      <c r="Y1064" s="100">
        <v>0</v>
      </c>
      <c r="Z1064" s="100">
        <v>0</v>
      </c>
      <c r="AB1064" s="100">
        <v>0</v>
      </c>
      <c r="AC1064" s="100">
        <v>0</v>
      </c>
      <c r="AD1064" s="100">
        <v>0</v>
      </c>
      <c r="AE1064" s="100">
        <v>0</v>
      </c>
      <c r="AF1064" s="100">
        <v>0</v>
      </c>
      <c r="AG1064" s="100">
        <v>0</v>
      </c>
      <c r="AH1064" s="100">
        <v>0</v>
      </c>
      <c r="AI1064" s="100">
        <v>0</v>
      </c>
      <c r="AJ1064" s="100">
        <v>0</v>
      </c>
      <c r="AK1064" s="100">
        <v>0</v>
      </c>
      <c r="AL1064" s="100">
        <v>0</v>
      </c>
      <c r="AM1064" s="100">
        <v>0</v>
      </c>
      <c r="AN1064" s="100">
        <v>0</v>
      </c>
      <c r="AO1064" s="100">
        <v>0</v>
      </c>
      <c r="AP1064" s="100">
        <v>0</v>
      </c>
      <c r="AQ1064" s="100">
        <v>0</v>
      </c>
      <c r="AR1064" s="100">
        <v>0</v>
      </c>
      <c r="AS1064" s="100">
        <v>0</v>
      </c>
      <c r="AT1064" s="100">
        <v>0</v>
      </c>
      <c r="AU1064" s="100">
        <v>0</v>
      </c>
      <c r="AV1064" s="100">
        <v>0</v>
      </c>
      <c r="AW1064" s="100">
        <v>0</v>
      </c>
      <c r="AX1064" s="100">
        <v>0</v>
      </c>
      <c r="AY1064" s="100">
        <v>0</v>
      </c>
      <c r="AZ1064" s="100">
        <v>0</v>
      </c>
      <c r="BA1064" s="100">
        <v>0</v>
      </c>
      <c r="BB1064" s="100">
        <v>0</v>
      </c>
      <c r="BC1064" s="100">
        <v>0</v>
      </c>
      <c r="BD1064" s="100">
        <v>0</v>
      </c>
      <c r="BE1064" s="100">
        <v>0</v>
      </c>
      <c r="BF1064" s="100">
        <v>0</v>
      </c>
      <c r="BG1064" s="100">
        <v>0</v>
      </c>
      <c r="BH1064" s="100">
        <v>0</v>
      </c>
      <c r="BI1064" s="100">
        <v>0</v>
      </c>
      <c r="BJ1064" s="100">
        <v>0</v>
      </c>
      <c r="BK1064" s="100">
        <v>0</v>
      </c>
      <c r="BL1064" s="100">
        <v>0</v>
      </c>
      <c r="BM1064" s="100">
        <v>0</v>
      </c>
      <c r="BN1064" s="100">
        <v>0</v>
      </c>
      <c r="BO1064" s="100">
        <v>0</v>
      </c>
      <c r="BP1064" s="100">
        <v>0</v>
      </c>
      <c r="BQ1064" s="100">
        <v>0</v>
      </c>
      <c r="BR1064" s="100">
        <v>0</v>
      </c>
      <c r="BS1064" s="100">
        <v>0</v>
      </c>
      <c r="BT1064" s="100">
        <v>0</v>
      </c>
      <c r="BU1064" s="100">
        <v>0</v>
      </c>
      <c r="BV1064" s="100">
        <v>0</v>
      </c>
      <c r="BW1064" s="100">
        <v>0</v>
      </c>
      <c r="BX1064" s="100">
        <v>0</v>
      </c>
      <c r="BY1064" s="100">
        <v>0</v>
      </c>
      <c r="BZ1064" s="100">
        <v>0</v>
      </c>
      <c r="CA1064" s="100">
        <v>0</v>
      </c>
      <c r="CB1064" s="100">
        <v>0</v>
      </c>
      <c r="CC1064" s="100">
        <v>0</v>
      </c>
      <c r="CD1064" s="100">
        <v>0</v>
      </c>
      <c r="CE1064" s="100">
        <v>0</v>
      </c>
      <c r="CF1064" s="100">
        <v>0</v>
      </c>
      <c r="CG1064" s="100">
        <v>0</v>
      </c>
      <c r="CH1064" s="100">
        <v>0</v>
      </c>
      <c r="CI1064" s="100">
        <v>0</v>
      </c>
      <c r="CJ1064" s="100">
        <v>0</v>
      </c>
      <c r="CK1064" s="100">
        <v>0</v>
      </c>
      <c r="CL1064" s="100">
        <v>0</v>
      </c>
      <c r="CM1064" s="100">
        <v>0</v>
      </c>
      <c r="CN1064" s="100">
        <v>0</v>
      </c>
      <c r="CO1064" s="100">
        <v>0</v>
      </c>
    </row>
    <row r="1065" spans="1:93" x14ac:dyDescent="0.2">
      <c r="A1065" s="101" t="s">
        <v>2653</v>
      </c>
      <c r="B1065" s="100">
        <v>0</v>
      </c>
      <c r="C1065" s="100">
        <v>0</v>
      </c>
      <c r="D1065" s="100">
        <v>0</v>
      </c>
      <c r="E1065" s="100">
        <v>0</v>
      </c>
      <c r="F1065" s="100">
        <v>0</v>
      </c>
      <c r="G1065" s="100">
        <v>0</v>
      </c>
      <c r="H1065" s="100">
        <v>0</v>
      </c>
      <c r="I1065" s="100">
        <v>0</v>
      </c>
      <c r="J1065" s="100">
        <v>0</v>
      </c>
      <c r="K1065" s="100">
        <v>0</v>
      </c>
      <c r="L1065" s="100">
        <v>0</v>
      </c>
      <c r="M1065" s="100">
        <v>0</v>
      </c>
      <c r="N1065" s="100">
        <v>0</v>
      </c>
      <c r="O1065" s="100">
        <v>0</v>
      </c>
      <c r="P1065" s="100">
        <v>0</v>
      </c>
      <c r="Q1065" s="100">
        <v>0</v>
      </c>
      <c r="R1065" s="100">
        <v>0</v>
      </c>
      <c r="S1065" s="100">
        <v>0</v>
      </c>
      <c r="T1065" s="100">
        <v>0</v>
      </c>
      <c r="U1065" s="100">
        <v>0</v>
      </c>
      <c r="V1065" s="100">
        <v>0</v>
      </c>
      <c r="W1065" s="100">
        <v>0</v>
      </c>
      <c r="X1065" s="100">
        <v>0</v>
      </c>
      <c r="Y1065" s="100">
        <v>0</v>
      </c>
      <c r="Z1065" s="100">
        <v>0</v>
      </c>
      <c r="AB1065" s="100">
        <v>0</v>
      </c>
      <c r="AC1065" s="100">
        <v>0</v>
      </c>
      <c r="AD1065" s="100">
        <v>0</v>
      </c>
      <c r="AE1065" s="100">
        <v>0</v>
      </c>
      <c r="AF1065" s="100">
        <v>0</v>
      </c>
      <c r="AG1065" s="100">
        <v>0</v>
      </c>
      <c r="AH1065" s="100">
        <v>0</v>
      </c>
      <c r="AI1065" s="100">
        <v>0</v>
      </c>
      <c r="AJ1065" s="100">
        <v>0</v>
      </c>
      <c r="AK1065" s="100">
        <v>0</v>
      </c>
      <c r="AL1065" s="100">
        <v>0</v>
      </c>
      <c r="AM1065" s="100">
        <v>0</v>
      </c>
      <c r="AN1065" s="100">
        <v>0</v>
      </c>
      <c r="AO1065" s="100">
        <v>0</v>
      </c>
      <c r="AP1065" s="100">
        <v>0</v>
      </c>
      <c r="AQ1065" s="100">
        <v>0</v>
      </c>
      <c r="AR1065" s="100">
        <v>0</v>
      </c>
      <c r="AS1065" s="100">
        <v>0</v>
      </c>
      <c r="AT1065" s="100">
        <v>0</v>
      </c>
      <c r="AU1065" s="100">
        <v>0</v>
      </c>
      <c r="AV1065" s="100">
        <v>0</v>
      </c>
      <c r="AW1065" s="100">
        <v>0</v>
      </c>
      <c r="AX1065" s="100">
        <v>0</v>
      </c>
      <c r="AY1065" s="100">
        <v>0</v>
      </c>
      <c r="AZ1065" s="100">
        <v>0</v>
      </c>
      <c r="BA1065" s="100">
        <v>0</v>
      </c>
      <c r="BB1065" s="100">
        <v>0</v>
      </c>
      <c r="BC1065" s="100">
        <v>0</v>
      </c>
      <c r="BD1065" s="100">
        <v>0</v>
      </c>
      <c r="BE1065" s="100">
        <v>0</v>
      </c>
      <c r="BF1065" s="100">
        <v>0</v>
      </c>
      <c r="BG1065" s="100">
        <v>0</v>
      </c>
      <c r="BH1065" s="100">
        <v>0</v>
      </c>
      <c r="BI1065" s="100">
        <v>0</v>
      </c>
      <c r="BJ1065" s="100">
        <v>0</v>
      </c>
      <c r="BK1065" s="100">
        <v>0</v>
      </c>
      <c r="BL1065" s="100">
        <v>0</v>
      </c>
      <c r="BM1065" s="100">
        <v>0</v>
      </c>
      <c r="BN1065" s="100">
        <v>0</v>
      </c>
      <c r="BO1065" s="100">
        <v>0</v>
      </c>
      <c r="BP1065" s="100">
        <v>0</v>
      </c>
      <c r="BQ1065" s="100">
        <v>0</v>
      </c>
      <c r="BR1065" s="100">
        <v>0</v>
      </c>
      <c r="BS1065" s="100">
        <v>0</v>
      </c>
      <c r="BT1065" s="100">
        <v>0</v>
      </c>
      <c r="BU1065" s="100">
        <v>0</v>
      </c>
      <c r="BV1065" s="100">
        <v>0</v>
      </c>
      <c r="BW1065" s="100">
        <v>0</v>
      </c>
      <c r="BX1065" s="100">
        <v>0</v>
      </c>
      <c r="BY1065" s="100">
        <v>0</v>
      </c>
      <c r="BZ1065" s="100">
        <v>0</v>
      </c>
      <c r="CA1065" s="100">
        <v>0</v>
      </c>
      <c r="CB1065" s="100">
        <v>0</v>
      </c>
      <c r="CC1065" s="100">
        <v>0</v>
      </c>
      <c r="CD1065" s="100">
        <v>0</v>
      </c>
      <c r="CE1065" s="100">
        <v>0</v>
      </c>
      <c r="CF1065" s="100">
        <v>0</v>
      </c>
      <c r="CG1065" s="100">
        <v>0</v>
      </c>
      <c r="CH1065" s="100">
        <v>0</v>
      </c>
      <c r="CI1065" s="100">
        <v>0</v>
      </c>
      <c r="CJ1065" s="100">
        <v>0</v>
      </c>
      <c r="CK1065" s="100">
        <v>0</v>
      </c>
      <c r="CL1065" s="100">
        <v>0</v>
      </c>
      <c r="CM1065" s="100">
        <v>0</v>
      </c>
      <c r="CN1065" s="100">
        <v>0</v>
      </c>
      <c r="CO1065" s="100">
        <v>0</v>
      </c>
    </row>
    <row r="1066" spans="1:93" x14ac:dyDescent="0.2">
      <c r="A1066" s="101" t="s">
        <v>2654</v>
      </c>
      <c r="B1066" s="100">
        <v>0</v>
      </c>
      <c r="C1066" s="100">
        <v>0</v>
      </c>
      <c r="D1066" s="100">
        <v>-39727222</v>
      </c>
      <c r="E1066" s="100">
        <v>-39727222</v>
      </c>
      <c r="F1066" s="100">
        <v>-39727222</v>
      </c>
      <c r="G1066" s="100">
        <v>0</v>
      </c>
      <c r="H1066" s="100">
        <v>0</v>
      </c>
      <c r="I1066" s="100">
        <v>0</v>
      </c>
      <c r="J1066" s="100">
        <v>-22226865.469999999</v>
      </c>
      <c r="K1066" s="100">
        <v>-22226865.469999999</v>
      </c>
      <c r="L1066" s="100">
        <v>-22226865.469999999</v>
      </c>
      <c r="M1066" s="100">
        <v>0</v>
      </c>
      <c r="N1066" s="100">
        <v>0</v>
      </c>
      <c r="O1066" s="100">
        <v>0</v>
      </c>
      <c r="P1066" s="100">
        <v>0</v>
      </c>
      <c r="Q1066" s="100">
        <v>0</v>
      </c>
      <c r="R1066" s="100">
        <v>0</v>
      </c>
      <c r="S1066" s="100">
        <v>0</v>
      </c>
      <c r="T1066" s="100">
        <v>-5829019.6200000001</v>
      </c>
      <c r="U1066" s="100">
        <v>-5829019.6200000001</v>
      </c>
      <c r="V1066" s="100">
        <v>-5829019.6200000001</v>
      </c>
      <c r="W1066" s="100">
        <v>-5036813.91</v>
      </c>
      <c r="X1066" s="100">
        <v>-5036813.91</v>
      </c>
      <c r="Y1066" s="100">
        <v>-5036813.91</v>
      </c>
      <c r="Z1066" s="100">
        <v>-1777918.26</v>
      </c>
      <c r="AB1066" s="100">
        <v>-1777918.26</v>
      </c>
      <c r="AC1066" s="100">
        <v>-1777918.26</v>
      </c>
      <c r="AD1066" s="100">
        <v>-1777918.26</v>
      </c>
      <c r="AE1066" s="100">
        <v>-1777918.26</v>
      </c>
      <c r="AF1066" s="100">
        <v>-1777918.26</v>
      </c>
      <c r="AG1066" s="100">
        <v>-1777918.26</v>
      </c>
      <c r="AH1066" s="100">
        <v>-1777918.26</v>
      </c>
      <c r="AI1066" s="100">
        <v>-1777918.26</v>
      </c>
      <c r="AJ1066" s="100">
        <v>-1777918.26</v>
      </c>
      <c r="AK1066" s="100">
        <v>-1777918.26</v>
      </c>
      <c r="AL1066" s="100">
        <v>-1777918.26</v>
      </c>
      <c r="AM1066" s="100">
        <v>-1777918.26</v>
      </c>
      <c r="AN1066" s="100">
        <v>-1777918.26</v>
      </c>
      <c r="AO1066" s="100">
        <v>-1777918.26</v>
      </c>
      <c r="AP1066" s="100">
        <v>-1777918.26</v>
      </c>
      <c r="AQ1066" s="100">
        <v>-1777918.26</v>
      </c>
      <c r="AR1066" s="100">
        <v>-1777918.26</v>
      </c>
      <c r="AS1066" s="100">
        <v>-1777918.26</v>
      </c>
      <c r="AT1066" s="100">
        <v>-1777918.26</v>
      </c>
      <c r="AU1066" s="100">
        <v>-1777918.26</v>
      </c>
      <c r="AV1066" s="100">
        <v>-1777918.26</v>
      </c>
      <c r="AW1066" s="100">
        <v>-1777918.26</v>
      </c>
      <c r="AX1066" s="100">
        <v>-1777918.26</v>
      </c>
      <c r="AY1066" s="100">
        <v>-1777918.26</v>
      </c>
      <c r="AZ1066" s="100">
        <v>-1777918.26</v>
      </c>
      <c r="BA1066" s="100">
        <v>-1777918.26</v>
      </c>
      <c r="BB1066" s="100">
        <v>-1777918.26</v>
      </c>
      <c r="BC1066" s="100">
        <v>-1777918.26</v>
      </c>
      <c r="BD1066" s="100">
        <v>-1777918.26</v>
      </c>
      <c r="BE1066" s="100">
        <v>-1777918.26</v>
      </c>
      <c r="BF1066" s="100">
        <v>-1777918.26</v>
      </c>
      <c r="BG1066" s="100">
        <v>-1777918.26</v>
      </c>
      <c r="BH1066" s="100">
        <v>-1777918.26</v>
      </c>
      <c r="BI1066" s="100">
        <v>-1777918.26</v>
      </c>
      <c r="BJ1066" s="100">
        <v>-1777918.26</v>
      </c>
      <c r="BK1066" s="100">
        <v>-1777918.26</v>
      </c>
      <c r="BL1066" s="100">
        <v>-1777918.26</v>
      </c>
      <c r="BM1066" s="100">
        <v>-1777918.26</v>
      </c>
      <c r="BN1066" s="100">
        <v>-1777918.26</v>
      </c>
      <c r="BO1066" s="100">
        <v>-1777918.26</v>
      </c>
      <c r="BP1066" s="100">
        <v>-1777918.26</v>
      </c>
      <c r="BQ1066" s="100">
        <v>-1777918.26</v>
      </c>
      <c r="BR1066" s="100">
        <v>-1777918.26</v>
      </c>
      <c r="BS1066" s="100">
        <v>-1777918.26</v>
      </c>
      <c r="BT1066" s="100">
        <v>-1777918.26</v>
      </c>
      <c r="BU1066" s="100">
        <v>-1777918.26</v>
      </c>
      <c r="BV1066" s="100">
        <v>-1777918.26</v>
      </c>
      <c r="BW1066" s="100">
        <v>-1777918.26</v>
      </c>
      <c r="BX1066" s="100">
        <v>-1777918.26</v>
      </c>
      <c r="BY1066" s="100">
        <v>-1777918.26</v>
      </c>
      <c r="BZ1066" s="100">
        <v>-1777918.26</v>
      </c>
      <c r="CA1066" s="100">
        <v>-1777918.26</v>
      </c>
      <c r="CB1066" s="100">
        <v>-1777918.26</v>
      </c>
      <c r="CC1066" s="100">
        <v>-1777918.26</v>
      </c>
      <c r="CD1066" s="100">
        <v>-1777918.26</v>
      </c>
      <c r="CE1066" s="100">
        <v>-1777918.26</v>
      </c>
      <c r="CF1066" s="100">
        <v>-1777918.26</v>
      </c>
      <c r="CG1066" s="100">
        <v>-1777918.26</v>
      </c>
      <c r="CH1066" s="100">
        <v>-1777918.26</v>
      </c>
      <c r="CI1066" s="100">
        <v>-1777918.26</v>
      </c>
      <c r="CJ1066" s="100">
        <v>-1777918.26</v>
      </c>
      <c r="CK1066" s="100">
        <v>-1777918.26</v>
      </c>
      <c r="CL1066" s="100">
        <v>-1777918.26</v>
      </c>
      <c r="CM1066" s="100">
        <v>-1777918.26</v>
      </c>
      <c r="CN1066" s="100">
        <v>-1777918.26</v>
      </c>
      <c r="CO1066" s="100">
        <v>-1777918.26</v>
      </c>
    </row>
    <row r="1067" spans="1:93" x14ac:dyDescent="0.2">
      <c r="A1067" s="101" t="s">
        <v>2655</v>
      </c>
      <c r="B1067" s="100">
        <v>-104236326.31999999</v>
      </c>
      <c r="C1067" s="100">
        <v>-95038152.5</v>
      </c>
      <c r="D1067" s="100">
        <v>-88418621.510000005</v>
      </c>
      <c r="E1067" s="100">
        <v>-88426411.930000007</v>
      </c>
      <c r="F1067" s="100">
        <v>-75501224.140000001</v>
      </c>
      <c r="G1067" s="100">
        <v>-69043239.170000002</v>
      </c>
      <c r="H1067" s="100">
        <v>-68970093.959999993</v>
      </c>
      <c r="I1067" s="100">
        <v>-79189738.790000007</v>
      </c>
      <c r="J1067" s="100">
        <v>-58871518.119999997</v>
      </c>
      <c r="K1067" s="100">
        <v>-58870486.920000002</v>
      </c>
      <c r="L1067" s="100">
        <v>-64503678.719999999</v>
      </c>
      <c r="M1067" s="100">
        <v>-67558303.030000001</v>
      </c>
      <c r="N1067" s="100">
        <v>-67558303.030000001</v>
      </c>
      <c r="O1067" s="100">
        <v>-67558320.859999999</v>
      </c>
      <c r="P1067" s="100">
        <v>-76269270.349999994</v>
      </c>
      <c r="Q1067" s="100">
        <v>-77639984.930000007</v>
      </c>
      <c r="R1067" s="100">
        <v>-77640434.409999996</v>
      </c>
      <c r="S1067" s="100">
        <v>-79694743.680000007</v>
      </c>
      <c r="T1067" s="100">
        <v>-84469814.569999993</v>
      </c>
      <c r="U1067" s="100">
        <v>-84486122.939999998</v>
      </c>
      <c r="V1067" s="100">
        <v>-88412486.200000003</v>
      </c>
      <c r="W1067" s="100">
        <v>-78794739.549999997</v>
      </c>
      <c r="X1067" s="100">
        <v>-78806005.569999993</v>
      </c>
      <c r="Y1067" s="100">
        <v>-76755146.510000005</v>
      </c>
      <c r="Z1067" s="100">
        <v>-97147592.969999999</v>
      </c>
      <c r="AB1067" s="100">
        <v>-97147592.969999999</v>
      </c>
      <c r="AC1067" s="100">
        <v>-97147592.969999999</v>
      </c>
      <c r="AD1067" s="100">
        <v>-97147592.969999999</v>
      </c>
      <c r="AE1067" s="100">
        <v>-97147592.969999999</v>
      </c>
      <c r="AF1067" s="100">
        <v>-97147592.969999999</v>
      </c>
      <c r="AG1067" s="100">
        <v>-97147592.969999999</v>
      </c>
      <c r="AH1067" s="100">
        <v>-97147592.969999999</v>
      </c>
      <c r="AI1067" s="100">
        <v>-97147592.969999999</v>
      </c>
      <c r="AJ1067" s="100">
        <v>-97147592.969999999</v>
      </c>
      <c r="AK1067" s="100">
        <v>-97147592.969999999</v>
      </c>
      <c r="AL1067" s="100">
        <v>-97147592.969999999</v>
      </c>
      <c r="AM1067" s="100">
        <v>-97147592.969999999</v>
      </c>
      <c r="AN1067" s="100">
        <v>-97147592.969999999</v>
      </c>
      <c r="AO1067" s="100">
        <v>-97147592.969999999</v>
      </c>
      <c r="AP1067" s="100">
        <v>-97147592.969999999</v>
      </c>
      <c r="AQ1067" s="100">
        <v>-97147592.969999999</v>
      </c>
      <c r="AR1067" s="100">
        <v>-97147592.969999999</v>
      </c>
      <c r="AS1067" s="100">
        <v>-97147592.969999999</v>
      </c>
      <c r="AT1067" s="100">
        <v>-97147592.969999999</v>
      </c>
      <c r="AU1067" s="100">
        <v>-97147592.969999999</v>
      </c>
      <c r="AV1067" s="100">
        <v>-97147592.969999999</v>
      </c>
      <c r="AW1067" s="100">
        <v>-97147592.969999999</v>
      </c>
      <c r="AX1067" s="100">
        <v>-97147592.969999999</v>
      </c>
      <c r="AY1067" s="100">
        <v>-97147592.969999999</v>
      </c>
      <c r="AZ1067" s="100">
        <v>-97147592.969999999</v>
      </c>
      <c r="BA1067" s="100">
        <v>-97147592.969999999</v>
      </c>
      <c r="BB1067" s="100">
        <v>-97147592.969999999</v>
      </c>
      <c r="BC1067" s="100">
        <v>-97147592.969999999</v>
      </c>
      <c r="BD1067" s="100">
        <v>-97147592.969999999</v>
      </c>
      <c r="BE1067" s="100">
        <v>-97147592.969999999</v>
      </c>
      <c r="BF1067" s="100">
        <v>-97147592.969999999</v>
      </c>
      <c r="BG1067" s="100">
        <v>-97147592.969999999</v>
      </c>
      <c r="BH1067" s="100">
        <v>-97147592.969999999</v>
      </c>
      <c r="BI1067" s="100">
        <v>-97147592.969999999</v>
      </c>
      <c r="BJ1067" s="100">
        <v>-97147592.969999999</v>
      </c>
      <c r="BK1067" s="100">
        <v>-97147592.969999999</v>
      </c>
      <c r="BL1067" s="100">
        <v>-97147592.969999999</v>
      </c>
      <c r="BM1067" s="100">
        <v>-97147592.969999999</v>
      </c>
      <c r="BN1067" s="100">
        <v>-97147592.969999999</v>
      </c>
      <c r="BO1067" s="100">
        <v>-97147592.969999999</v>
      </c>
      <c r="BP1067" s="100">
        <v>-97147592.969999999</v>
      </c>
      <c r="BQ1067" s="100">
        <v>-97147592.969999999</v>
      </c>
      <c r="BR1067" s="100">
        <v>-97147592.969999999</v>
      </c>
      <c r="BS1067" s="100">
        <v>-97147592.969999999</v>
      </c>
      <c r="BT1067" s="100">
        <v>-97147592.969999999</v>
      </c>
      <c r="BU1067" s="100">
        <v>-97147592.969999999</v>
      </c>
      <c r="BV1067" s="100">
        <v>-97147592.969999999</v>
      </c>
      <c r="BW1067" s="100">
        <v>-97147592.969999999</v>
      </c>
      <c r="BX1067" s="100">
        <v>-97147592.969999999</v>
      </c>
      <c r="BY1067" s="100">
        <v>-97147592.969999999</v>
      </c>
      <c r="BZ1067" s="100">
        <v>-97147592.969999999</v>
      </c>
      <c r="CA1067" s="100">
        <v>-97147592.969999999</v>
      </c>
      <c r="CB1067" s="100">
        <v>-97147592.969999999</v>
      </c>
      <c r="CC1067" s="100">
        <v>-97147592.969999999</v>
      </c>
      <c r="CD1067" s="100">
        <v>-97147592.969999999</v>
      </c>
      <c r="CE1067" s="100">
        <v>-97147592.969999999</v>
      </c>
      <c r="CF1067" s="100">
        <v>-97147592.969999999</v>
      </c>
      <c r="CG1067" s="100">
        <v>-97147592.969999999</v>
      </c>
      <c r="CH1067" s="100">
        <v>-97147592.969999999</v>
      </c>
      <c r="CI1067" s="100">
        <v>-97147592.969999999</v>
      </c>
      <c r="CJ1067" s="100">
        <v>-97147592.969999999</v>
      </c>
      <c r="CK1067" s="100">
        <v>-97147592.969999999</v>
      </c>
      <c r="CL1067" s="100">
        <v>-97147592.969999999</v>
      </c>
      <c r="CM1067" s="100">
        <v>-97147592.969999999</v>
      </c>
      <c r="CN1067" s="100">
        <v>-97147592.969999999</v>
      </c>
      <c r="CO1067" s="100">
        <v>-97147592.969999999</v>
      </c>
    </row>
    <row r="1068" spans="1:93" x14ac:dyDescent="0.2">
      <c r="A1068" s="101" t="s">
        <v>2656</v>
      </c>
      <c r="B1068" s="100">
        <v>0</v>
      </c>
      <c r="C1068" s="100">
        <v>0</v>
      </c>
      <c r="D1068" s="100">
        <v>0</v>
      </c>
      <c r="E1068" s="100">
        <v>0</v>
      </c>
      <c r="F1068" s="100">
        <v>0</v>
      </c>
      <c r="G1068" s="100">
        <v>0</v>
      </c>
      <c r="H1068" s="100">
        <v>0</v>
      </c>
      <c r="I1068" s="100">
        <v>0</v>
      </c>
      <c r="J1068" s="100">
        <v>0</v>
      </c>
      <c r="K1068" s="100">
        <v>0</v>
      </c>
      <c r="L1068" s="100">
        <v>0</v>
      </c>
      <c r="M1068" s="100">
        <v>-17162290.379999999</v>
      </c>
      <c r="N1068" s="100">
        <v>-17162290.379999999</v>
      </c>
      <c r="O1068" s="100">
        <v>-17162290.379999999</v>
      </c>
      <c r="P1068" s="100">
        <v>-17162290.379999999</v>
      </c>
      <c r="Q1068" s="100">
        <v>-5857656.4699999997</v>
      </c>
      <c r="R1068" s="100">
        <v>-5857656.4699999997</v>
      </c>
      <c r="S1068" s="100">
        <v>-5857656.4699999997</v>
      </c>
      <c r="T1068" s="100">
        <v>-22501413</v>
      </c>
      <c r="U1068" s="100">
        <v>-22501413</v>
      </c>
      <c r="V1068" s="100">
        <v>-22501413</v>
      </c>
      <c r="W1068" s="100">
        <v>-77734432</v>
      </c>
      <c r="X1068" s="100">
        <v>-77734432</v>
      </c>
      <c r="Y1068" s="100">
        <v>-77734432</v>
      </c>
      <c r="Z1068" s="100">
        <v>0</v>
      </c>
      <c r="AB1068" s="100">
        <v>0</v>
      </c>
      <c r="AC1068" s="100">
        <v>0</v>
      </c>
      <c r="AD1068" s="100">
        <v>0</v>
      </c>
      <c r="AE1068" s="100">
        <v>0</v>
      </c>
      <c r="AF1068" s="100">
        <v>0</v>
      </c>
      <c r="AG1068" s="100">
        <v>0</v>
      </c>
      <c r="AH1068" s="100">
        <v>0</v>
      </c>
      <c r="AI1068" s="100">
        <v>0</v>
      </c>
      <c r="AJ1068" s="100">
        <v>0</v>
      </c>
      <c r="AK1068" s="100">
        <v>0</v>
      </c>
      <c r="AL1068" s="100">
        <v>0</v>
      </c>
      <c r="AM1068" s="100">
        <v>0</v>
      </c>
      <c r="AN1068" s="100">
        <v>0</v>
      </c>
      <c r="AO1068" s="100">
        <v>0</v>
      </c>
      <c r="AP1068" s="100">
        <v>0</v>
      </c>
      <c r="AQ1068" s="100">
        <v>0</v>
      </c>
      <c r="AR1068" s="100">
        <v>0</v>
      </c>
      <c r="AS1068" s="100">
        <v>0</v>
      </c>
      <c r="AT1068" s="100">
        <v>0</v>
      </c>
      <c r="AU1068" s="100">
        <v>0</v>
      </c>
      <c r="AV1068" s="100">
        <v>0</v>
      </c>
      <c r="AW1068" s="100">
        <v>0</v>
      </c>
      <c r="AX1068" s="100">
        <v>0</v>
      </c>
      <c r="AY1068" s="100">
        <v>0</v>
      </c>
      <c r="AZ1068" s="100">
        <v>0</v>
      </c>
      <c r="BA1068" s="100">
        <v>0</v>
      </c>
      <c r="BB1068" s="100">
        <v>0</v>
      </c>
      <c r="BC1068" s="100">
        <v>0</v>
      </c>
      <c r="BD1068" s="100">
        <v>0</v>
      </c>
      <c r="BE1068" s="100">
        <v>0</v>
      </c>
      <c r="BF1068" s="100">
        <v>0</v>
      </c>
      <c r="BG1068" s="100">
        <v>0</v>
      </c>
      <c r="BH1068" s="100">
        <v>0</v>
      </c>
      <c r="BI1068" s="100">
        <v>0</v>
      </c>
      <c r="BJ1068" s="100">
        <v>0</v>
      </c>
      <c r="BK1068" s="100">
        <v>0</v>
      </c>
      <c r="BL1068" s="100">
        <v>0</v>
      </c>
      <c r="BM1068" s="100">
        <v>0</v>
      </c>
      <c r="BN1068" s="100">
        <v>0</v>
      </c>
      <c r="BO1068" s="100">
        <v>0</v>
      </c>
      <c r="BP1068" s="100">
        <v>0</v>
      </c>
      <c r="BQ1068" s="100">
        <v>0</v>
      </c>
      <c r="BR1068" s="100">
        <v>0</v>
      </c>
      <c r="BS1068" s="100">
        <v>0</v>
      </c>
      <c r="BT1068" s="100">
        <v>0</v>
      </c>
      <c r="BU1068" s="100">
        <v>0</v>
      </c>
      <c r="BV1068" s="100">
        <v>0</v>
      </c>
      <c r="BW1068" s="100">
        <v>0</v>
      </c>
      <c r="BX1068" s="100">
        <v>0</v>
      </c>
      <c r="BY1068" s="100">
        <v>0</v>
      </c>
      <c r="BZ1068" s="100">
        <v>0</v>
      </c>
      <c r="CA1068" s="100">
        <v>0</v>
      </c>
      <c r="CB1068" s="100">
        <v>0</v>
      </c>
      <c r="CC1068" s="100">
        <v>0</v>
      </c>
      <c r="CD1068" s="100">
        <v>0</v>
      </c>
      <c r="CE1068" s="100">
        <v>0</v>
      </c>
      <c r="CF1068" s="100">
        <v>0</v>
      </c>
      <c r="CG1068" s="100">
        <v>0</v>
      </c>
      <c r="CH1068" s="100">
        <v>0</v>
      </c>
      <c r="CI1068" s="100">
        <v>0</v>
      </c>
      <c r="CJ1068" s="100">
        <v>0</v>
      </c>
      <c r="CK1068" s="100">
        <v>0</v>
      </c>
      <c r="CL1068" s="100">
        <v>0</v>
      </c>
      <c r="CM1068" s="100">
        <v>0</v>
      </c>
      <c r="CN1068" s="100">
        <v>0</v>
      </c>
      <c r="CO1068" s="100">
        <v>0</v>
      </c>
    </row>
    <row r="1069" spans="1:93" x14ac:dyDescent="0.2">
      <c r="A1069" s="101" t="s">
        <v>2657</v>
      </c>
      <c r="B1069" s="100">
        <v>0</v>
      </c>
      <c r="C1069" s="100">
        <v>0</v>
      </c>
      <c r="D1069" s="100">
        <v>0</v>
      </c>
      <c r="E1069" s="100">
        <v>0</v>
      </c>
      <c r="F1069" s="100">
        <v>0</v>
      </c>
      <c r="G1069" s="100">
        <v>0</v>
      </c>
      <c r="H1069" s="100">
        <v>0</v>
      </c>
      <c r="I1069" s="100">
        <v>0</v>
      </c>
      <c r="J1069" s="100">
        <v>0</v>
      </c>
      <c r="K1069" s="100">
        <v>0</v>
      </c>
      <c r="L1069" s="100">
        <v>0</v>
      </c>
      <c r="M1069" s="100">
        <v>0</v>
      </c>
      <c r="N1069" s="100">
        <v>0</v>
      </c>
      <c r="O1069" s="100">
        <v>0</v>
      </c>
      <c r="P1069" s="100">
        <v>0</v>
      </c>
      <c r="Q1069" s="100">
        <v>0</v>
      </c>
      <c r="R1069" s="100">
        <v>0</v>
      </c>
      <c r="S1069" s="100">
        <v>0</v>
      </c>
      <c r="T1069" s="100">
        <v>0</v>
      </c>
      <c r="U1069" s="100">
        <v>0</v>
      </c>
      <c r="V1069" s="100">
        <v>0</v>
      </c>
      <c r="W1069" s="100">
        <v>0</v>
      </c>
      <c r="X1069" s="100">
        <v>0</v>
      </c>
      <c r="Y1069" s="100">
        <v>0</v>
      </c>
      <c r="Z1069" s="100">
        <v>0</v>
      </c>
      <c r="AB1069" s="100">
        <v>0</v>
      </c>
      <c r="AC1069" s="100">
        <v>0</v>
      </c>
      <c r="AD1069" s="100">
        <v>0</v>
      </c>
      <c r="AE1069" s="100">
        <v>0</v>
      </c>
      <c r="AF1069" s="100">
        <v>0</v>
      </c>
      <c r="AG1069" s="100">
        <v>0</v>
      </c>
      <c r="AH1069" s="100">
        <v>0</v>
      </c>
      <c r="AI1069" s="100">
        <v>0</v>
      </c>
      <c r="AJ1069" s="100">
        <v>0</v>
      </c>
      <c r="AK1069" s="100">
        <v>0</v>
      </c>
      <c r="AL1069" s="100">
        <v>0</v>
      </c>
      <c r="AM1069" s="100">
        <v>0</v>
      </c>
      <c r="AN1069" s="100">
        <v>0</v>
      </c>
      <c r="AO1069" s="100">
        <v>0</v>
      </c>
      <c r="AP1069" s="100">
        <v>0</v>
      </c>
      <c r="AQ1069" s="100">
        <v>0</v>
      </c>
      <c r="AR1069" s="100">
        <v>0</v>
      </c>
      <c r="AS1069" s="100">
        <v>0</v>
      </c>
      <c r="AT1069" s="100">
        <v>0</v>
      </c>
      <c r="AU1069" s="100">
        <v>0</v>
      </c>
      <c r="AV1069" s="100">
        <v>0</v>
      </c>
      <c r="AW1069" s="100">
        <v>0</v>
      </c>
      <c r="AX1069" s="100">
        <v>0</v>
      </c>
      <c r="AY1069" s="100">
        <v>0</v>
      </c>
      <c r="AZ1069" s="100">
        <v>0</v>
      </c>
      <c r="BA1069" s="100">
        <v>0</v>
      </c>
      <c r="BB1069" s="100">
        <v>0</v>
      </c>
      <c r="BC1069" s="100">
        <v>0</v>
      </c>
      <c r="BD1069" s="100">
        <v>0</v>
      </c>
      <c r="BE1069" s="100">
        <v>0</v>
      </c>
      <c r="BF1069" s="100">
        <v>0</v>
      </c>
      <c r="BG1069" s="100">
        <v>0</v>
      </c>
      <c r="BH1069" s="100">
        <v>0</v>
      </c>
      <c r="BI1069" s="100">
        <v>0</v>
      </c>
      <c r="BJ1069" s="100">
        <v>0</v>
      </c>
      <c r="BK1069" s="100">
        <v>0</v>
      </c>
      <c r="BL1069" s="100">
        <v>0</v>
      </c>
      <c r="BM1069" s="100">
        <v>0</v>
      </c>
      <c r="BN1069" s="100">
        <v>0</v>
      </c>
      <c r="BO1069" s="100">
        <v>0</v>
      </c>
      <c r="BP1069" s="100">
        <v>0</v>
      </c>
      <c r="BQ1069" s="100">
        <v>0</v>
      </c>
      <c r="BR1069" s="100">
        <v>0</v>
      </c>
      <c r="BS1069" s="100">
        <v>0</v>
      </c>
      <c r="BT1069" s="100">
        <v>0</v>
      </c>
      <c r="BU1069" s="100">
        <v>0</v>
      </c>
      <c r="BV1069" s="100">
        <v>0</v>
      </c>
      <c r="BW1069" s="100">
        <v>0</v>
      </c>
      <c r="BX1069" s="100">
        <v>0</v>
      </c>
      <c r="BY1069" s="100">
        <v>0</v>
      </c>
      <c r="BZ1069" s="100">
        <v>0</v>
      </c>
      <c r="CA1069" s="100">
        <v>0</v>
      </c>
      <c r="CB1069" s="100">
        <v>0</v>
      </c>
      <c r="CC1069" s="100">
        <v>0</v>
      </c>
      <c r="CD1069" s="100">
        <v>0</v>
      </c>
      <c r="CE1069" s="100">
        <v>0</v>
      </c>
      <c r="CF1069" s="100">
        <v>0</v>
      </c>
      <c r="CG1069" s="100">
        <v>0</v>
      </c>
      <c r="CH1069" s="100">
        <v>0</v>
      </c>
      <c r="CI1069" s="100">
        <v>0</v>
      </c>
      <c r="CJ1069" s="100">
        <v>0</v>
      </c>
      <c r="CK1069" s="100">
        <v>0</v>
      </c>
      <c r="CL1069" s="100">
        <v>0</v>
      </c>
      <c r="CM1069" s="100">
        <v>0</v>
      </c>
      <c r="CN1069" s="100">
        <v>0</v>
      </c>
      <c r="CO1069" s="100">
        <v>0</v>
      </c>
    </row>
    <row r="1070" spans="1:93" x14ac:dyDescent="0.2">
      <c r="A1070" s="101" t="s">
        <v>2658</v>
      </c>
      <c r="B1070" s="100">
        <v>0</v>
      </c>
      <c r="C1070" s="100">
        <v>0</v>
      </c>
      <c r="D1070" s="100">
        <v>0</v>
      </c>
      <c r="E1070" s="100">
        <v>0</v>
      </c>
      <c r="F1070" s="100">
        <v>0</v>
      </c>
      <c r="G1070" s="100">
        <v>0</v>
      </c>
      <c r="H1070" s="100">
        <v>0</v>
      </c>
      <c r="I1070" s="100">
        <v>0</v>
      </c>
      <c r="J1070" s="100">
        <v>0</v>
      </c>
      <c r="K1070" s="100">
        <v>0</v>
      </c>
      <c r="L1070" s="100">
        <v>0</v>
      </c>
      <c r="M1070" s="100">
        <v>0</v>
      </c>
      <c r="N1070" s="100">
        <v>0</v>
      </c>
      <c r="O1070" s="100">
        <v>0</v>
      </c>
      <c r="P1070" s="100">
        <v>0</v>
      </c>
      <c r="Q1070" s="100">
        <v>0</v>
      </c>
      <c r="R1070" s="100">
        <v>0</v>
      </c>
      <c r="S1070" s="100">
        <v>0</v>
      </c>
      <c r="T1070" s="100">
        <v>0</v>
      </c>
      <c r="U1070" s="100">
        <v>0</v>
      </c>
      <c r="V1070" s="100">
        <v>0</v>
      </c>
      <c r="W1070" s="100">
        <v>0</v>
      </c>
      <c r="X1070" s="100">
        <v>0</v>
      </c>
      <c r="Y1070" s="100">
        <v>0</v>
      </c>
      <c r="Z1070" s="100">
        <v>0</v>
      </c>
      <c r="AB1070" s="100">
        <v>0</v>
      </c>
      <c r="AC1070" s="100">
        <v>0</v>
      </c>
      <c r="AD1070" s="100">
        <v>0</v>
      </c>
      <c r="AE1070" s="100">
        <v>0</v>
      </c>
      <c r="AF1070" s="100">
        <v>0</v>
      </c>
      <c r="AG1070" s="100">
        <v>0</v>
      </c>
      <c r="AH1070" s="100">
        <v>0</v>
      </c>
      <c r="AI1070" s="100">
        <v>0</v>
      </c>
      <c r="AJ1070" s="100">
        <v>0</v>
      </c>
      <c r="AK1070" s="100">
        <v>0</v>
      </c>
      <c r="AL1070" s="100">
        <v>0</v>
      </c>
      <c r="AM1070" s="100">
        <v>0</v>
      </c>
      <c r="AN1070" s="100">
        <v>0</v>
      </c>
      <c r="AO1070" s="100">
        <v>0</v>
      </c>
      <c r="AP1070" s="100">
        <v>0</v>
      </c>
      <c r="AQ1070" s="100">
        <v>0</v>
      </c>
      <c r="AR1070" s="100">
        <v>0</v>
      </c>
      <c r="AS1070" s="100">
        <v>0</v>
      </c>
      <c r="AT1070" s="100">
        <v>0</v>
      </c>
      <c r="AU1070" s="100">
        <v>0</v>
      </c>
      <c r="AV1070" s="100">
        <v>0</v>
      </c>
      <c r="AW1070" s="100">
        <v>0</v>
      </c>
      <c r="AX1070" s="100">
        <v>0</v>
      </c>
      <c r="AY1070" s="100">
        <v>0</v>
      </c>
      <c r="AZ1070" s="100">
        <v>0</v>
      </c>
      <c r="BA1070" s="100">
        <v>0</v>
      </c>
      <c r="BB1070" s="100">
        <v>0</v>
      </c>
      <c r="BC1070" s="100">
        <v>0</v>
      </c>
      <c r="BD1070" s="100">
        <v>0</v>
      </c>
      <c r="BE1070" s="100">
        <v>0</v>
      </c>
      <c r="BF1070" s="100">
        <v>0</v>
      </c>
      <c r="BG1070" s="100">
        <v>0</v>
      </c>
      <c r="BH1070" s="100">
        <v>0</v>
      </c>
      <c r="BI1070" s="100">
        <v>0</v>
      </c>
      <c r="BJ1070" s="100">
        <v>0</v>
      </c>
      <c r="BK1070" s="100">
        <v>0</v>
      </c>
      <c r="BL1070" s="100">
        <v>0</v>
      </c>
      <c r="BM1070" s="100">
        <v>0</v>
      </c>
      <c r="BN1070" s="100">
        <v>0</v>
      </c>
      <c r="BO1070" s="100">
        <v>0</v>
      </c>
      <c r="BP1070" s="100">
        <v>0</v>
      </c>
      <c r="BQ1070" s="100">
        <v>0</v>
      </c>
      <c r="BR1070" s="100">
        <v>0</v>
      </c>
      <c r="BS1070" s="100">
        <v>0</v>
      </c>
      <c r="BT1070" s="100">
        <v>0</v>
      </c>
      <c r="BU1070" s="100">
        <v>0</v>
      </c>
      <c r="BV1070" s="100">
        <v>0</v>
      </c>
      <c r="BW1070" s="100">
        <v>0</v>
      </c>
      <c r="BX1070" s="100">
        <v>0</v>
      </c>
      <c r="BY1070" s="100">
        <v>0</v>
      </c>
      <c r="BZ1070" s="100">
        <v>0</v>
      </c>
      <c r="CA1070" s="100">
        <v>0</v>
      </c>
      <c r="CB1070" s="100">
        <v>0</v>
      </c>
      <c r="CC1070" s="100">
        <v>0</v>
      </c>
      <c r="CD1070" s="100">
        <v>0</v>
      </c>
      <c r="CE1070" s="100">
        <v>0</v>
      </c>
      <c r="CF1070" s="100">
        <v>0</v>
      </c>
      <c r="CG1070" s="100">
        <v>0</v>
      </c>
      <c r="CH1070" s="100">
        <v>0</v>
      </c>
      <c r="CI1070" s="100">
        <v>0</v>
      </c>
      <c r="CJ1070" s="100">
        <v>0</v>
      </c>
      <c r="CK1070" s="100">
        <v>0</v>
      </c>
      <c r="CL1070" s="100">
        <v>0</v>
      </c>
      <c r="CM1070" s="100">
        <v>0</v>
      </c>
      <c r="CN1070" s="100">
        <v>0</v>
      </c>
      <c r="CO1070" s="100">
        <v>0</v>
      </c>
    </row>
    <row r="1071" spans="1:93" x14ac:dyDescent="0.2">
      <c r="A1071" s="101" t="s">
        <v>2659</v>
      </c>
      <c r="B1071" s="100">
        <v>-5969957.7699999996</v>
      </c>
      <c r="C1071" s="100">
        <v>-5969957.7699999996</v>
      </c>
      <c r="D1071" s="100">
        <v>-6217140.7400000002</v>
      </c>
      <c r="E1071" s="100">
        <v>-6217140.7400000002</v>
      </c>
      <c r="F1071" s="100">
        <v>-6217140.7400000002</v>
      </c>
      <c r="G1071" s="100">
        <v>-6464323.71</v>
      </c>
      <c r="H1071" s="100">
        <v>-6464323.71</v>
      </c>
      <c r="I1071" s="100">
        <v>-6464323.71</v>
      </c>
      <c r="J1071" s="100">
        <v>-6711506.6799999997</v>
      </c>
      <c r="K1071" s="100">
        <v>-6711506.6799999997</v>
      </c>
      <c r="L1071" s="100">
        <v>-6711506.6799999997</v>
      </c>
      <c r="M1071" s="100">
        <v>-6958689.6500000004</v>
      </c>
      <c r="N1071" s="100">
        <v>-6958689.6500000004</v>
      </c>
      <c r="O1071" s="100">
        <v>-6958689.6500000004</v>
      </c>
      <c r="P1071" s="100">
        <v>-6958689.6500000004</v>
      </c>
      <c r="Q1071" s="100">
        <v>-7205872.6200000001</v>
      </c>
      <c r="R1071" s="100">
        <v>-7205872.6200000001</v>
      </c>
      <c r="S1071" s="100">
        <v>-7205872.6200000001</v>
      </c>
      <c r="T1071" s="100">
        <v>-7453055.5899999999</v>
      </c>
      <c r="U1071" s="100">
        <v>-7453055.5899999999</v>
      </c>
      <c r="V1071" s="100">
        <v>-7453055.5899999999</v>
      </c>
      <c r="W1071" s="100">
        <v>-7700238.5599999996</v>
      </c>
      <c r="X1071" s="100">
        <v>-7700238.5599999996</v>
      </c>
      <c r="Y1071" s="100">
        <v>-7700238.5599999996</v>
      </c>
      <c r="Z1071" s="100">
        <v>-7947421.5300000003</v>
      </c>
      <c r="AB1071" s="100">
        <v>-7947421.5300000003</v>
      </c>
      <c r="AC1071" s="100">
        <v>-7947421.5300000003</v>
      </c>
      <c r="AD1071" s="100">
        <v>-7947421.5300000003</v>
      </c>
      <c r="AE1071" s="100">
        <v>-7947421.5300000003</v>
      </c>
      <c r="AF1071" s="100">
        <v>-7947421.5300000003</v>
      </c>
      <c r="AG1071" s="100">
        <v>-7947421.5300000003</v>
      </c>
      <c r="AH1071" s="100">
        <v>-7947421.5300000003</v>
      </c>
      <c r="AI1071" s="100">
        <v>-7947421.5300000003</v>
      </c>
      <c r="AJ1071" s="100">
        <v>-7947421.5300000003</v>
      </c>
      <c r="AK1071" s="100">
        <v>-7947421.5300000003</v>
      </c>
      <c r="AL1071" s="100">
        <v>-7947421.5300000003</v>
      </c>
      <c r="AM1071" s="100">
        <v>-7947421.5300000003</v>
      </c>
      <c r="AN1071" s="100">
        <v>-7947421.5300000003</v>
      </c>
      <c r="AO1071" s="100">
        <v>-7947421.5300000003</v>
      </c>
      <c r="AP1071" s="100">
        <v>-7947421.5300000003</v>
      </c>
      <c r="AQ1071" s="100">
        <v>-7947421.5300000003</v>
      </c>
      <c r="AR1071" s="100">
        <v>-7947421.5300000003</v>
      </c>
      <c r="AS1071" s="100">
        <v>-7947421.5300000003</v>
      </c>
      <c r="AT1071" s="100">
        <v>-7947421.5300000003</v>
      </c>
      <c r="AU1071" s="100">
        <v>-7947421.5300000003</v>
      </c>
      <c r="AV1071" s="100">
        <v>-7947421.5300000003</v>
      </c>
      <c r="AW1071" s="100">
        <v>-7947421.5300000003</v>
      </c>
      <c r="AX1071" s="100">
        <v>-7947421.5300000003</v>
      </c>
      <c r="AY1071" s="100">
        <v>-7947421.5300000003</v>
      </c>
      <c r="AZ1071" s="100">
        <v>-7947421.5300000003</v>
      </c>
      <c r="BA1071" s="100">
        <v>-7947421.5300000003</v>
      </c>
      <c r="BB1071" s="100">
        <v>-7947421.5300000003</v>
      </c>
      <c r="BC1071" s="100">
        <v>-7947421.5300000003</v>
      </c>
      <c r="BD1071" s="100">
        <v>-7947421.5300000003</v>
      </c>
      <c r="BE1071" s="100">
        <v>-7947421.5300000003</v>
      </c>
      <c r="BF1071" s="100">
        <v>-7947421.5300000003</v>
      </c>
      <c r="BG1071" s="100">
        <v>-7947421.5300000003</v>
      </c>
      <c r="BH1071" s="100">
        <v>-7947421.5300000003</v>
      </c>
      <c r="BI1071" s="100">
        <v>-7947421.5300000003</v>
      </c>
      <c r="BJ1071" s="100">
        <v>-7947421.5300000003</v>
      </c>
      <c r="BK1071" s="100">
        <v>-7947421.5300000003</v>
      </c>
      <c r="BL1071" s="100">
        <v>-7947421.5300000003</v>
      </c>
      <c r="BM1071" s="100">
        <v>-7947421.5300000003</v>
      </c>
      <c r="BN1071" s="100">
        <v>-7947421.5300000003</v>
      </c>
      <c r="BO1071" s="100">
        <v>-7947421.5300000003</v>
      </c>
      <c r="BP1071" s="100">
        <v>-7947421.5300000003</v>
      </c>
      <c r="BQ1071" s="100">
        <v>-7947421.5300000003</v>
      </c>
      <c r="BR1071" s="100">
        <v>-7947421.5300000003</v>
      </c>
      <c r="BS1071" s="100">
        <v>-7947421.5300000003</v>
      </c>
      <c r="BT1071" s="100">
        <v>-7947421.5300000003</v>
      </c>
      <c r="BU1071" s="100">
        <v>-7947421.5300000003</v>
      </c>
      <c r="BV1071" s="100">
        <v>-7947421.5300000003</v>
      </c>
      <c r="BW1071" s="100">
        <v>-7947421.5300000003</v>
      </c>
      <c r="BX1071" s="100">
        <v>-7947421.5300000003</v>
      </c>
      <c r="BY1071" s="100">
        <v>-7947421.5300000003</v>
      </c>
      <c r="BZ1071" s="100">
        <v>-7947421.5300000003</v>
      </c>
      <c r="CA1071" s="100">
        <v>-7947421.5300000003</v>
      </c>
      <c r="CB1071" s="100">
        <v>-7947421.5300000003</v>
      </c>
      <c r="CC1071" s="100">
        <v>-7947421.5300000003</v>
      </c>
      <c r="CD1071" s="100">
        <v>-7947421.5300000003</v>
      </c>
      <c r="CE1071" s="100">
        <v>-7947421.5300000003</v>
      </c>
      <c r="CF1071" s="100">
        <v>-7947421.5300000003</v>
      </c>
      <c r="CG1071" s="100">
        <v>-7947421.5300000003</v>
      </c>
      <c r="CH1071" s="100">
        <v>-7947421.5300000003</v>
      </c>
      <c r="CI1071" s="100">
        <v>-7947421.5300000003</v>
      </c>
      <c r="CJ1071" s="100">
        <v>-7947421.5300000003</v>
      </c>
      <c r="CK1071" s="100">
        <v>-7947421.5300000003</v>
      </c>
      <c r="CL1071" s="100">
        <v>-7947421.5300000003</v>
      </c>
      <c r="CM1071" s="100">
        <v>-7947421.5300000003</v>
      </c>
      <c r="CN1071" s="100">
        <v>-7947421.5300000003</v>
      </c>
      <c r="CO1071" s="100">
        <v>-7947421.5300000003</v>
      </c>
    </row>
    <row r="1072" spans="1:93" x14ac:dyDescent="0.2">
      <c r="A1072" s="102" t="s">
        <v>2660</v>
      </c>
      <c r="B1072" s="103">
        <v>-1212684349.98</v>
      </c>
      <c r="C1072" s="103">
        <v>-1192367557.6900001</v>
      </c>
      <c r="D1072" s="103">
        <v>-1211906739.5</v>
      </c>
      <c r="E1072" s="103">
        <v>-1358696622.3900001</v>
      </c>
      <c r="F1072" s="103">
        <v>-1371559186.73999</v>
      </c>
      <c r="G1072" s="103">
        <v>-1327857744.73999</v>
      </c>
      <c r="H1072" s="103">
        <v>-1327477424.55</v>
      </c>
      <c r="I1072" s="103">
        <v>-1343127248.78</v>
      </c>
      <c r="J1072" s="103">
        <v>-1340825374.95999</v>
      </c>
      <c r="K1072" s="103">
        <v>-1334091318.01</v>
      </c>
      <c r="L1072" s="103">
        <v>-1330854330.1199999</v>
      </c>
      <c r="M1072" s="103">
        <v>-1323299731.29</v>
      </c>
      <c r="N1072" s="103">
        <v>-1323299731.29</v>
      </c>
      <c r="O1072" s="103">
        <v>-1325382622.1700001</v>
      </c>
      <c r="P1072" s="103">
        <v>-1319296087.54</v>
      </c>
      <c r="Q1072" s="103">
        <v>-1250132208.6700001</v>
      </c>
      <c r="R1072" s="103">
        <v>-1251147869</v>
      </c>
      <c r="S1072" s="103">
        <v>-1251448682.8399999</v>
      </c>
      <c r="T1072" s="103">
        <v>-1268252561.8099999</v>
      </c>
      <c r="U1072" s="103">
        <v>-1272336789.79</v>
      </c>
      <c r="V1072" s="103">
        <v>-1281713195.8499999</v>
      </c>
      <c r="W1072" s="103">
        <v>-1328040516.3099999</v>
      </c>
      <c r="X1072" s="103">
        <v>-1327639382.97</v>
      </c>
      <c r="Y1072" s="103">
        <v>-1440619965.74</v>
      </c>
      <c r="Z1072" s="103">
        <v>-1298690429.8899901</v>
      </c>
      <c r="AA1072" s="103"/>
      <c r="AB1072" s="103">
        <v>-1298690429.8899901</v>
      </c>
      <c r="AC1072" s="103">
        <v>-1293916406.97205</v>
      </c>
      <c r="AD1072" s="103">
        <v>-1286236198.2636199</v>
      </c>
      <c r="AE1072" s="103">
        <v>-1272723684.47383</v>
      </c>
      <c r="AF1072" s="103">
        <v>-1268671595.7574</v>
      </c>
      <c r="AG1072" s="103">
        <v>-1266378810.9073901</v>
      </c>
      <c r="AH1072" s="103">
        <v>-1258385067.43923</v>
      </c>
      <c r="AI1072" s="103">
        <v>-1258946619.40137</v>
      </c>
      <c r="AJ1072" s="103">
        <v>-1260751569.7707</v>
      </c>
      <c r="AK1072" s="103">
        <v>-1250327899.2067299</v>
      </c>
      <c r="AL1072" s="103">
        <v>-1244065585.44047</v>
      </c>
      <c r="AM1072" s="103">
        <v>-1233269110.31265</v>
      </c>
      <c r="AN1072" s="103">
        <v>-1216088707.25527</v>
      </c>
      <c r="AO1072" s="103">
        <v>-1216088707.25527</v>
      </c>
      <c r="AP1072" s="103">
        <v>-1184784834.776</v>
      </c>
      <c r="AQ1072" s="103">
        <v>-1178158351.31126</v>
      </c>
      <c r="AR1072" s="103">
        <v>-1174392300.68431</v>
      </c>
      <c r="AS1072" s="103">
        <v>-1173170051.48088</v>
      </c>
      <c r="AT1072" s="103">
        <v>-1174669225.0283301</v>
      </c>
      <c r="AU1072" s="103">
        <v>-1178970749.2218201</v>
      </c>
      <c r="AV1072" s="103">
        <v>-1184243365.13956</v>
      </c>
      <c r="AW1072" s="103">
        <v>-1191321435.02384</v>
      </c>
      <c r="AX1072" s="103">
        <v>-1193558673.6828699</v>
      </c>
      <c r="AY1072" s="103">
        <v>-1191063677.9872301</v>
      </c>
      <c r="AZ1072" s="103">
        <v>-1182807266.0244999</v>
      </c>
      <c r="BA1072" s="103">
        <v>-1158476418.41939</v>
      </c>
      <c r="BB1072" s="103">
        <v>-1158476418.41939</v>
      </c>
      <c r="BC1072" s="103">
        <v>-1154654001.9877501</v>
      </c>
      <c r="BD1072" s="103">
        <v>-1145051607.8531101</v>
      </c>
      <c r="BE1072" s="103">
        <v>-1139531609.24266</v>
      </c>
      <c r="BF1072" s="103">
        <v>-1135702300.07622</v>
      </c>
      <c r="BG1072" s="103">
        <v>-1137283482.6413801</v>
      </c>
      <c r="BH1072" s="103">
        <v>-1141801439.7630601</v>
      </c>
      <c r="BI1072" s="103">
        <v>-1147773604.6554799</v>
      </c>
      <c r="BJ1072" s="103">
        <v>-1155105306.1933899</v>
      </c>
      <c r="BK1072" s="103">
        <v>-1156452972.47013</v>
      </c>
      <c r="BL1072" s="103">
        <v>-1153826187.0019</v>
      </c>
      <c r="BM1072" s="103">
        <v>-1143721738.0246201</v>
      </c>
      <c r="BN1072" s="103">
        <v>-1135039719.41939</v>
      </c>
      <c r="BO1072" s="103">
        <v>-1135039719.41939</v>
      </c>
      <c r="BP1072" s="103">
        <v>-1130185557.73241</v>
      </c>
      <c r="BQ1072" s="103">
        <v>-1118587980.1537001</v>
      </c>
      <c r="BR1072" s="103">
        <v>-1111720735.44766</v>
      </c>
      <c r="BS1072" s="103">
        <v>-1106918215.4825399</v>
      </c>
      <c r="BT1072" s="103">
        <v>-1108601368.5638299</v>
      </c>
      <c r="BU1072" s="103">
        <v>-1113956257.3073001</v>
      </c>
      <c r="BV1072" s="103">
        <v>-1121179225.7430201</v>
      </c>
      <c r="BW1072" s="103">
        <v>-1130320890.1523099</v>
      </c>
      <c r="BX1072" s="103">
        <v>-1132713753.62532</v>
      </c>
      <c r="BY1072" s="103">
        <v>-1130606733.4005499</v>
      </c>
      <c r="BZ1072" s="103">
        <v>-1119945408.2725799</v>
      </c>
      <c r="CA1072" s="103">
        <v>-1111157990.2993901</v>
      </c>
      <c r="CB1072" s="103">
        <v>-1111157990.2993901</v>
      </c>
      <c r="CC1072" s="103">
        <v>-1105368789.4075401</v>
      </c>
      <c r="CD1072" s="103">
        <v>-1093377127.6296501</v>
      </c>
      <c r="CE1072" s="103">
        <v>-1085284388.93749</v>
      </c>
      <c r="CF1072" s="103">
        <v>-1079595433.6745601</v>
      </c>
      <c r="CG1072" s="103">
        <v>-1081450260.7846899</v>
      </c>
      <c r="CH1072" s="103">
        <v>-1087688514.7869201</v>
      </c>
      <c r="CI1072" s="103">
        <v>-1096178984.9537599</v>
      </c>
      <c r="CJ1072" s="103">
        <v>-1107002901.85179</v>
      </c>
      <c r="CK1072" s="103">
        <v>-1110270960.12888</v>
      </c>
      <c r="CL1072" s="103">
        <v>-1108529195.8785801</v>
      </c>
      <c r="CM1072" s="103">
        <v>-1097145734.46139</v>
      </c>
      <c r="CN1072" s="103">
        <v>-1088257653.3836401</v>
      </c>
      <c r="CO1072" s="103">
        <v>-1088257653.3836401</v>
      </c>
    </row>
    <row r="1073" spans="1:93" x14ac:dyDescent="0.2">
      <c r="A1073" s="101" t="s">
        <v>2661</v>
      </c>
    </row>
    <row r="1074" spans="1:93" x14ac:dyDescent="0.2">
      <c r="A1074" s="99" t="s">
        <v>2662</v>
      </c>
    </row>
    <row r="1075" spans="1:93" x14ac:dyDescent="0.2">
      <c r="A1075" s="101" t="s">
        <v>2663</v>
      </c>
      <c r="B1075" s="100">
        <v>-235766504.52000001</v>
      </c>
      <c r="C1075" s="100">
        <v>-235766504.52000001</v>
      </c>
      <c r="D1075" s="100">
        <v>-235766504.52000001</v>
      </c>
      <c r="E1075" s="100">
        <v>-235766504.52000001</v>
      </c>
      <c r="F1075" s="100">
        <v>-235766504.52000001</v>
      </c>
      <c r="G1075" s="100">
        <v>-260700504.52000001</v>
      </c>
      <c r="H1075" s="100">
        <v>-260700504.52000001</v>
      </c>
      <c r="I1075" s="100">
        <v>-260700504.52000001</v>
      </c>
      <c r="J1075" s="100">
        <v>-232230452.52000001</v>
      </c>
      <c r="K1075" s="100">
        <v>-232230452.52000001</v>
      </c>
      <c r="L1075" s="100">
        <v>-232230452.52000001</v>
      </c>
      <c r="M1075" s="100">
        <v>-232230452.52000001</v>
      </c>
      <c r="N1075" s="100">
        <v>-232230452.52000001</v>
      </c>
      <c r="O1075" s="100">
        <v>-232230452.52000001</v>
      </c>
      <c r="P1075" s="100">
        <v>-232230452.52000001</v>
      </c>
      <c r="Q1075" s="100">
        <v>-232230452.52000001</v>
      </c>
      <c r="R1075" s="100">
        <v>-232230452.52000001</v>
      </c>
      <c r="S1075" s="100">
        <v>-232230452.52000001</v>
      </c>
      <c r="T1075" s="100">
        <v>-232230452.52000001</v>
      </c>
      <c r="U1075" s="100">
        <v>-232230452.52000001</v>
      </c>
      <c r="V1075" s="100">
        <v>-232230452.52000001</v>
      </c>
      <c r="W1075" s="100">
        <v>-232230452.52000001</v>
      </c>
      <c r="X1075" s="100">
        <v>-232230452.52000001</v>
      </c>
      <c r="Y1075" s="100">
        <v>-235952026.81999999</v>
      </c>
      <c r="Z1075" s="100">
        <v>-241052026.81999999</v>
      </c>
      <c r="AB1075" s="100">
        <v>-241052026.81999999</v>
      </c>
      <c r="AC1075" s="100">
        <v>-240997763.60030299</v>
      </c>
      <c r="AD1075" s="100">
        <v>-240943500.380606</v>
      </c>
      <c r="AE1075" s="100">
        <v>-240889237.160909</v>
      </c>
      <c r="AF1075" s="100">
        <v>-240834973.941212</v>
      </c>
      <c r="AG1075" s="100">
        <v>-240780710.721515</v>
      </c>
      <c r="AH1075" s="100">
        <v>-240726447.501818</v>
      </c>
      <c r="AI1075" s="100">
        <v>-240672184.282121</v>
      </c>
      <c r="AJ1075" s="100">
        <v>-240617921.062424</v>
      </c>
      <c r="AK1075" s="100">
        <v>-240563657.84272701</v>
      </c>
      <c r="AL1075" s="100">
        <v>-240509394.62303001</v>
      </c>
      <c r="AM1075" s="100">
        <v>-240455131.40333301</v>
      </c>
      <c r="AN1075" s="100">
        <v>-246144673.18363601</v>
      </c>
      <c r="AO1075" s="100">
        <v>-246144673.18363601</v>
      </c>
      <c r="AP1075" s="100">
        <v>-246051164.49234799</v>
      </c>
      <c r="AQ1075" s="100">
        <v>-245957655.80105999</v>
      </c>
      <c r="AR1075" s="100">
        <v>-245864147.109772</v>
      </c>
      <c r="AS1075" s="100">
        <v>-245770638.418484</v>
      </c>
      <c r="AT1075" s="100">
        <v>-245677129.72719601</v>
      </c>
      <c r="AU1075" s="100">
        <v>-245583621.035909</v>
      </c>
      <c r="AV1075" s="100">
        <v>-245490112.344621</v>
      </c>
      <c r="AW1075" s="100">
        <v>-245396603.65333301</v>
      </c>
      <c r="AX1075" s="100">
        <v>-245303094.96204501</v>
      </c>
      <c r="AY1075" s="100">
        <v>-245209586.27075699</v>
      </c>
      <c r="AZ1075" s="100">
        <v>-245116077.579469</v>
      </c>
      <c r="BA1075" s="100">
        <v>-245022568.888181</v>
      </c>
      <c r="BB1075" s="100">
        <v>-245022568.888181</v>
      </c>
      <c r="BC1075" s="100">
        <v>-244944077.94499901</v>
      </c>
      <c r="BD1075" s="100">
        <v>-244865587.001818</v>
      </c>
      <c r="BE1075" s="100">
        <v>-244787096.05863601</v>
      </c>
      <c r="BF1075" s="100">
        <v>-244708605.11545399</v>
      </c>
      <c r="BG1075" s="100">
        <v>-244630114.172272</v>
      </c>
      <c r="BH1075" s="100">
        <v>-244551623.22909001</v>
      </c>
      <c r="BI1075" s="100">
        <v>-244473132.28590801</v>
      </c>
      <c r="BJ1075" s="100">
        <v>-244394641.34272701</v>
      </c>
      <c r="BK1075" s="100">
        <v>-244316150.39954501</v>
      </c>
      <c r="BL1075" s="100">
        <v>-244237659.45636299</v>
      </c>
      <c r="BM1075" s="100">
        <v>-244159168.513181</v>
      </c>
      <c r="BN1075" s="100">
        <v>-244080677.56999901</v>
      </c>
      <c r="BO1075" s="100">
        <v>-244080677.56999901</v>
      </c>
      <c r="BP1075" s="100">
        <v>-248744859.41574901</v>
      </c>
      <c r="BQ1075" s="100">
        <v>-253409041.261498</v>
      </c>
      <c r="BR1075" s="100">
        <v>-258073223.10724801</v>
      </c>
      <c r="BS1075" s="100">
        <v>-262737404.952997</v>
      </c>
      <c r="BT1075" s="100">
        <v>-267401586.798747</v>
      </c>
      <c r="BU1075" s="100">
        <v>-272065768.64449602</v>
      </c>
      <c r="BV1075" s="100">
        <v>-276729950.49024498</v>
      </c>
      <c r="BW1075" s="100">
        <v>-281394132.33599502</v>
      </c>
      <c r="BX1075" s="100">
        <v>-286058314.18174398</v>
      </c>
      <c r="BY1075" s="100">
        <v>-290722496.02749401</v>
      </c>
      <c r="BZ1075" s="100">
        <v>-295386677.87324297</v>
      </c>
      <c r="CA1075" s="100">
        <v>-300050859.71899301</v>
      </c>
      <c r="CB1075" s="100">
        <v>-300050859.71899301</v>
      </c>
      <c r="CC1075" s="100">
        <v>-299553011.98247802</v>
      </c>
      <c r="CD1075" s="100">
        <v>-299055164.24596399</v>
      </c>
      <c r="CE1075" s="100">
        <v>-298557316.50944901</v>
      </c>
      <c r="CF1075" s="100">
        <v>-298059468.77293497</v>
      </c>
      <c r="CG1075" s="100">
        <v>-297561621.036421</v>
      </c>
      <c r="CH1075" s="100">
        <v>-297063773.29990602</v>
      </c>
      <c r="CI1075" s="100">
        <v>-296565925.56339198</v>
      </c>
      <c r="CJ1075" s="100">
        <v>-296068077.826877</v>
      </c>
      <c r="CK1075" s="100">
        <v>-295570230.09036303</v>
      </c>
      <c r="CL1075" s="100">
        <v>-295072382.35384899</v>
      </c>
      <c r="CM1075" s="100">
        <v>-294574534.61733401</v>
      </c>
      <c r="CN1075" s="100">
        <v>-294076686.88081998</v>
      </c>
      <c r="CO1075" s="100">
        <v>-294076686.88081998</v>
      </c>
    </row>
    <row r="1076" spans="1:93" x14ac:dyDescent="0.2">
      <c r="A1076" s="101" t="s">
        <v>2664</v>
      </c>
      <c r="B1076" s="100">
        <v>0</v>
      </c>
      <c r="C1076" s="100">
        <v>0</v>
      </c>
      <c r="D1076" s="100">
        <v>0</v>
      </c>
      <c r="E1076" s="100">
        <v>0</v>
      </c>
      <c r="F1076" s="100">
        <v>0</v>
      </c>
      <c r="G1076" s="100">
        <v>-1544531.5</v>
      </c>
      <c r="H1076" s="100">
        <v>-1544531.5</v>
      </c>
      <c r="I1076" s="100">
        <v>-1544531.5</v>
      </c>
      <c r="J1076" s="100">
        <v>-1434207.75</v>
      </c>
      <c r="K1076" s="100">
        <v>-1434207.75</v>
      </c>
      <c r="L1076" s="100">
        <v>-1360658.58</v>
      </c>
      <c r="M1076" s="100">
        <v>-1323884.1599999999</v>
      </c>
      <c r="N1076" s="100">
        <v>-1323884.1599999999</v>
      </c>
      <c r="O1076" s="100">
        <v>-1323884.1599999999</v>
      </c>
      <c r="P1076" s="100">
        <v>-1323884.1599999999</v>
      </c>
      <c r="Q1076" s="100">
        <v>-1213560.4099999999</v>
      </c>
      <c r="R1076" s="100">
        <v>-1213560.4099999999</v>
      </c>
      <c r="S1076" s="100">
        <v>-1213560.4099999999</v>
      </c>
      <c r="T1076" s="100">
        <v>-1103236.6599999999</v>
      </c>
      <c r="U1076" s="100">
        <v>-1103236.6599999999</v>
      </c>
      <c r="V1076" s="100">
        <v>-1103236.6599999999</v>
      </c>
      <c r="W1076" s="100">
        <v>-992912.91</v>
      </c>
      <c r="X1076" s="100">
        <v>-992912.91</v>
      </c>
      <c r="Y1076" s="100">
        <v>-919363.74</v>
      </c>
      <c r="Z1076" s="100">
        <v>-882589.16</v>
      </c>
      <c r="AB1076" s="100">
        <v>-882589.16</v>
      </c>
      <c r="AC1076" s="100">
        <v>-882589.16</v>
      </c>
      <c r="AD1076" s="100">
        <v>-882589.16</v>
      </c>
      <c r="AE1076" s="100">
        <v>-882589.16</v>
      </c>
      <c r="AF1076" s="100">
        <v>-882589.16</v>
      </c>
      <c r="AG1076" s="100">
        <v>-882589.16</v>
      </c>
      <c r="AH1076" s="100">
        <v>-882589.16</v>
      </c>
      <c r="AI1076" s="100">
        <v>-882589.16</v>
      </c>
      <c r="AJ1076" s="100">
        <v>-882589.16</v>
      </c>
      <c r="AK1076" s="100">
        <v>-882589.16</v>
      </c>
      <c r="AL1076" s="100">
        <v>-882589.16</v>
      </c>
      <c r="AM1076" s="100">
        <v>-882589.16</v>
      </c>
      <c r="AN1076" s="100">
        <v>-882589.16</v>
      </c>
      <c r="AO1076" s="100">
        <v>-882589.16</v>
      </c>
      <c r="AP1076" s="100">
        <v>-882589.16</v>
      </c>
      <c r="AQ1076" s="100">
        <v>-882589.16</v>
      </c>
      <c r="AR1076" s="100">
        <v>-882589.16</v>
      </c>
      <c r="AS1076" s="100">
        <v>-882589.16</v>
      </c>
      <c r="AT1076" s="100">
        <v>-882589.16</v>
      </c>
      <c r="AU1076" s="100">
        <v>-882589.16</v>
      </c>
      <c r="AV1076" s="100">
        <v>-882589.16</v>
      </c>
      <c r="AW1076" s="100">
        <v>-882589.16</v>
      </c>
      <c r="AX1076" s="100">
        <v>-882589.16</v>
      </c>
      <c r="AY1076" s="100">
        <v>-882589.16</v>
      </c>
      <c r="AZ1076" s="100">
        <v>-882589.16</v>
      </c>
      <c r="BA1076" s="100">
        <v>-882589.16</v>
      </c>
      <c r="BB1076" s="100">
        <v>-882589.16</v>
      </c>
      <c r="BC1076" s="100">
        <v>-882589.16</v>
      </c>
      <c r="BD1076" s="100">
        <v>-882589.16</v>
      </c>
      <c r="BE1076" s="100">
        <v>-882589.16</v>
      </c>
      <c r="BF1076" s="100">
        <v>-882589.16</v>
      </c>
      <c r="BG1076" s="100">
        <v>-882589.16</v>
      </c>
      <c r="BH1076" s="100">
        <v>-882589.16</v>
      </c>
      <c r="BI1076" s="100">
        <v>-882589.16</v>
      </c>
      <c r="BJ1076" s="100">
        <v>-882589.16</v>
      </c>
      <c r="BK1076" s="100">
        <v>-882589.16</v>
      </c>
      <c r="BL1076" s="100">
        <v>-882589.16</v>
      </c>
      <c r="BM1076" s="100">
        <v>-882589.16</v>
      </c>
      <c r="BN1076" s="100">
        <v>-882589.16</v>
      </c>
      <c r="BO1076" s="100">
        <v>-882589.16</v>
      </c>
      <c r="BP1076" s="100">
        <v>-882589.16</v>
      </c>
      <c r="BQ1076" s="100">
        <v>-882589.16</v>
      </c>
      <c r="BR1076" s="100">
        <v>-882589.16</v>
      </c>
      <c r="BS1076" s="100">
        <v>-882589.16</v>
      </c>
      <c r="BT1076" s="100">
        <v>-882589.16</v>
      </c>
      <c r="BU1076" s="100">
        <v>-882589.16</v>
      </c>
      <c r="BV1076" s="100">
        <v>-882589.16</v>
      </c>
      <c r="BW1076" s="100">
        <v>-882589.16</v>
      </c>
      <c r="BX1076" s="100">
        <v>-882589.16</v>
      </c>
      <c r="BY1076" s="100">
        <v>-882589.16</v>
      </c>
      <c r="BZ1076" s="100">
        <v>-882589.16</v>
      </c>
      <c r="CA1076" s="100">
        <v>-882589.16</v>
      </c>
      <c r="CB1076" s="100">
        <v>-882589.16</v>
      </c>
      <c r="CC1076" s="100">
        <v>-882589.16</v>
      </c>
      <c r="CD1076" s="100">
        <v>-882589.16</v>
      </c>
      <c r="CE1076" s="100">
        <v>-882589.16</v>
      </c>
      <c r="CF1076" s="100">
        <v>-882589.16</v>
      </c>
      <c r="CG1076" s="100">
        <v>-882589.16</v>
      </c>
      <c r="CH1076" s="100">
        <v>-882589.16</v>
      </c>
      <c r="CI1076" s="100">
        <v>-882589.16</v>
      </c>
      <c r="CJ1076" s="100">
        <v>-882589.16</v>
      </c>
      <c r="CK1076" s="100">
        <v>-882589.16</v>
      </c>
      <c r="CL1076" s="100">
        <v>-882589.16</v>
      </c>
      <c r="CM1076" s="100">
        <v>-882589.16</v>
      </c>
      <c r="CN1076" s="100">
        <v>-882589.16</v>
      </c>
      <c r="CO1076" s="100">
        <v>-882589.16</v>
      </c>
    </row>
    <row r="1077" spans="1:93" x14ac:dyDescent="0.2">
      <c r="A1077" s="102" t="s">
        <v>2665</v>
      </c>
      <c r="B1077" s="103">
        <v>-235766504.52000001</v>
      </c>
      <c r="C1077" s="103">
        <v>-235766504.52000001</v>
      </c>
      <c r="D1077" s="103">
        <v>-235766504.52000001</v>
      </c>
      <c r="E1077" s="103">
        <v>-235766504.52000001</v>
      </c>
      <c r="F1077" s="103">
        <v>-235766504.52000001</v>
      </c>
      <c r="G1077" s="103">
        <v>-262245036.02000001</v>
      </c>
      <c r="H1077" s="103">
        <v>-262245036.02000001</v>
      </c>
      <c r="I1077" s="103">
        <v>-262245036.02000001</v>
      </c>
      <c r="J1077" s="103">
        <v>-233664660.27000001</v>
      </c>
      <c r="K1077" s="103">
        <v>-233664660.27000001</v>
      </c>
      <c r="L1077" s="103">
        <v>-233591111.09999999</v>
      </c>
      <c r="M1077" s="103">
        <v>-233554336.68000001</v>
      </c>
      <c r="N1077" s="103">
        <v>-233554336.68000001</v>
      </c>
      <c r="O1077" s="103">
        <v>-233554336.68000001</v>
      </c>
      <c r="P1077" s="103">
        <v>-233554336.68000001</v>
      </c>
      <c r="Q1077" s="103">
        <v>-233444012.93000001</v>
      </c>
      <c r="R1077" s="103">
        <v>-233444012.93000001</v>
      </c>
      <c r="S1077" s="103">
        <v>-233444012.93000001</v>
      </c>
      <c r="T1077" s="103">
        <v>-233333689.18000001</v>
      </c>
      <c r="U1077" s="103">
        <v>-233333689.18000001</v>
      </c>
      <c r="V1077" s="103">
        <v>-233333689.18000001</v>
      </c>
      <c r="W1077" s="103">
        <v>-233223365.43000001</v>
      </c>
      <c r="X1077" s="103">
        <v>-233223365.43000001</v>
      </c>
      <c r="Y1077" s="103">
        <v>-236871390.56</v>
      </c>
      <c r="Z1077" s="103">
        <v>-241934615.97999999</v>
      </c>
      <c r="AA1077" s="103"/>
      <c r="AB1077" s="103">
        <v>-241934615.97999999</v>
      </c>
      <c r="AC1077" s="103">
        <v>-241880352.76030299</v>
      </c>
      <c r="AD1077" s="103">
        <v>-241826089.54060599</v>
      </c>
      <c r="AE1077" s="103">
        <v>-241771826.32090899</v>
      </c>
      <c r="AF1077" s="103">
        <v>-241717563.10121199</v>
      </c>
      <c r="AG1077" s="103">
        <v>-241663299.881515</v>
      </c>
      <c r="AH1077" s="103">
        <v>-241609036.661818</v>
      </c>
      <c r="AI1077" s="103">
        <v>-241554773.442121</v>
      </c>
      <c r="AJ1077" s="103">
        <v>-241500510.222424</v>
      </c>
      <c r="AK1077" s="103">
        <v>-241446247.002727</v>
      </c>
      <c r="AL1077" s="103">
        <v>-241391983.78303</v>
      </c>
      <c r="AM1077" s="103">
        <v>-241337720.563333</v>
      </c>
      <c r="AN1077" s="103">
        <v>-247027262.34363601</v>
      </c>
      <c r="AO1077" s="103">
        <v>-247027262.34363601</v>
      </c>
      <c r="AP1077" s="103">
        <v>-246933753.65234801</v>
      </c>
      <c r="AQ1077" s="103">
        <v>-246840244.96105999</v>
      </c>
      <c r="AR1077" s="103">
        <v>-246746736.26977199</v>
      </c>
      <c r="AS1077" s="103">
        <v>-246653227.578484</v>
      </c>
      <c r="AT1077" s="103">
        <v>-246559718.887196</v>
      </c>
      <c r="AU1077" s="103">
        <v>-246466210.19590899</v>
      </c>
      <c r="AV1077" s="103">
        <v>-246372701.504621</v>
      </c>
      <c r="AW1077" s="103">
        <v>-246279192.813333</v>
      </c>
      <c r="AX1077" s="103">
        <v>-246185684.12204501</v>
      </c>
      <c r="AY1077" s="103">
        <v>-246092175.43075699</v>
      </c>
      <c r="AZ1077" s="103">
        <v>-245998666.73946899</v>
      </c>
      <c r="BA1077" s="103">
        <v>-245905158.048181</v>
      </c>
      <c r="BB1077" s="103">
        <v>-245905158.048181</v>
      </c>
      <c r="BC1077" s="103">
        <v>-245826667.10499901</v>
      </c>
      <c r="BD1077" s="103">
        <v>-245748176.161818</v>
      </c>
      <c r="BE1077" s="103">
        <v>-245669685.21863601</v>
      </c>
      <c r="BF1077" s="103">
        <v>-245591194.27545401</v>
      </c>
      <c r="BG1077" s="103">
        <v>-245512703.33227199</v>
      </c>
      <c r="BH1077" s="103">
        <v>-245434212.38909</v>
      </c>
      <c r="BI1077" s="103">
        <v>-245355721.44590801</v>
      </c>
      <c r="BJ1077" s="103">
        <v>-245277230.502727</v>
      </c>
      <c r="BK1077" s="103">
        <v>-245198739.55954501</v>
      </c>
      <c r="BL1077" s="103">
        <v>-245120248.61636299</v>
      </c>
      <c r="BM1077" s="103">
        <v>-245041757.673181</v>
      </c>
      <c r="BN1077" s="103">
        <v>-244963266.72999901</v>
      </c>
      <c r="BO1077" s="103">
        <v>-244963266.72999901</v>
      </c>
      <c r="BP1077" s="103">
        <v>-249627448.57574901</v>
      </c>
      <c r="BQ1077" s="103">
        <v>-254291630.421498</v>
      </c>
      <c r="BR1077" s="103">
        <v>-258955812.267248</v>
      </c>
      <c r="BS1077" s="103">
        <v>-263619994.112997</v>
      </c>
      <c r="BT1077" s="103">
        <v>-268284175.958747</v>
      </c>
      <c r="BU1077" s="103">
        <v>-272948357.80449599</v>
      </c>
      <c r="BV1077" s="103">
        <v>-277612539.65024501</v>
      </c>
      <c r="BW1077" s="103">
        <v>-282276721.49599499</v>
      </c>
      <c r="BX1077" s="103">
        <v>-286940903.34174401</v>
      </c>
      <c r="BY1077" s="103">
        <v>-291605085.18749398</v>
      </c>
      <c r="BZ1077" s="103">
        <v>-296269267.033243</v>
      </c>
      <c r="CA1077" s="103">
        <v>-300933448.87899297</v>
      </c>
      <c r="CB1077" s="103">
        <v>-300933448.87899297</v>
      </c>
      <c r="CC1077" s="103">
        <v>-300435601.14247799</v>
      </c>
      <c r="CD1077" s="103">
        <v>-299937753.40596402</v>
      </c>
      <c r="CE1077" s="103">
        <v>-299439905.66944897</v>
      </c>
      <c r="CF1077" s="103">
        <v>-298942057.932935</v>
      </c>
      <c r="CG1077" s="103">
        <v>-298444210.19642103</v>
      </c>
      <c r="CH1077" s="103">
        <v>-297946362.45990598</v>
      </c>
      <c r="CI1077" s="103">
        <v>-297448514.72339201</v>
      </c>
      <c r="CJ1077" s="103">
        <v>-296950666.98687702</v>
      </c>
      <c r="CK1077" s="103">
        <v>-296452819.25036299</v>
      </c>
      <c r="CL1077" s="103">
        <v>-295954971.51384801</v>
      </c>
      <c r="CM1077" s="103">
        <v>-295457123.77733397</v>
      </c>
      <c r="CN1077" s="103">
        <v>-294959276.04082</v>
      </c>
      <c r="CO1077" s="103">
        <v>-294959276.04082</v>
      </c>
    </row>
    <row r="1078" spans="1:93" x14ac:dyDescent="0.2">
      <c r="A1078" s="101" t="s">
        <v>2666</v>
      </c>
    </row>
    <row r="1079" spans="1:93" x14ac:dyDescent="0.2">
      <c r="A1079" s="99" t="s">
        <v>2667</v>
      </c>
    </row>
    <row r="1080" spans="1:93" x14ac:dyDescent="0.2">
      <c r="A1080" s="101" t="s">
        <v>2668</v>
      </c>
      <c r="B1080" s="100">
        <v>-0.55000000000000004</v>
      </c>
      <c r="C1080" s="100">
        <v>-0.55000000000000004</v>
      </c>
      <c r="D1080" s="100">
        <v>-0.55000000000000004</v>
      </c>
      <c r="E1080" s="100">
        <v>-0.55000000000000004</v>
      </c>
      <c r="F1080" s="100">
        <v>-0.55000000000000004</v>
      </c>
      <c r="G1080" s="100">
        <v>-0.55000000000000004</v>
      </c>
      <c r="H1080" s="100">
        <v>-0.55000000000000004</v>
      </c>
      <c r="I1080" s="100">
        <v>-0.55000000000000004</v>
      </c>
      <c r="J1080" s="100">
        <v>-0.55000000000000004</v>
      </c>
      <c r="K1080" s="100">
        <v>-0.55000000000000004</v>
      </c>
      <c r="L1080" s="100">
        <v>-0.55000000000000004</v>
      </c>
      <c r="M1080" s="100">
        <v>-0.55000000000000004</v>
      </c>
      <c r="N1080" s="100">
        <v>-0.55000000000000004</v>
      </c>
      <c r="O1080" s="100">
        <v>-0.55000000000000004</v>
      </c>
      <c r="P1080" s="100">
        <v>-0.55000000000000004</v>
      </c>
      <c r="Q1080" s="100">
        <v>-0.55000000000000004</v>
      </c>
      <c r="R1080" s="100">
        <v>-0.55000000000000004</v>
      </c>
      <c r="S1080" s="100">
        <v>-0.55000000000000004</v>
      </c>
      <c r="T1080" s="100">
        <v>-0.55000000000000004</v>
      </c>
      <c r="U1080" s="100">
        <v>-0.55000000000000004</v>
      </c>
      <c r="V1080" s="100">
        <v>-0.55000000000000004</v>
      </c>
      <c r="W1080" s="100">
        <v>-0.55000000000000004</v>
      </c>
      <c r="X1080" s="100">
        <v>-0.55000000000000004</v>
      </c>
      <c r="Y1080" s="100">
        <v>-0.55000000000000004</v>
      </c>
      <c r="Z1080" s="100">
        <v>-0.55000000000000004</v>
      </c>
      <c r="AB1080" s="100">
        <v>-0.55000000000000004</v>
      </c>
      <c r="AC1080" s="100">
        <v>-0.55000000000000004</v>
      </c>
      <c r="AD1080" s="100">
        <v>-0.55000000000000004</v>
      </c>
      <c r="AE1080" s="100">
        <v>-0.55000000000000004</v>
      </c>
      <c r="AF1080" s="100">
        <v>-0.55000000000000004</v>
      </c>
      <c r="AG1080" s="100">
        <v>-0.55000000000000004</v>
      </c>
      <c r="AH1080" s="100">
        <v>-0.55000000000000004</v>
      </c>
      <c r="AI1080" s="100">
        <v>-0.55000000000000004</v>
      </c>
      <c r="AJ1080" s="100">
        <v>-0.55000000000000004</v>
      </c>
      <c r="AK1080" s="100">
        <v>-0.55000000000000004</v>
      </c>
      <c r="AL1080" s="100">
        <v>-0.55000000000000004</v>
      </c>
      <c r="AM1080" s="100">
        <v>-0.55000000000000004</v>
      </c>
      <c r="AN1080" s="100">
        <v>-0.55000000000000004</v>
      </c>
      <c r="AO1080" s="100">
        <v>-0.55000000000000004</v>
      </c>
      <c r="AP1080" s="100">
        <v>-0.55000000000000004</v>
      </c>
      <c r="AQ1080" s="100">
        <v>-0.55000000000000004</v>
      </c>
      <c r="AR1080" s="100">
        <v>-0.55000000000000004</v>
      </c>
      <c r="AS1080" s="100">
        <v>-0.55000000000000004</v>
      </c>
      <c r="AT1080" s="100">
        <v>-0.55000000000000004</v>
      </c>
      <c r="AU1080" s="100">
        <v>-0.55000000000000004</v>
      </c>
      <c r="AV1080" s="100">
        <v>-0.55000000000000004</v>
      </c>
      <c r="AW1080" s="100">
        <v>-0.55000000000000004</v>
      </c>
      <c r="AX1080" s="100">
        <v>-0.55000000000000004</v>
      </c>
      <c r="AY1080" s="100">
        <v>-0.55000000000000004</v>
      </c>
      <c r="AZ1080" s="100">
        <v>-0.55000000000000004</v>
      </c>
      <c r="BA1080" s="100">
        <v>-0.55000000000000004</v>
      </c>
      <c r="BB1080" s="100">
        <v>-0.55000000000000004</v>
      </c>
      <c r="BC1080" s="100">
        <v>-0.55000000000000004</v>
      </c>
      <c r="BD1080" s="100">
        <v>-0.55000000000000004</v>
      </c>
      <c r="BE1080" s="100">
        <v>-0.55000000000000004</v>
      </c>
      <c r="BF1080" s="100">
        <v>-0.55000000000000004</v>
      </c>
      <c r="BG1080" s="100">
        <v>-0.55000000000000004</v>
      </c>
      <c r="BH1080" s="100">
        <v>-0.55000000000000004</v>
      </c>
      <c r="BI1080" s="100">
        <v>-0.55000000000000004</v>
      </c>
      <c r="BJ1080" s="100">
        <v>-0.55000000000000004</v>
      </c>
      <c r="BK1080" s="100">
        <v>-0.55000000000000004</v>
      </c>
      <c r="BL1080" s="100">
        <v>-0.55000000000000004</v>
      </c>
      <c r="BM1080" s="100">
        <v>-0.55000000000000004</v>
      </c>
      <c r="BN1080" s="100">
        <v>-0.55000000000000004</v>
      </c>
      <c r="BO1080" s="100">
        <v>-0.55000000000000004</v>
      </c>
      <c r="BP1080" s="100">
        <v>-0.55000000000000004</v>
      </c>
      <c r="BQ1080" s="100">
        <v>-0.55000000000000004</v>
      </c>
      <c r="BR1080" s="100">
        <v>-0.55000000000000004</v>
      </c>
      <c r="BS1080" s="100">
        <v>-0.55000000000000004</v>
      </c>
      <c r="BT1080" s="100">
        <v>-0.55000000000000004</v>
      </c>
      <c r="BU1080" s="100">
        <v>-0.55000000000000004</v>
      </c>
      <c r="BV1080" s="100">
        <v>-0.55000000000000004</v>
      </c>
      <c r="BW1080" s="100">
        <v>-0.55000000000000004</v>
      </c>
      <c r="BX1080" s="100">
        <v>-0.55000000000000004</v>
      </c>
      <c r="BY1080" s="100">
        <v>-0.55000000000000004</v>
      </c>
      <c r="BZ1080" s="100">
        <v>-0.55000000000000004</v>
      </c>
      <c r="CA1080" s="100">
        <v>-0.55000000000000004</v>
      </c>
      <c r="CB1080" s="100">
        <v>-0.55000000000000004</v>
      </c>
      <c r="CC1080" s="100">
        <v>-0.55000000000000004</v>
      </c>
      <c r="CD1080" s="100">
        <v>-0.55000000000000004</v>
      </c>
      <c r="CE1080" s="100">
        <v>-0.55000000000000004</v>
      </c>
      <c r="CF1080" s="100">
        <v>-0.55000000000000004</v>
      </c>
      <c r="CG1080" s="100">
        <v>-0.55000000000000004</v>
      </c>
      <c r="CH1080" s="100">
        <v>-0.55000000000000004</v>
      </c>
      <c r="CI1080" s="100">
        <v>-0.55000000000000004</v>
      </c>
      <c r="CJ1080" s="100">
        <v>-0.55000000000000004</v>
      </c>
      <c r="CK1080" s="100">
        <v>-0.55000000000000004</v>
      </c>
      <c r="CL1080" s="100">
        <v>-0.55000000000000004</v>
      </c>
      <c r="CM1080" s="100">
        <v>-0.55000000000000004</v>
      </c>
      <c r="CN1080" s="100">
        <v>-0.55000000000000004</v>
      </c>
      <c r="CO1080" s="100">
        <v>-0.55000000000000004</v>
      </c>
    </row>
    <row r="1081" spans="1:93" x14ac:dyDescent="0.2">
      <c r="A1081" s="101" t="s">
        <v>2669</v>
      </c>
      <c r="B1081" s="100">
        <v>-0.17</v>
      </c>
      <c r="C1081" s="100">
        <v>-0.17</v>
      </c>
      <c r="D1081" s="100">
        <v>-0.17</v>
      </c>
      <c r="E1081" s="100">
        <v>-0.17</v>
      </c>
      <c r="F1081" s="100">
        <v>-0.17</v>
      </c>
      <c r="G1081" s="100">
        <v>-0.17</v>
      </c>
      <c r="H1081" s="100">
        <v>-0.17</v>
      </c>
      <c r="I1081" s="100">
        <v>-0.17</v>
      </c>
      <c r="J1081" s="100">
        <v>-0.17</v>
      </c>
      <c r="K1081" s="100">
        <v>-0.17</v>
      </c>
      <c r="L1081" s="100">
        <v>-0.17</v>
      </c>
      <c r="M1081" s="100">
        <v>-0.17</v>
      </c>
      <c r="N1081" s="100">
        <v>-0.17</v>
      </c>
      <c r="O1081" s="100">
        <v>-0.17</v>
      </c>
      <c r="P1081" s="100">
        <v>-0.17</v>
      </c>
      <c r="Q1081" s="100">
        <v>-0.17</v>
      </c>
      <c r="R1081" s="100">
        <v>-0.17</v>
      </c>
      <c r="S1081" s="100">
        <v>-0.17</v>
      </c>
      <c r="T1081" s="100">
        <v>-0.17</v>
      </c>
      <c r="U1081" s="100">
        <v>-0.17</v>
      </c>
      <c r="V1081" s="100">
        <v>-0.17</v>
      </c>
      <c r="W1081" s="100">
        <v>-0.17</v>
      </c>
      <c r="X1081" s="100">
        <v>-0.17</v>
      </c>
      <c r="Y1081" s="100">
        <v>-0.17</v>
      </c>
      <c r="Z1081" s="100">
        <v>-0.17</v>
      </c>
      <c r="AB1081" s="100">
        <v>-0.17</v>
      </c>
      <c r="AC1081" s="100">
        <v>-0.17</v>
      </c>
      <c r="AD1081" s="100">
        <v>-0.17</v>
      </c>
      <c r="AE1081" s="100">
        <v>-0.17</v>
      </c>
      <c r="AF1081" s="100">
        <v>-0.17</v>
      </c>
      <c r="AG1081" s="100">
        <v>-0.17</v>
      </c>
      <c r="AH1081" s="100">
        <v>-0.17</v>
      </c>
      <c r="AI1081" s="100">
        <v>-0.17</v>
      </c>
      <c r="AJ1081" s="100">
        <v>-0.17</v>
      </c>
      <c r="AK1081" s="100">
        <v>-0.17</v>
      </c>
      <c r="AL1081" s="100">
        <v>-0.17</v>
      </c>
      <c r="AM1081" s="100">
        <v>-0.17</v>
      </c>
      <c r="AN1081" s="100">
        <v>-0.17</v>
      </c>
      <c r="AO1081" s="100">
        <v>-0.17</v>
      </c>
      <c r="AP1081" s="100">
        <v>-0.17</v>
      </c>
      <c r="AQ1081" s="100">
        <v>-0.17</v>
      </c>
      <c r="AR1081" s="100">
        <v>-0.17</v>
      </c>
      <c r="AS1081" s="100">
        <v>-0.17</v>
      </c>
      <c r="AT1081" s="100">
        <v>-0.17</v>
      </c>
      <c r="AU1081" s="100">
        <v>-0.17</v>
      </c>
      <c r="AV1081" s="100">
        <v>-0.17</v>
      </c>
      <c r="AW1081" s="100">
        <v>-0.17</v>
      </c>
      <c r="AX1081" s="100">
        <v>-0.17</v>
      </c>
      <c r="AY1081" s="100">
        <v>-0.17</v>
      </c>
      <c r="AZ1081" s="100">
        <v>-0.17</v>
      </c>
      <c r="BA1081" s="100">
        <v>-0.17</v>
      </c>
      <c r="BB1081" s="100">
        <v>-0.17</v>
      </c>
      <c r="BC1081" s="100">
        <v>-0.17</v>
      </c>
      <c r="BD1081" s="100">
        <v>-0.17</v>
      </c>
      <c r="BE1081" s="100">
        <v>-0.17</v>
      </c>
      <c r="BF1081" s="100">
        <v>-0.17</v>
      </c>
      <c r="BG1081" s="100">
        <v>-0.17</v>
      </c>
      <c r="BH1081" s="100">
        <v>-0.17</v>
      </c>
      <c r="BI1081" s="100">
        <v>-0.17</v>
      </c>
      <c r="BJ1081" s="100">
        <v>-0.17</v>
      </c>
      <c r="BK1081" s="100">
        <v>-0.17</v>
      </c>
      <c r="BL1081" s="100">
        <v>-0.17</v>
      </c>
      <c r="BM1081" s="100">
        <v>-0.17</v>
      </c>
      <c r="BN1081" s="100">
        <v>-0.17</v>
      </c>
      <c r="BO1081" s="100">
        <v>-0.17</v>
      </c>
      <c r="BP1081" s="100">
        <v>-0.17</v>
      </c>
      <c r="BQ1081" s="100">
        <v>-0.17</v>
      </c>
      <c r="BR1081" s="100">
        <v>-0.17</v>
      </c>
      <c r="BS1081" s="100">
        <v>-0.17</v>
      </c>
      <c r="BT1081" s="100">
        <v>-0.17</v>
      </c>
      <c r="BU1081" s="100">
        <v>-0.17</v>
      </c>
      <c r="BV1081" s="100">
        <v>-0.17</v>
      </c>
      <c r="BW1081" s="100">
        <v>-0.17</v>
      </c>
      <c r="BX1081" s="100">
        <v>-0.17</v>
      </c>
      <c r="BY1081" s="100">
        <v>-0.17</v>
      </c>
      <c r="BZ1081" s="100">
        <v>-0.17</v>
      </c>
      <c r="CA1081" s="100">
        <v>-0.17</v>
      </c>
      <c r="CB1081" s="100">
        <v>-0.17</v>
      </c>
      <c r="CC1081" s="100">
        <v>-0.17</v>
      </c>
      <c r="CD1081" s="100">
        <v>-0.17</v>
      </c>
      <c r="CE1081" s="100">
        <v>-0.17</v>
      </c>
      <c r="CF1081" s="100">
        <v>-0.17</v>
      </c>
      <c r="CG1081" s="100">
        <v>-0.17</v>
      </c>
      <c r="CH1081" s="100">
        <v>-0.17</v>
      </c>
      <c r="CI1081" s="100">
        <v>-0.17</v>
      </c>
      <c r="CJ1081" s="100">
        <v>-0.17</v>
      </c>
      <c r="CK1081" s="100">
        <v>-0.17</v>
      </c>
      <c r="CL1081" s="100">
        <v>-0.17</v>
      </c>
      <c r="CM1081" s="100">
        <v>-0.17</v>
      </c>
      <c r="CN1081" s="100">
        <v>-0.17</v>
      </c>
      <c r="CO1081" s="100">
        <v>-0.17</v>
      </c>
    </row>
    <row r="1082" spans="1:93" x14ac:dyDescent="0.2">
      <c r="A1082" s="101" t="s">
        <v>2670</v>
      </c>
      <c r="B1082" s="100">
        <v>0</v>
      </c>
      <c r="C1082" s="100">
        <v>0</v>
      </c>
      <c r="D1082" s="100">
        <v>0</v>
      </c>
      <c r="E1082" s="100">
        <v>0</v>
      </c>
      <c r="F1082" s="100">
        <v>0</v>
      </c>
      <c r="G1082" s="100">
        <v>0</v>
      </c>
      <c r="H1082" s="100">
        <v>0</v>
      </c>
      <c r="I1082" s="100">
        <v>0</v>
      </c>
      <c r="J1082" s="100">
        <v>0</v>
      </c>
      <c r="K1082" s="100">
        <v>0</v>
      </c>
      <c r="L1082" s="100">
        <v>0</v>
      </c>
      <c r="M1082" s="100">
        <v>0</v>
      </c>
      <c r="N1082" s="100">
        <v>0</v>
      </c>
      <c r="O1082" s="100">
        <v>0</v>
      </c>
      <c r="P1082" s="100">
        <v>0</v>
      </c>
      <c r="Q1082" s="100">
        <v>0</v>
      </c>
      <c r="R1082" s="100">
        <v>0</v>
      </c>
      <c r="S1082" s="100">
        <v>0</v>
      </c>
      <c r="T1082" s="100">
        <v>0</v>
      </c>
      <c r="U1082" s="100">
        <v>0</v>
      </c>
      <c r="V1082" s="100">
        <v>0</v>
      </c>
      <c r="W1082" s="100">
        <v>0</v>
      </c>
      <c r="X1082" s="100">
        <v>0</v>
      </c>
      <c r="Y1082" s="100">
        <v>0</v>
      </c>
      <c r="Z1082" s="100">
        <v>0</v>
      </c>
      <c r="AB1082" s="100">
        <v>0</v>
      </c>
      <c r="AC1082" s="100">
        <v>0</v>
      </c>
      <c r="AD1082" s="100">
        <v>0</v>
      </c>
      <c r="AE1082" s="100">
        <v>0</v>
      </c>
      <c r="AF1082" s="100">
        <v>0</v>
      </c>
      <c r="AG1082" s="100">
        <v>0</v>
      </c>
      <c r="AH1082" s="100">
        <v>0</v>
      </c>
      <c r="AI1082" s="100">
        <v>0</v>
      </c>
      <c r="AJ1082" s="100">
        <v>0</v>
      </c>
      <c r="AK1082" s="100">
        <v>0</v>
      </c>
      <c r="AL1082" s="100">
        <v>0</v>
      </c>
      <c r="AM1082" s="100">
        <v>0</v>
      </c>
      <c r="AN1082" s="100">
        <v>0</v>
      </c>
      <c r="AO1082" s="100">
        <v>0</v>
      </c>
      <c r="AP1082" s="100">
        <v>0</v>
      </c>
      <c r="AQ1082" s="100">
        <v>0</v>
      </c>
      <c r="AR1082" s="100">
        <v>0</v>
      </c>
      <c r="AS1082" s="100">
        <v>0</v>
      </c>
      <c r="AT1082" s="100">
        <v>0</v>
      </c>
      <c r="AU1082" s="100">
        <v>0</v>
      </c>
      <c r="AV1082" s="100">
        <v>0</v>
      </c>
      <c r="AW1082" s="100">
        <v>0</v>
      </c>
      <c r="AX1082" s="100">
        <v>0</v>
      </c>
      <c r="AY1082" s="100">
        <v>0</v>
      </c>
      <c r="AZ1082" s="100">
        <v>0</v>
      </c>
      <c r="BA1082" s="100">
        <v>0</v>
      </c>
      <c r="BB1082" s="100">
        <v>0</v>
      </c>
      <c r="BC1082" s="100">
        <v>0</v>
      </c>
      <c r="BD1082" s="100">
        <v>0</v>
      </c>
      <c r="BE1082" s="100">
        <v>0</v>
      </c>
      <c r="BF1082" s="100">
        <v>0</v>
      </c>
      <c r="BG1082" s="100">
        <v>0</v>
      </c>
      <c r="BH1082" s="100">
        <v>0</v>
      </c>
      <c r="BI1082" s="100">
        <v>0</v>
      </c>
      <c r="BJ1082" s="100">
        <v>0</v>
      </c>
      <c r="BK1082" s="100">
        <v>0</v>
      </c>
      <c r="BL1082" s="100">
        <v>0</v>
      </c>
      <c r="BM1082" s="100">
        <v>0</v>
      </c>
      <c r="BN1082" s="100">
        <v>0</v>
      </c>
      <c r="BO1082" s="100">
        <v>0</v>
      </c>
      <c r="BP1082" s="100">
        <v>0</v>
      </c>
      <c r="BQ1082" s="100">
        <v>0</v>
      </c>
      <c r="BR1082" s="100">
        <v>0</v>
      </c>
      <c r="BS1082" s="100">
        <v>0</v>
      </c>
      <c r="BT1082" s="100">
        <v>0</v>
      </c>
      <c r="BU1082" s="100">
        <v>0</v>
      </c>
      <c r="BV1082" s="100">
        <v>0</v>
      </c>
      <c r="BW1082" s="100">
        <v>0</v>
      </c>
      <c r="BX1082" s="100">
        <v>0</v>
      </c>
      <c r="BY1082" s="100">
        <v>0</v>
      </c>
      <c r="BZ1082" s="100">
        <v>0</v>
      </c>
      <c r="CA1082" s="100">
        <v>0</v>
      </c>
      <c r="CB1082" s="100">
        <v>0</v>
      </c>
      <c r="CC1082" s="100">
        <v>0</v>
      </c>
      <c r="CD1082" s="100">
        <v>0</v>
      </c>
      <c r="CE1082" s="100">
        <v>0</v>
      </c>
      <c r="CF1082" s="100">
        <v>0</v>
      </c>
      <c r="CG1082" s="100">
        <v>0</v>
      </c>
      <c r="CH1082" s="100">
        <v>0</v>
      </c>
      <c r="CI1082" s="100">
        <v>0</v>
      </c>
      <c r="CJ1082" s="100">
        <v>0</v>
      </c>
      <c r="CK1082" s="100">
        <v>0</v>
      </c>
      <c r="CL1082" s="100">
        <v>0</v>
      </c>
      <c r="CM1082" s="100">
        <v>0</v>
      </c>
      <c r="CN1082" s="100">
        <v>0</v>
      </c>
      <c r="CO1082" s="100">
        <v>0</v>
      </c>
    </row>
    <row r="1083" spans="1:93" x14ac:dyDescent="0.2">
      <c r="A1083" s="101" t="s">
        <v>2671</v>
      </c>
      <c r="B1083" s="100">
        <v>0</v>
      </c>
      <c r="C1083" s="100">
        <v>0</v>
      </c>
      <c r="D1083" s="100">
        <v>0</v>
      </c>
      <c r="E1083" s="100">
        <v>0</v>
      </c>
      <c r="F1083" s="100">
        <v>0</v>
      </c>
      <c r="G1083" s="100">
        <v>0</v>
      </c>
      <c r="H1083" s="100">
        <v>0</v>
      </c>
      <c r="I1083" s="100">
        <v>0</v>
      </c>
      <c r="J1083" s="100">
        <v>0</v>
      </c>
      <c r="K1083" s="100">
        <v>0</v>
      </c>
      <c r="L1083" s="100">
        <v>0</v>
      </c>
      <c r="M1083" s="100">
        <v>0</v>
      </c>
      <c r="N1083" s="100">
        <v>0</v>
      </c>
      <c r="O1083" s="100">
        <v>0</v>
      </c>
      <c r="P1083" s="100">
        <v>0</v>
      </c>
      <c r="Q1083" s="100">
        <v>0</v>
      </c>
      <c r="R1083" s="100">
        <v>0</v>
      </c>
      <c r="S1083" s="100">
        <v>0</v>
      </c>
      <c r="T1083" s="100">
        <v>0</v>
      </c>
      <c r="U1083" s="100">
        <v>0</v>
      </c>
      <c r="V1083" s="100">
        <v>0</v>
      </c>
      <c r="W1083" s="100">
        <v>0</v>
      </c>
      <c r="X1083" s="100">
        <v>0</v>
      </c>
      <c r="Y1083" s="100">
        <v>0</v>
      </c>
      <c r="Z1083" s="100">
        <v>0</v>
      </c>
      <c r="AB1083" s="100">
        <v>0</v>
      </c>
      <c r="AC1083" s="100">
        <v>0</v>
      </c>
      <c r="AD1083" s="100">
        <v>0</v>
      </c>
      <c r="AE1083" s="100">
        <v>0</v>
      </c>
      <c r="AF1083" s="100">
        <v>0</v>
      </c>
      <c r="AG1083" s="100">
        <v>0</v>
      </c>
      <c r="AH1083" s="100">
        <v>0</v>
      </c>
      <c r="AI1083" s="100">
        <v>0</v>
      </c>
      <c r="AJ1083" s="100">
        <v>0</v>
      </c>
      <c r="AK1083" s="100">
        <v>0</v>
      </c>
      <c r="AL1083" s="100">
        <v>0</v>
      </c>
      <c r="AM1083" s="100">
        <v>0</v>
      </c>
      <c r="AN1083" s="100">
        <v>0</v>
      </c>
      <c r="AO1083" s="100">
        <v>0</v>
      </c>
      <c r="AP1083" s="100">
        <v>0</v>
      </c>
      <c r="AQ1083" s="100">
        <v>0</v>
      </c>
      <c r="AR1083" s="100">
        <v>0</v>
      </c>
      <c r="AS1083" s="100">
        <v>0</v>
      </c>
      <c r="AT1083" s="100">
        <v>0</v>
      </c>
      <c r="AU1083" s="100">
        <v>0</v>
      </c>
      <c r="AV1083" s="100">
        <v>0</v>
      </c>
      <c r="AW1083" s="100">
        <v>0</v>
      </c>
      <c r="AX1083" s="100">
        <v>0</v>
      </c>
      <c r="AY1083" s="100">
        <v>0</v>
      </c>
      <c r="AZ1083" s="100">
        <v>0</v>
      </c>
      <c r="BA1083" s="100">
        <v>0</v>
      </c>
      <c r="BB1083" s="100">
        <v>0</v>
      </c>
      <c r="BC1083" s="100">
        <v>0</v>
      </c>
      <c r="BD1083" s="100">
        <v>0</v>
      </c>
      <c r="BE1083" s="100">
        <v>0</v>
      </c>
      <c r="BF1083" s="100">
        <v>0</v>
      </c>
      <c r="BG1083" s="100">
        <v>0</v>
      </c>
      <c r="BH1083" s="100">
        <v>0</v>
      </c>
      <c r="BI1083" s="100">
        <v>0</v>
      </c>
      <c r="BJ1083" s="100">
        <v>0</v>
      </c>
      <c r="BK1083" s="100">
        <v>0</v>
      </c>
      <c r="BL1083" s="100">
        <v>0</v>
      </c>
      <c r="BM1083" s="100">
        <v>0</v>
      </c>
      <c r="BN1083" s="100">
        <v>0</v>
      </c>
      <c r="BO1083" s="100">
        <v>0</v>
      </c>
      <c r="BP1083" s="100">
        <v>0</v>
      </c>
      <c r="BQ1083" s="100">
        <v>0</v>
      </c>
      <c r="BR1083" s="100">
        <v>0</v>
      </c>
      <c r="BS1083" s="100">
        <v>0</v>
      </c>
      <c r="BT1083" s="100">
        <v>0</v>
      </c>
      <c r="BU1083" s="100">
        <v>0</v>
      </c>
      <c r="BV1083" s="100">
        <v>0</v>
      </c>
      <c r="BW1083" s="100">
        <v>0</v>
      </c>
      <c r="BX1083" s="100">
        <v>0</v>
      </c>
      <c r="BY1083" s="100">
        <v>0</v>
      </c>
      <c r="BZ1083" s="100">
        <v>0</v>
      </c>
      <c r="CA1083" s="100">
        <v>0</v>
      </c>
      <c r="CB1083" s="100">
        <v>0</v>
      </c>
      <c r="CC1083" s="100">
        <v>0</v>
      </c>
      <c r="CD1083" s="100">
        <v>0</v>
      </c>
      <c r="CE1083" s="100">
        <v>0</v>
      </c>
      <c r="CF1083" s="100">
        <v>0</v>
      </c>
      <c r="CG1083" s="100">
        <v>0</v>
      </c>
      <c r="CH1083" s="100">
        <v>0</v>
      </c>
      <c r="CI1083" s="100">
        <v>0</v>
      </c>
      <c r="CJ1083" s="100">
        <v>0</v>
      </c>
      <c r="CK1083" s="100">
        <v>0</v>
      </c>
      <c r="CL1083" s="100">
        <v>0</v>
      </c>
      <c r="CM1083" s="100">
        <v>0</v>
      </c>
      <c r="CN1083" s="100">
        <v>0</v>
      </c>
      <c r="CO1083" s="100">
        <v>0</v>
      </c>
    </row>
    <row r="1084" spans="1:93" x14ac:dyDescent="0.2">
      <c r="A1084" s="102" t="s">
        <v>2672</v>
      </c>
      <c r="B1084" s="103">
        <v>-0.72</v>
      </c>
      <c r="C1084" s="103">
        <v>-0.72</v>
      </c>
      <c r="D1084" s="103">
        <v>-0.72</v>
      </c>
      <c r="E1084" s="103">
        <v>-0.72</v>
      </c>
      <c r="F1084" s="103">
        <v>-0.72</v>
      </c>
      <c r="G1084" s="103">
        <v>-0.72</v>
      </c>
      <c r="H1084" s="103">
        <v>-0.72</v>
      </c>
      <c r="I1084" s="103">
        <v>-0.72</v>
      </c>
      <c r="J1084" s="103">
        <v>-0.72</v>
      </c>
      <c r="K1084" s="103">
        <v>-0.72</v>
      </c>
      <c r="L1084" s="103">
        <v>-0.72</v>
      </c>
      <c r="M1084" s="103">
        <v>-0.72</v>
      </c>
      <c r="N1084" s="103">
        <v>-0.72</v>
      </c>
      <c r="O1084" s="103">
        <v>-0.72</v>
      </c>
      <c r="P1084" s="103">
        <v>-0.72</v>
      </c>
      <c r="Q1084" s="103">
        <v>-0.72</v>
      </c>
      <c r="R1084" s="103">
        <v>-0.72</v>
      </c>
      <c r="S1084" s="103">
        <v>-0.72</v>
      </c>
      <c r="T1084" s="103">
        <v>-0.72</v>
      </c>
      <c r="U1084" s="103">
        <v>-0.72</v>
      </c>
      <c r="V1084" s="103">
        <v>-0.72</v>
      </c>
      <c r="W1084" s="103">
        <v>-0.72</v>
      </c>
      <c r="X1084" s="103">
        <v>-0.72</v>
      </c>
      <c r="Y1084" s="103">
        <v>-0.72</v>
      </c>
      <c r="Z1084" s="103">
        <v>-0.72</v>
      </c>
      <c r="AA1084" s="103"/>
      <c r="AB1084" s="103">
        <v>-0.72</v>
      </c>
      <c r="AC1084" s="103">
        <v>-0.72</v>
      </c>
      <c r="AD1084" s="103">
        <v>-0.72</v>
      </c>
      <c r="AE1084" s="103">
        <v>-0.72</v>
      </c>
      <c r="AF1084" s="103">
        <v>-0.72</v>
      </c>
      <c r="AG1084" s="103">
        <v>-0.72</v>
      </c>
      <c r="AH1084" s="103">
        <v>-0.72</v>
      </c>
      <c r="AI1084" s="103">
        <v>-0.72</v>
      </c>
      <c r="AJ1084" s="103">
        <v>-0.72</v>
      </c>
      <c r="AK1084" s="103">
        <v>-0.72</v>
      </c>
      <c r="AL1084" s="103">
        <v>-0.72</v>
      </c>
      <c r="AM1084" s="103">
        <v>-0.72</v>
      </c>
      <c r="AN1084" s="103">
        <v>-0.72</v>
      </c>
      <c r="AO1084" s="103">
        <v>-0.72</v>
      </c>
      <c r="AP1084" s="103">
        <v>-0.72</v>
      </c>
      <c r="AQ1084" s="103">
        <v>-0.72</v>
      </c>
      <c r="AR1084" s="103">
        <v>-0.72</v>
      </c>
      <c r="AS1084" s="103">
        <v>-0.72</v>
      </c>
      <c r="AT1084" s="103">
        <v>-0.72</v>
      </c>
      <c r="AU1084" s="103">
        <v>-0.72</v>
      </c>
      <c r="AV1084" s="103">
        <v>-0.72</v>
      </c>
      <c r="AW1084" s="103">
        <v>-0.72</v>
      </c>
      <c r="AX1084" s="103">
        <v>-0.72</v>
      </c>
      <c r="AY1084" s="103">
        <v>-0.72</v>
      </c>
      <c r="AZ1084" s="103">
        <v>-0.72</v>
      </c>
      <c r="BA1084" s="103">
        <v>-0.72</v>
      </c>
      <c r="BB1084" s="103">
        <v>-0.72</v>
      </c>
      <c r="BC1084" s="103">
        <v>-0.72</v>
      </c>
      <c r="BD1084" s="103">
        <v>-0.72</v>
      </c>
      <c r="BE1084" s="103">
        <v>-0.72</v>
      </c>
      <c r="BF1084" s="103">
        <v>-0.72</v>
      </c>
      <c r="BG1084" s="103">
        <v>-0.72</v>
      </c>
      <c r="BH1084" s="103">
        <v>-0.72</v>
      </c>
      <c r="BI1084" s="103">
        <v>-0.72</v>
      </c>
      <c r="BJ1084" s="103">
        <v>-0.72</v>
      </c>
      <c r="BK1084" s="103">
        <v>-0.72</v>
      </c>
      <c r="BL1084" s="103">
        <v>-0.72</v>
      </c>
      <c r="BM1084" s="103">
        <v>-0.72</v>
      </c>
      <c r="BN1084" s="103">
        <v>-0.72</v>
      </c>
      <c r="BO1084" s="103">
        <v>-0.72</v>
      </c>
      <c r="BP1084" s="103">
        <v>-0.72</v>
      </c>
      <c r="BQ1084" s="103">
        <v>-0.72</v>
      </c>
      <c r="BR1084" s="103">
        <v>-0.72</v>
      </c>
      <c r="BS1084" s="103">
        <v>-0.72</v>
      </c>
      <c r="BT1084" s="103">
        <v>-0.72</v>
      </c>
      <c r="BU1084" s="103">
        <v>-0.72</v>
      </c>
      <c r="BV1084" s="103">
        <v>-0.72</v>
      </c>
      <c r="BW1084" s="103">
        <v>-0.72</v>
      </c>
      <c r="BX1084" s="103">
        <v>-0.72</v>
      </c>
      <c r="BY1084" s="103">
        <v>-0.72</v>
      </c>
      <c r="BZ1084" s="103">
        <v>-0.72</v>
      </c>
      <c r="CA1084" s="103">
        <v>-0.72</v>
      </c>
      <c r="CB1084" s="103">
        <v>-0.72</v>
      </c>
      <c r="CC1084" s="103">
        <v>-0.72</v>
      </c>
      <c r="CD1084" s="103">
        <v>-0.72</v>
      </c>
      <c r="CE1084" s="103">
        <v>-0.72</v>
      </c>
      <c r="CF1084" s="103">
        <v>-0.72</v>
      </c>
      <c r="CG1084" s="103">
        <v>-0.72</v>
      </c>
      <c r="CH1084" s="103">
        <v>-0.72</v>
      </c>
      <c r="CI1084" s="103">
        <v>-0.72</v>
      </c>
      <c r="CJ1084" s="103">
        <v>-0.72</v>
      </c>
      <c r="CK1084" s="103">
        <v>-0.72</v>
      </c>
      <c r="CL1084" s="103">
        <v>-0.72</v>
      </c>
      <c r="CM1084" s="103">
        <v>-0.72</v>
      </c>
      <c r="CN1084" s="103">
        <v>-0.72</v>
      </c>
      <c r="CO1084" s="103">
        <v>-0.72</v>
      </c>
    </row>
    <row r="1085" spans="1:93" x14ac:dyDescent="0.2">
      <c r="A1085" s="101" t="s">
        <v>2673</v>
      </c>
    </row>
    <row r="1086" spans="1:93" x14ac:dyDescent="0.2">
      <c r="A1086" s="99" t="s">
        <v>2674</v>
      </c>
    </row>
    <row r="1087" spans="1:93" x14ac:dyDescent="0.2">
      <c r="A1087" s="101" t="s">
        <v>2675</v>
      </c>
      <c r="B1087" s="100">
        <v>0</v>
      </c>
      <c r="C1087" s="100">
        <v>0</v>
      </c>
      <c r="D1087" s="100">
        <v>0</v>
      </c>
      <c r="E1087" s="100">
        <v>0</v>
      </c>
      <c r="F1087" s="100">
        <v>0</v>
      </c>
      <c r="G1087" s="100">
        <v>0</v>
      </c>
      <c r="H1087" s="100">
        <v>0</v>
      </c>
      <c r="I1087" s="100">
        <v>0</v>
      </c>
      <c r="J1087" s="100">
        <v>0</v>
      </c>
      <c r="K1087" s="100">
        <v>0</v>
      </c>
      <c r="L1087" s="100">
        <v>0</v>
      </c>
      <c r="M1087" s="100">
        <v>0</v>
      </c>
      <c r="N1087" s="100">
        <v>0</v>
      </c>
      <c r="O1087" s="100">
        <v>0</v>
      </c>
      <c r="P1087" s="100">
        <v>0</v>
      </c>
      <c r="Q1087" s="100">
        <v>0</v>
      </c>
      <c r="R1087" s="100">
        <v>0</v>
      </c>
      <c r="S1087" s="100">
        <v>0</v>
      </c>
      <c r="T1087" s="100">
        <v>0</v>
      </c>
      <c r="U1087" s="100">
        <v>0</v>
      </c>
      <c r="V1087" s="100">
        <v>0</v>
      </c>
      <c r="W1087" s="100">
        <v>0</v>
      </c>
      <c r="X1087" s="100">
        <v>0</v>
      </c>
      <c r="Y1087" s="100">
        <v>0</v>
      </c>
      <c r="Z1087" s="100">
        <v>0</v>
      </c>
      <c r="AB1087" s="100">
        <v>0</v>
      </c>
      <c r="AC1087" s="100">
        <v>0</v>
      </c>
      <c r="AD1087" s="100">
        <v>0</v>
      </c>
      <c r="AE1087" s="100">
        <v>0</v>
      </c>
      <c r="AF1087" s="100">
        <v>0</v>
      </c>
      <c r="AG1087" s="100">
        <v>0</v>
      </c>
      <c r="AH1087" s="100">
        <v>0</v>
      </c>
      <c r="AI1087" s="100">
        <v>0</v>
      </c>
      <c r="AJ1087" s="100">
        <v>0</v>
      </c>
      <c r="AK1087" s="100">
        <v>0</v>
      </c>
      <c r="AL1087" s="100">
        <v>0</v>
      </c>
      <c r="AM1087" s="100">
        <v>0</v>
      </c>
      <c r="AN1087" s="100">
        <v>0</v>
      </c>
      <c r="AO1087" s="100">
        <v>0</v>
      </c>
      <c r="AP1087" s="100">
        <v>0</v>
      </c>
      <c r="AQ1087" s="100">
        <v>0</v>
      </c>
      <c r="AR1087" s="100">
        <v>0</v>
      </c>
      <c r="AS1087" s="100">
        <v>0</v>
      </c>
      <c r="AT1087" s="100">
        <v>0</v>
      </c>
      <c r="AU1087" s="100">
        <v>0</v>
      </c>
      <c r="AV1087" s="100">
        <v>0</v>
      </c>
      <c r="AW1087" s="100">
        <v>0</v>
      </c>
      <c r="AX1087" s="100">
        <v>0</v>
      </c>
      <c r="AY1087" s="100">
        <v>0</v>
      </c>
      <c r="AZ1087" s="100">
        <v>0</v>
      </c>
      <c r="BA1087" s="100">
        <v>0</v>
      </c>
      <c r="BB1087" s="100">
        <v>0</v>
      </c>
      <c r="BC1087" s="100">
        <v>0</v>
      </c>
      <c r="BD1087" s="100">
        <v>0</v>
      </c>
      <c r="BE1087" s="100">
        <v>0</v>
      </c>
      <c r="BF1087" s="100">
        <v>0</v>
      </c>
      <c r="BG1087" s="100">
        <v>0</v>
      </c>
      <c r="BH1087" s="100">
        <v>0</v>
      </c>
      <c r="BI1087" s="100">
        <v>0</v>
      </c>
      <c r="BJ1087" s="100">
        <v>0</v>
      </c>
      <c r="BK1087" s="100">
        <v>0</v>
      </c>
      <c r="BL1087" s="100">
        <v>0</v>
      </c>
      <c r="BM1087" s="100">
        <v>0</v>
      </c>
      <c r="BN1087" s="100">
        <v>0</v>
      </c>
      <c r="BO1087" s="100">
        <v>0</v>
      </c>
      <c r="BP1087" s="100">
        <v>0</v>
      </c>
      <c r="BQ1087" s="100">
        <v>0</v>
      </c>
      <c r="BR1087" s="100">
        <v>0</v>
      </c>
      <c r="BS1087" s="100">
        <v>0</v>
      </c>
      <c r="BT1087" s="100">
        <v>0</v>
      </c>
      <c r="BU1087" s="100">
        <v>0</v>
      </c>
      <c r="BV1087" s="100">
        <v>0</v>
      </c>
      <c r="BW1087" s="100">
        <v>0</v>
      </c>
      <c r="BX1087" s="100">
        <v>0</v>
      </c>
      <c r="BY1087" s="100">
        <v>0</v>
      </c>
      <c r="BZ1087" s="100">
        <v>0</v>
      </c>
      <c r="CA1087" s="100">
        <v>0</v>
      </c>
      <c r="CB1087" s="100">
        <v>0</v>
      </c>
      <c r="CC1087" s="100">
        <v>0</v>
      </c>
      <c r="CD1087" s="100">
        <v>0</v>
      </c>
      <c r="CE1087" s="100">
        <v>0</v>
      </c>
      <c r="CF1087" s="100">
        <v>0</v>
      </c>
      <c r="CG1087" s="100">
        <v>0</v>
      </c>
      <c r="CH1087" s="100">
        <v>0</v>
      </c>
      <c r="CI1087" s="100">
        <v>0</v>
      </c>
      <c r="CJ1087" s="100">
        <v>0</v>
      </c>
      <c r="CK1087" s="100">
        <v>0</v>
      </c>
      <c r="CL1087" s="100">
        <v>0</v>
      </c>
      <c r="CM1087" s="100">
        <v>0</v>
      </c>
      <c r="CN1087" s="100">
        <v>0</v>
      </c>
      <c r="CO1087" s="100">
        <v>0</v>
      </c>
    </row>
    <row r="1088" spans="1:93" x14ac:dyDescent="0.2">
      <c r="A1088" s="101" t="s">
        <v>2676</v>
      </c>
      <c r="B1088" s="100">
        <v>0</v>
      </c>
      <c r="C1088" s="100">
        <v>0</v>
      </c>
      <c r="D1088" s="100">
        <v>0</v>
      </c>
      <c r="E1088" s="100">
        <v>0</v>
      </c>
      <c r="F1088" s="100">
        <v>0</v>
      </c>
      <c r="G1088" s="100">
        <v>0</v>
      </c>
      <c r="H1088" s="100">
        <v>0</v>
      </c>
      <c r="I1088" s="100">
        <v>0</v>
      </c>
      <c r="J1088" s="100">
        <v>0</v>
      </c>
      <c r="K1088" s="100">
        <v>0</v>
      </c>
      <c r="L1088" s="100">
        <v>0</v>
      </c>
      <c r="M1088" s="100">
        <v>0</v>
      </c>
      <c r="N1088" s="100">
        <v>0</v>
      </c>
      <c r="O1088" s="100">
        <v>0</v>
      </c>
      <c r="P1088" s="100">
        <v>0</v>
      </c>
      <c r="Q1088" s="100">
        <v>0</v>
      </c>
      <c r="R1088" s="100">
        <v>0</v>
      </c>
      <c r="S1088" s="100">
        <v>0</v>
      </c>
      <c r="T1088" s="100">
        <v>0</v>
      </c>
      <c r="U1088" s="100">
        <v>0</v>
      </c>
      <c r="V1088" s="100">
        <v>0</v>
      </c>
      <c r="W1088" s="100">
        <v>0</v>
      </c>
      <c r="X1088" s="100">
        <v>0</v>
      </c>
      <c r="Y1088" s="100">
        <v>0</v>
      </c>
      <c r="Z1088" s="100">
        <v>0</v>
      </c>
      <c r="AB1088" s="100">
        <v>0</v>
      </c>
      <c r="AC1088" s="100">
        <v>0</v>
      </c>
      <c r="AD1088" s="100">
        <v>0</v>
      </c>
      <c r="AE1088" s="100">
        <v>0</v>
      </c>
      <c r="AF1088" s="100">
        <v>0</v>
      </c>
      <c r="AG1088" s="100">
        <v>0</v>
      </c>
      <c r="AH1088" s="100">
        <v>0</v>
      </c>
      <c r="AI1088" s="100">
        <v>0</v>
      </c>
      <c r="AJ1088" s="100">
        <v>0</v>
      </c>
      <c r="AK1088" s="100">
        <v>0</v>
      </c>
      <c r="AL1088" s="100">
        <v>0</v>
      </c>
      <c r="AM1088" s="100">
        <v>0</v>
      </c>
      <c r="AN1088" s="100">
        <v>0</v>
      </c>
      <c r="AO1088" s="100">
        <v>0</v>
      </c>
      <c r="AP1088" s="100">
        <v>0</v>
      </c>
      <c r="AQ1088" s="100">
        <v>0</v>
      </c>
      <c r="AR1088" s="100">
        <v>0</v>
      </c>
      <c r="AS1088" s="100">
        <v>0</v>
      </c>
      <c r="AT1088" s="100">
        <v>0</v>
      </c>
      <c r="AU1088" s="100">
        <v>0</v>
      </c>
      <c r="AV1088" s="100">
        <v>0</v>
      </c>
      <c r="AW1088" s="100">
        <v>0</v>
      </c>
      <c r="AX1088" s="100">
        <v>0</v>
      </c>
      <c r="AY1088" s="100">
        <v>0</v>
      </c>
      <c r="AZ1088" s="100">
        <v>0</v>
      </c>
      <c r="BA1088" s="100">
        <v>0</v>
      </c>
      <c r="BB1088" s="100">
        <v>0</v>
      </c>
      <c r="BC1088" s="100">
        <v>0</v>
      </c>
      <c r="BD1088" s="100">
        <v>0</v>
      </c>
      <c r="BE1088" s="100">
        <v>0</v>
      </c>
      <c r="BF1088" s="100">
        <v>0</v>
      </c>
      <c r="BG1088" s="100">
        <v>0</v>
      </c>
      <c r="BH1088" s="100">
        <v>0</v>
      </c>
      <c r="BI1088" s="100">
        <v>0</v>
      </c>
      <c r="BJ1088" s="100">
        <v>0</v>
      </c>
      <c r="BK1088" s="100">
        <v>0</v>
      </c>
      <c r="BL1088" s="100">
        <v>0</v>
      </c>
      <c r="BM1088" s="100">
        <v>0</v>
      </c>
      <c r="BN1088" s="100">
        <v>0</v>
      </c>
      <c r="BO1088" s="100">
        <v>0</v>
      </c>
      <c r="BP1088" s="100">
        <v>0</v>
      </c>
      <c r="BQ1088" s="100">
        <v>0</v>
      </c>
      <c r="BR1088" s="100">
        <v>0</v>
      </c>
      <c r="BS1088" s="100">
        <v>0</v>
      </c>
      <c r="BT1088" s="100">
        <v>0</v>
      </c>
      <c r="BU1088" s="100">
        <v>0</v>
      </c>
      <c r="BV1088" s="100">
        <v>0</v>
      </c>
      <c r="BW1088" s="100">
        <v>0</v>
      </c>
      <c r="BX1088" s="100">
        <v>0</v>
      </c>
      <c r="BY1088" s="100">
        <v>0</v>
      </c>
      <c r="BZ1088" s="100">
        <v>0</v>
      </c>
      <c r="CA1088" s="100">
        <v>0</v>
      </c>
      <c r="CB1088" s="100">
        <v>0</v>
      </c>
      <c r="CC1088" s="100">
        <v>0</v>
      </c>
      <c r="CD1088" s="100">
        <v>0</v>
      </c>
      <c r="CE1088" s="100">
        <v>0</v>
      </c>
      <c r="CF1088" s="100">
        <v>0</v>
      </c>
      <c r="CG1088" s="100">
        <v>0</v>
      </c>
      <c r="CH1088" s="100">
        <v>0</v>
      </c>
      <c r="CI1088" s="100">
        <v>0</v>
      </c>
      <c r="CJ1088" s="100">
        <v>0</v>
      </c>
      <c r="CK1088" s="100">
        <v>0</v>
      </c>
      <c r="CL1088" s="100">
        <v>0</v>
      </c>
      <c r="CM1088" s="100">
        <v>0</v>
      </c>
      <c r="CN1088" s="100">
        <v>0</v>
      </c>
      <c r="CO1088" s="100">
        <v>0</v>
      </c>
    </row>
    <row r="1089" spans="1:93" x14ac:dyDescent="0.2">
      <c r="A1089" s="101" t="s">
        <v>2677</v>
      </c>
      <c r="B1089" s="100">
        <v>-1997773384.3999901</v>
      </c>
      <c r="C1089" s="100">
        <v>-1997773384.3999901</v>
      </c>
      <c r="D1089" s="100">
        <v>-2033910478.0499899</v>
      </c>
      <c r="E1089" s="100">
        <v>-2033910478.0499899</v>
      </c>
      <c r="F1089" s="100">
        <v>-2033910478.0499899</v>
      </c>
      <c r="G1089" s="100">
        <v>-2049062150.8800001</v>
      </c>
      <c r="H1089" s="100">
        <v>-2049062150.8800001</v>
      </c>
      <c r="I1089" s="100">
        <v>-2049062150.8800001</v>
      </c>
      <c r="J1089" s="100">
        <v>-2070499155.53</v>
      </c>
      <c r="K1089" s="100">
        <v>-2070499155.53</v>
      </c>
      <c r="L1089" s="100">
        <v>-2090797715.1099999</v>
      </c>
      <c r="M1089" s="100">
        <v>-2108474575.8199999</v>
      </c>
      <c r="N1089" s="100">
        <v>-2108474575.8199999</v>
      </c>
      <c r="O1089" s="100">
        <v>-2108474575.8199999</v>
      </c>
      <c r="P1089" s="100">
        <v>-2108474575.8199999</v>
      </c>
      <c r="Q1089" s="100">
        <v>-2143476947.54</v>
      </c>
      <c r="R1089" s="100">
        <v>-2143476947.54</v>
      </c>
      <c r="S1089" s="100">
        <v>-2143476947.54</v>
      </c>
      <c r="T1089" s="100">
        <v>-2178460507.71</v>
      </c>
      <c r="U1089" s="100">
        <v>-2178460507.71</v>
      </c>
      <c r="V1089" s="100">
        <v>-2178460507.71</v>
      </c>
      <c r="W1089" s="100">
        <v>-2215503794.7599902</v>
      </c>
      <c r="X1089" s="100">
        <v>-2215503794.7599902</v>
      </c>
      <c r="Y1089" s="100">
        <v>-2232438413.0900002</v>
      </c>
      <c r="Z1089" s="100">
        <v>-2247728180.8099999</v>
      </c>
      <c r="AB1089" s="100">
        <v>-2247728180.8099999</v>
      </c>
      <c r="AC1089" s="100">
        <v>-2247728180.8099999</v>
      </c>
      <c r="AD1089" s="100">
        <v>-2247728180.8099999</v>
      </c>
      <c r="AE1089" s="100">
        <v>-2247728180.8099999</v>
      </c>
      <c r="AF1089" s="100">
        <v>-2247728180.8099999</v>
      </c>
      <c r="AG1089" s="100">
        <v>-2247728180.8099999</v>
      </c>
      <c r="AH1089" s="100">
        <v>-2247728180.8099999</v>
      </c>
      <c r="AI1089" s="100">
        <v>-2247728180.8099999</v>
      </c>
      <c r="AJ1089" s="100">
        <v>-2247728180.8099999</v>
      </c>
      <c r="AK1089" s="100">
        <v>-2247728180.8099999</v>
      </c>
      <c r="AL1089" s="100">
        <v>-2247728180.8099999</v>
      </c>
      <c r="AM1089" s="100">
        <v>-2247728180.8099999</v>
      </c>
      <c r="AN1089" s="100">
        <v>-2247728180.8099999</v>
      </c>
      <c r="AO1089" s="100">
        <v>-2247728180.8099999</v>
      </c>
      <c r="AP1089" s="100">
        <v>-2247728180.8099999</v>
      </c>
      <c r="AQ1089" s="100">
        <v>-2247728180.8099999</v>
      </c>
      <c r="AR1089" s="100">
        <v>-2247728180.8099999</v>
      </c>
      <c r="AS1089" s="100">
        <v>-2247728180.8099999</v>
      </c>
      <c r="AT1089" s="100">
        <v>-2247728180.8099999</v>
      </c>
      <c r="AU1089" s="100">
        <v>-2247728180.8099999</v>
      </c>
      <c r="AV1089" s="100">
        <v>-2247728180.8099999</v>
      </c>
      <c r="AW1089" s="100">
        <v>-2247728180.8099999</v>
      </c>
      <c r="AX1089" s="100">
        <v>-2247728180.8099999</v>
      </c>
      <c r="AY1089" s="100">
        <v>-2247728180.8099999</v>
      </c>
      <c r="AZ1089" s="100">
        <v>-2247728180.8099999</v>
      </c>
      <c r="BA1089" s="100">
        <v>-2247728180.8099999</v>
      </c>
      <c r="BB1089" s="100">
        <v>-2247728180.8099999</v>
      </c>
      <c r="BC1089" s="100">
        <v>-2247728180.8099999</v>
      </c>
      <c r="BD1089" s="100">
        <v>-2247728180.8099999</v>
      </c>
      <c r="BE1089" s="100">
        <v>-2247728180.8099999</v>
      </c>
      <c r="BF1089" s="100">
        <v>-2247728180.8099999</v>
      </c>
      <c r="BG1089" s="100">
        <v>-2247728180.8099999</v>
      </c>
      <c r="BH1089" s="100">
        <v>-2247728180.8099999</v>
      </c>
      <c r="BI1089" s="100">
        <v>-2247728180.8099999</v>
      </c>
      <c r="BJ1089" s="100">
        <v>-2247728180.8099999</v>
      </c>
      <c r="BK1089" s="100">
        <v>-2247728180.8099999</v>
      </c>
      <c r="BL1089" s="100">
        <v>-2247728180.8099999</v>
      </c>
      <c r="BM1089" s="100">
        <v>-2247728180.8099999</v>
      </c>
      <c r="BN1089" s="100">
        <v>-2247728180.8099999</v>
      </c>
      <c r="BO1089" s="100">
        <v>-2247728180.8099999</v>
      </c>
      <c r="BP1089" s="100">
        <v>-2247728180.8099999</v>
      </c>
      <c r="BQ1089" s="100">
        <v>-2247728180.8099999</v>
      </c>
      <c r="BR1089" s="100">
        <v>-2247728180.8099999</v>
      </c>
      <c r="BS1089" s="100">
        <v>-2247728180.8099999</v>
      </c>
      <c r="BT1089" s="100">
        <v>-2247728180.8099999</v>
      </c>
      <c r="BU1089" s="100">
        <v>-2247728180.8099999</v>
      </c>
      <c r="BV1089" s="100">
        <v>-2247728180.8099999</v>
      </c>
      <c r="BW1089" s="100">
        <v>-2247728180.8099999</v>
      </c>
      <c r="BX1089" s="100">
        <v>-2247728180.8099999</v>
      </c>
      <c r="BY1089" s="100">
        <v>-2247728180.8099999</v>
      </c>
      <c r="BZ1089" s="100">
        <v>-2247728180.8099999</v>
      </c>
      <c r="CA1089" s="100">
        <v>-2247728180.8099999</v>
      </c>
      <c r="CB1089" s="100">
        <v>-2247728180.8099999</v>
      </c>
      <c r="CC1089" s="100">
        <v>-2247728180.8099999</v>
      </c>
      <c r="CD1089" s="100">
        <v>-2247728180.8099999</v>
      </c>
      <c r="CE1089" s="100">
        <v>-2247728180.8099999</v>
      </c>
      <c r="CF1089" s="100">
        <v>-2247728180.8099999</v>
      </c>
      <c r="CG1089" s="100">
        <v>-2247728180.8099999</v>
      </c>
      <c r="CH1089" s="100">
        <v>-2247728180.8099999</v>
      </c>
      <c r="CI1089" s="100">
        <v>-2247728180.8099999</v>
      </c>
      <c r="CJ1089" s="100">
        <v>-2247728180.8099999</v>
      </c>
      <c r="CK1089" s="100">
        <v>-2247728180.8099999</v>
      </c>
      <c r="CL1089" s="100">
        <v>-2247728180.8099999</v>
      </c>
      <c r="CM1089" s="100">
        <v>-2247728180.8099999</v>
      </c>
      <c r="CN1089" s="100">
        <v>-2247728180.8099999</v>
      </c>
      <c r="CO1089" s="100">
        <v>-2247728180.8099999</v>
      </c>
    </row>
    <row r="1090" spans="1:93" x14ac:dyDescent="0.2">
      <c r="A1090" s="101" t="s">
        <v>2678</v>
      </c>
      <c r="B1090" s="100">
        <v>-515281069.68000001</v>
      </c>
      <c r="C1090" s="100">
        <v>-515281069.68000001</v>
      </c>
      <c r="D1090" s="100">
        <v>-529024980.13999999</v>
      </c>
      <c r="E1090" s="100">
        <v>-529024980.13999999</v>
      </c>
      <c r="F1090" s="100">
        <v>-529024980.13999999</v>
      </c>
      <c r="G1090" s="100">
        <v>-536098625.81</v>
      </c>
      <c r="H1090" s="100">
        <v>-536098625.81</v>
      </c>
      <c r="I1090" s="100">
        <v>-536098625.81</v>
      </c>
      <c r="J1090" s="100">
        <v>-546525465.08000004</v>
      </c>
      <c r="K1090" s="100">
        <v>-546525465.08000004</v>
      </c>
      <c r="L1090" s="100">
        <v>-554593349.79999995</v>
      </c>
      <c r="M1090" s="100">
        <v>-560694332.70000005</v>
      </c>
      <c r="N1090" s="100">
        <v>-560694332.70000005</v>
      </c>
      <c r="O1090" s="100">
        <v>-560694332.70000005</v>
      </c>
      <c r="P1090" s="100">
        <v>-560694332.70000005</v>
      </c>
      <c r="Q1090" s="100">
        <v>-572825464.21999896</v>
      </c>
      <c r="R1090" s="100">
        <v>-572825464.21999896</v>
      </c>
      <c r="S1090" s="100">
        <v>-572825464.21999896</v>
      </c>
      <c r="T1090" s="100">
        <v>-584951381.51999998</v>
      </c>
      <c r="U1090" s="100">
        <v>-584951381.51999998</v>
      </c>
      <c r="V1090" s="100">
        <v>-584951381.51999998</v>
      </c>
      <c r="W1090" s="100">
        <v>-597648149.57000005</v>
      </c>
      <c r="X1090" s="100">
        <v>-597648149.57000005</v>
      </c>
      <c r="Y1090" s="100">
        <v>-606091379.87</v>
      </c>
      <c r="Z1090" s="100">
        <v>-610727104.99000001</v>
      </c>
      <c r="AB1090" s="100">
        <v>-610727104.99000001</v>
      </c>
      <c r="AC1090" s="100">
        <v>-610727104.99000001</v>
      </c>
      <c r="AD1090" s="100">
        <v>-610727104.99000001</v>
      </c>
      <c r="AE1090" s="100">
        <v>-610727104.99000001</v>
      </c>
      <c r="AF1090" s="100">
        <v>-610727104.99000001</v>
      </c>
      <c r="AG1090" s="100">
        <v>-610727104.99000001</v>
      </c>
      <c r="AH1090" s="100">
        <v>-610727104.99000001</v>
      </c>
      <c r="AI1090" s="100">
        <v>-610727104.99000001</v>
      </c>
      <c r="AJ1090" s="100">
        <v>-610727104.99000001</v>
      </c>
      <c r="AK1090" s="100">
        <v>-610727104.99000001</v>
      </c>
      <c r="AL1090" s="100">
        <v>-610727104.99000001</v>
      </c>
      <c r="AM1090" s="100">
        <v>-610727104.99000001</v>
      </c>
      <c r="AN1090" s="100">
        <v>-610727104.99000001</v>
      </c>
      <c r="AO1090" s="100">
        <v>-610727104.99000001</v>
      </c>
      <c r="AP1090" s="100">
        <v>-610727104.99000001</v>
      </c>
      <c r="AQ1090" s="100">
        <v>-610727104.99000001</v>
      </c>
      <c r="AR1090" s="100">
        <v>-610727104.99000001</v>
      </c>
      <c r="AS1090" s="100">
        <v>-610727104.99000001</v>
      </c>
      <c r="AT1090" s="100">
        <v>-610727104.99000001</v>
      </c>
      <c r="AU1090" s="100">
        <v>-610727104.99000001</v>
      </c>
      <c r="AV1090" s="100">
        <v>-610727104.99000001</v>
      </c>
      <c r="AW1090" s="100">
        <v>-610727104.99000001</v>
      </c>
      <c r="AX1090" s="100">
        <v>-610727104.99000001</v>
      </c>
      <c r="AY1090" s="100">
        <v>-610727104.99000001</v>
      </c>
      <c r="AZ1090" s="100">
        <v>-610727104.99000001</v>
      </c>
      <c r="BA1090" s="100">
        <v>-610727104.99000001</v>
      </c>
      <c r="BB1090" s="100">
        <v>-610727104.99000001</v>
      </c>
      <c r="BC1090" s="100">
        <v>-610727104.99000001</v>
      </c>
      <c r="BD1090" s="100">
        <v>-610727104.99000001</v>
      </c>
      <c r="BE1090" s="100">
        <v>-610727104.99000001</v>
      </c>
      <c r="BF1090" s="100">
        <v>-610727104.99000001</v>
      </c>
      <c r="BG1090" s="100">
        <v>-610727104.99000001</v>
      </c>
      <c r="BH1090" s="100">
        <v>-610727104.99000001</v>
      </c>
      <c r="BI1090" s="100">
        <v>-610727104.99000001</v>
      </c>
      <c r="BJ1090" s="100">
        <v>-610727104.99000001</v>
      </c>
      <c r="BK1090" s="100">
        <v>-610727104.99000001</v>
      </c>
      <c r="BL1090" s="100">
        <v>-610727104.99000001</v>
      </c>
      <c r="BM1090" s="100">
        <v>-610727104.99000001</v>
      </c>
      <c r="BN1090" s="100">
        <v>-610727104.99000001</v>
      </c>
      <c r="BO1090" s="100">
        <v>-610727104.99000001</v>
      </c>
      <c r="BP1090" s="100">
        <v>-610727104.99000001</v>
      </c>
      <c r="BQ1090" s="100">
        <v>-610727104.99000001</v>
      </c>
      <c r="BR1090" s="100">
        <v>-610727104.99000001</v>
      </c>
      <c r="BS1090" s="100">
        <v>-610727104.99000001</v>
      </c>
      <c r="BT1090" s="100">
        <v>-610727104.99000001</v>
      </c>
      <c r="BU1090" s="100">
        <v>-610727104.99000001</v>
      </c>
      <c r="BV1090" s="100">
        <v>-610727104.99000001</v>
      </c>
      <c r="BW1090" s="100">
        <v>-610727104.99000001</v>
      </c>
      <c r="BX1090" s="100">
        <v>-610727104.99000001</v>
      </c>
      <c r="BY1090" s="100">
        <v>-610727104.99000001</v>
      </c>
      <c r="BZ1090" s="100">
        <v>-610727104.99000001</v>
      </c>
      <c r="CA1090" s="100">
        <v>-610727104.99000001</v>
      </c>
      <c r="CB1090" s="100">
        <v>-610727104.99000001</v>
      </c>
      <c r="CC1090" s="100">
        <v>-610727104.99000001</v>
      </c>
      <c r="CD1090" s="100">
        <v>-610727104.99000001</v>
      </c>
      <c r="CE1090" s="100">
        <v>-610727104.99000001</v>
      </c>
      <c r="CF1090" s="100">
        <v>-610727104.99000001</v>
      </c>
      <c r="CG1090" s="100">
        <v>-610727104.99000001</v>
      </c>
      <c r="CH1090" s="100">
        <v>-610727104.99000001</v>
      </c>
      <c r="CI1090" s="100">
        <v>-610727104.99000001</v>
      </c>
      <c r="CJ1090" s="100">
        <v>-610727104.99000001</v>
      </c>
      <c r="CK1090" s="100">
        <v>-610727104.99000001</v>
      </c>
      <c r="CL1090" s="100">
        <v>-610727104.99000001</v>
      </c>
      <c r="CM1090" s="100">
        <v>-610727104.99000001</v>
      </c>
      <c r="CN1090" s="100">
        <v>-610727104.99000001</v>
      </c>
      <c r="CO1090" s="100">
        <v>-610727104.99000001</v>
      </c>
    </row>
    <row r="1091" spans="1:93" x14ac:dyDescent="0.2">
      <c r="A1091" s="101" t="s">
        <v>2679</v>
      </c>
      <c r="B1091" s="100">
        <v>0</v>
      </c>
      <c r="C1091" s="100">
        <v>0</v>
      </c>
      <c r="D1091" s="100">
        <v>0</v>
      </c>
      <c r="E1091" s="100">
        <v>0</v>
      </c>
      <c r="F1091" s="100">
        <v>0</v>
      </c>
      <c r="G1091" s="100">
        <v>0</v>
      </c>
      <c r="H1091" s="100">
        <v>0</v>
      </c>
      <c r="I1091" s="100">
        <v>0</v>
      </c>
      <c r="J1091" s="100">
        <v>0</v>
      </c>
      <c r="K1091" s="100">
        <v>0</v>
      </c>
      <c r="L1091" s="100">
        <v>0</v>
      </c>
      <c r="M1091" s="100">
        <v>0</v>
      </c>
      <c r="N1091" s="100">
        <v>0</v>
      </c>
      <c r="O1091" s="100">
        <v>0</v>
      </c>
      <c r="P1091" s="100">
        <v>0</v>
      </c>
      <c r="Q1091" s="100">
        <v>0</v>
      </c>
      <c r="R1091" s="100">
        <v>0</v>
      </c>
      <c r="S1091" s="100">
        <v>0</v>
      </c>
      <c r="T1091" s="100">
        <v>0</v>
      </c>
      <c r="U1091" s="100">
        <v>0</v>
      </c>
      <c r="V1091" s="100">
        <v>0</v>
      </c>
      <c r="W1091" s="100">
        <v>0</v>
      </c>
      <c r="X1091" s="100">
        <v>0</v>
      </c>
      <c r="Y1091" s="100">
        <v>0</v>
      </c>
      <c r="Z1091" s="100">
        <v>0</v>
      </c>
      <c r="AB1091" s="100">
        <v>0</v>
      </c>
      <c r="AC1091" s="100">
        <v>0</v>
      </c>
      <c r="AD1091" s="100">
        <v>0</v>
      </c>
      <c r="AE1091" s="100">
        <v>0</v>
      </c>
      <c r="AF1091" s="100">
        <v>0</v>
      </c>
      <c r="AG1091" s="100">
        <v>0</v>
      </c>
      <c r="AH1091" s="100">
        <v>0</v>
      </c>
      <c r="AI1091" s="100">
        <v>0</v>
      </c>
      <c r="AJ1091" s="100">
        <v>0</v>
      </c>
      <c r="AK1091" s="100">
        <v>0</v>
      </c>
      <c r="AL1091" s="100">
        <v>0</v>
      </c>
      <c r="AM1091" s="100">
        <v>0</v>
      </c>
      <c r="AN1091" s="100">
        <v>0</v>
      </c>
      <c r="AO1091" s="100">
        <v>0</v>
      </c>
      <c r="AP1091" s="100">
        <v>0</v>
      </c>
      <c r="AQ1091" s="100">
        <v>0</v>
      </c>
      <c r="AR1091" s="100">
        <v>0</v>
      </c>
      <c r="AS1091" s="100">
        <v>0</v>
      </c>
      <c r="AT1091" s="100">
        <v>0</v>
      </c>
      <c r="AU1091" s="100">
        <v>0</v>
      </c>
      <c r="AV1091" s="100">
        <v>0</v>
      </c>
      <c r="AW1091" s="100">
        <v>0</v>
      </c>
      <c r="AX1091" s="100">
        <v>0</v>
      </c>
      <c r="AY1091" s="100">
        <v>0</v>
      </c>
      <c r="AZ1091" s="100">
        <v>0</v>
      </c>
      <c r="BA1091" s="100">
        <v>0</v>
      </c>
      <c r="BB1091" s="100">
        <v>0</v>
      </c>
      <c r="BC1091" s="100">
        <v>0</v>
      </c>
      <c r="BD1091" s="100">
        <v>0</v>
      </c>
      <c r="BE1091" s="100">
        <v>0</v>
      </c>
      <c r="BF1091" s="100">
        <v>0</v>
      </c>
      <c r="BG1091" s="100">
        <v>0</v>
      </c>
      <c r="BH1091" s="100">
        <v>0</v>
      </c>
      <c r="BI1091" s="100">
        <v>0</v>
      </c>
      <c r="BJ1091" s="100">
        <v>0</v>
      </c>
      <c r="BK1091" s="100">
        <v>0</v>
      </c>
      <c r="BL1091" s="100">
        <v>0</v>
      </c>
      <c r="BM1091" s="100">
        <v>0</v>
      </c>
      <c r="BN1091" s="100">
        <v>0</v>
      </c>
      <c r="BO1091" s="100">
        <v>0</v>
      </c>
      <c r="BP1091" s="100">
        <v>0</v>
      </c>
      <c r="BQ1091" s="100">
        <v>0</v>
      </c>
      <c r="BR1091" s="100">
        <v>0</v>
      </c>
      <c r="BS1091" s="100">
        <v>0</v>
      </c>
      <c r="BT1091" s="100">
        <v>0</v>
      </c>
      <c r="BU1091" s="100">
        <v>0</v>
      </c>
      <c r="BV1091" s="100">
        <v>0</v>
      </c>
      <c r="BW1091" s="100">
        <v>0</v>
      </c>
      <c r="BX1091" s="100">
        <v>0</v>
      </c>
      <c r="BY1091" s="100">
        <v>0</v>
      </c>
      <c r="BZ1091" s="100">
        <v>0</v>
      </c>
      <c r="CA1091" s="100">
        <v>0</v>
      </c>
      <c r="CB1091" s="100">
        <v>0</v>
      </c>
      <c r="CC1091" s="100">
        <v>0</v>
      </c>
      <c r="CD1091" s="100">
        <v>0</v>
      </c>
      <c r="CE1091" s="100">
        <v>0</v>
      </c>
      <c r="CF1091" s="100">
        <v>0</v>
      </c>
      <c r="CG1091" s="100">
        <v>0</v>
      </c>
      <c r="CH1091" s="100">
        <v>0</v>
      </c>
      <c r="CI1091" s="100">
        <v>0</v>
      </c>
      <c r="CJ1091" s="100">
        <v>0</v>
      </c>
      <c r="CK1091" s="100">
        <v>0</v>
      </c>
      <c r="CL1091" s="100">
        <v>0</v>
      </c>
      <c r="CM1091" s="100">
        <v>0</v>
      </c>
      <c r="CN1091" s="100">
        <v>0</v>
      </c>
      <c r="CO1091" s="100">
        <v>0</v>
      </c>
    </row>
    <row r="1092" spans="1:93" x14ac:dyDescent="0.2">
      <c r="A1092" s="101" t="s">
        <v>2680</v>
      </c>
      <c r="B1092" s="100">
        <v>0</v>
      </c>
      <c r="C1092" s="100">
        <v>0</v>
      </c>
      <c r="D1092" s="100">
        <v>0</v>
      </c>
      <c r="E1092" s="100">
        <v>0</v>
      </c>
      <c r="F1092" s="100">
        <v>0</v>
      </c>
      <c r="G1092" s="100">
        <v>0</v>
      </c>
      <c r="H1092" s="100">
        <v>0</v>
      </c>
      <c r="I1092" s="100">
        <v>0</v>
      </c>
      <c r="J1092" s="100">
        <v>0</v>
      </c>
      <c r="K1092" s="100">
        <v>0</v>
      </c>
      <c r="L1092" s="100">
        <v>0</v>
      </c>
      <c r="M1092" s="100">
        <v>0</v>
      </c>
      <c r="N1092" s="100">
        <v>0</v>
      </c>
      <c r="O1092" s="100">
        <v>0</v>
      </c>
      <c r="P1092" s="100">
        <v>0</v>
      </c>
      <c r="Q1092" s="100">
        <v>0</v>
      </c>
      <c r="R1092" s="100">
        <v>0</v>
      </c>
      <c r="S1092" s="100">
        <v>0</v>
      </c>
      <c r="T1092" s="100">
        <v>0</v>
      </c>
      <c r="U1092" s="100">
        <v>0</v>
      </c>
      <c r="V1092" s="100">
        <v>0</v>
      </c>
      <c r="W1092" s="100">
        <v>0</v>
      </c>
      <c r="X1092" s="100">
        <v>0</v>
      </c>
      <c r="Y1092" s="100">
        <v>0</v>
      </c>
      <c r="Z1092" s="100">
        <v>0</v>
      </c>
      <c r="AB1092" s="100">
        <v>0</v>
      </c>
      <c r="AC1092" s="100">
        <v>0</v>
      </c>
      <c r="AD1092" s="100">
        <v>0</v>
      </c>
      <c r="AE1092" s="100">
        <v>0</v>
      </c>
      <c r="AF1092" s="100">
        <v>0</v>
      </c>
      <c r="AG1092" s="100">
        <v>0</v>
      </c>
      <c r="AH1092" s="100">
        <v>0</v>
      </c>
      <c r="AI1092" s="100">
        <v>0</v>
      </c>
      <c r="AJ1092" s="100">
        <v>0</v>
      </c>
      <c r="AK1092" s="100">
        <v>0</v>
      </c>
      <c r="AL1092" s="100">
        <v>0</v>
      </c>
      <c r="AM1092" s="100">
        <v>0</v>
      </c>
      <c r="AN1092" s="100">
        <v>0</v>
      </c>
      <c r="AO1092" s="100">
        <v>0</v>
      </c>
      <c r="AP1092" s="100">
        <v>0</v>
      </c>
      <c r="AQ1092" s="100">
        <v>0</v>
      </c>
      <c r="AR1092" s="100">
        <v>0</v>
      </c>
      <c r="AS1092" s="100">
        <v>0</v>
      </c>
      <c r="AT1092" s="100">
        <v>0</v>
      </c>
      <c r="AU1092" s="100">
        <v>0</v>
      </c>
      <c r="AV1092" s="100">
        <v>0</v>
      </c>
      <c r="AW1092" s="100">
        <v>0</v>
      </c>
      <c r="AX1092" s="100">
        <v>0</v>
      </c>
      <c r="AY1092" s="100">
        <v>0</v>
      </c>
      <c r="AZ1092" s="100">
        <v>0</v>
      </c>
      <c r="BA1092" s="100">
        <v>0</v>
      </c>
      <c r="BB1092" s="100">
        <v>0</v>
      </c>
      <c r="BC1092" s="100">
        <v>0</v>
      </c>
      <c r="BD1092" s="100">
        <v>0</v>
      </c>
      <c r="BE1092" s="100">
        <v>0</v>
      </c>
      <c r="BF1092" s="100">
        <v>0</v>
      </c>
      <c r="BG1092" s="100">
        <v>0</v>
      </c>
      <c r="BH1092" s="100">
        <v>0</v>
      </c>
      <c r="BI1092" s="100">
        <v>0</v>
      </c>
      <c r="BJ1092" s="100">
        <v>0</v>
      </c>
      <c r="BK1092" s="100">
        <v>0</v>
      </c>
      <c r="BL1092" s="100">
        <v>0</v>
      </c>
      <c r="BM1092" s="100">
        <v>0</v>
      </c>
      <c r="BN1092" s="100">
        <v>0</v>
      </c>
      <c r="BO1092" s="100">
        <v>0</v>
      </c>
      <c r="BP1092" s="100">
        <v>0</v>
      </c>
      <c r="BQ1092" s="100">
        <v>0</v>
      </c>
      <c r="BR1092" s="100">
        <v>0</v>
      </c>
      <c r="BS1092" s="100">
        <v>0</v>
      </c>
      <c r="BT1092" s="100">
        <v>0</v>
      </c>
      <c r="BU1092" s="100">
        <v>0</v>
      </c>
      <c r="BV1092" s="100">
        <v>0</v>
      </c>
      <c r="BW1092" s="100">
        <v>0</v>
      </c>
      <c r="BX1092" s="100">
        <v>0</v>
      </c>
      <c r="BY1092" s="100">
        <v>0</v>
      </c>
      <c r="BZ1092" s="100">
        <v>0</v>
      </c>
      <c r="CA1092" s="100">
        <v>0</v>
      </c>
      <c r="CB1092" s="100">
        <v>0</v>
      </c>
      <c r="CC1092" s="100">
        <v>0</v>
      </c>
      <c r="CD1092" s="100">
        <v>0</v>
      </c>
      <c r="CE1092" s="100">
        <v>0</v>
      </c>
      <c r="CF1092" s="100">
        <v>0</v>
      </c>
      <c r="CG1092" s="100">
        <v>0</v>
      </c>
      <c r="CH1092" s="100">
        <v>0</v>
      </c>
      <c r="CI1092" s="100">
        <v>0</v>
      </c>
      <c r="CJ1092" s="100">
        <v>0</v>
      </c>
      <c r="CK1092" s="100">
        <v>0</v>
      </c>
      <c r="CL1092" s="100">
        <v>0</v>
      </c>
      <c r="CM1092" s="100">
        <v>0</v>
      </c>
      <c r="CN1092" s="100">
        <v>0</v>
      </c>
      <c r="CO1092" s="100">
        <v>0</v>
      </c>
    </row>
    <row r="1093" spans="1:93" x14ac:dyDescent="0.2">
      <c r="A1093" s="102" t="s">
        <v>2681</v>
      </c>
      <c r="B1093" s="103">
        <v>-2513054454.0799999</v>
      </c>
      <c r="C1093" s="103">
        <v>-2513054454.0799999</v>
      </c>
      <c r="D1093" s="103">
        <v>-2562935458.18999</v>
      </c>
      <c r="E1093" s="103">
        <v>-2562935458.18999</v>
      </c>
      <c r="F1093" s="103">
        <v>-2562935458.18999</v>
      </c>
      <c r="G1093" s="103">
        <v>-2585160776.6900001</v>
      </c>
      <c r="H1093" s="103">
        <v>-2585160776.6900001</v>
      </c>
      <c r="I1093" s="103">
        <v>-2585160776.6900001</v>
      </c>
      <c r="J1093" s="103">
        <v>-2617024620.6100001</v>
      </c>
      <c r="K1093" s="103">
        <v>-2617024620.6100001</v>
      </c>
      <c r="L1093" s="103">
        <v>-2645391064.9099998</v>
      </c>
      <c r="M1093" s="103">
        <v>-2669168908.52</v>
      </c>
      <c r="N1093" s="103">
        <v>-2669168908.52</v>
      </c>
      <c r="O1093" s="103">
        <v>-2669168908.52</v>
      </c>
      <c r="P1093" s="103">
        <v>-2669168908.52</v>
      </c>
      <c r="Q1093" s="103">
        <v>-2716302411.7600002</v>
      </c>
      <c r="R1093" s="103">
        <v>-2716302411.7600002</v>
      </c>
      <c r="S1093" s="103">
        <v>-2716302411.7600002</v>
      </c>
      <c r="T1093" s="103">
        <v>-2763411889.23</v>
      </c>
      <c r="U1093" s="103">
        <v>-2763411889.23</v>
      </c>
      <c r="V1093" s="103">
        <v>-2763411889.23</v>
      </c>
      <c r="W1093" s="103">
        <v>-2813151944.3299999</v>
      </c>
      <c r="X1093" s="103">
        <v>-2813151944.3299999</v>
      </c>
      <c r="Y1093" s="103">
        <v>-2838529792.95999</v>
      </c>
      <c r="Z1093" s="103">
        <v>-2858455285.8000002</v>
      </c>
      <c r="AA1093" s="103"/>
      <c r="AB1093" s="103">
        <v>-2858455285.8000002</v>
      </c>
      <c r="AC1093" s="103">
        <v>-2858455285.8000002</v>
      </c>
      <c r="AD1093" s="103">
        <v>-2858455285.8000002</v>
      </c>
      <c r="AE1093" s="103">
        <v>-2858455285.8000002</v>
      </c>
      <c r="AF1093" s="103">
        <v>-2858455285.8000002</v>
      </c>
      <c r="AG1093" s="103">
        <v>-2858455285.8000002</v>
      </c>
      <c r="AH1093" s="103">
        <v>-2858455285.8000002</v>
      </c>
      <c r="AI1093" s="103">
        <v>-2858455285.8000002</v>
      </c>
      <c r="AJ1093" s="103">
        <v>-2858455285.8000002</v>
      </c>
      <c r="AK1093" s="103">
        <v>-2858455285.8000002</v>
      </c>
      <c r="AL1093" s="103">
        <v>-2858455285.8000002</v>
      </c>
      <c r="AM1093" s="103">
        <v>-2858455285.8000002</v>
      </c>
      <c r="AN1093" s="103">
        <v>-2858455285.8000002</v>
      </c>
      <c r="AO1093" s="103">
        <v>-2858455285.8000002</v>
      </c>
      <c r="AP1093" s="103">
        <v>-2858455285.8000002</v>
      </c>
      <c r="AQ1093" s="103">
        <v>-2858455285.8000002</v>
      </c>
      <c r="AR1093" s="103">
        <v>-2858455285.8000002</v>
      </c>
      <c r="AS1093" s="103">
        <v>-2858455285.8000002</v>
      </c>
      <c r="AT1093" s="103">
        <v>-2858455285.8000002</v>
      </c>
      <c r="AU1093" s="103">
        <v>-2858455285.8000002</v>
      </c>
      <c r="AV1093" s="103">
        <v>-2858455285.8000002</v>
      </c>
      <c r="AW1093" s="103">
        <v>-2858455285.8000002</v>
      </c>
      <c r="AX1093" s="103">
        <v>-2858455285.8000002</v>
      </c>
      <c r="AY1093" s="103">
        <v>-2858455285.8000002</v>
      </c>
      <c r="AZ1093" s="103">
        <v>-2858455285.8000002</v>
      </c>
      <c r="BA1093" s="103">
        <v>-2858455285.8000002</v>
      </c>
      <c r="BB1093" s="103">
        <v>-2858455285.8000002</v>
      </c>
      <c r="BC1093" s="103">
        <v>-2858455285.8000002</v>
      </c>
      <c r="BD1093" s="103">
        <v>-2858455285.8000002</v>
      </c>
      <c r="BE1093" s="103">
        <v>-2858455285.8000002</v>
      </c>
      <c r="BF1093" s="103">
        <v>-2858455285.8000002</v>
      </c>
      <c r="BG1093" s="103">
        <v>-2858455285.8000002</v>
      </c>
      <c r="BH1093" s="103">
        <v>-2858455285.8000002</v>
      </c>
      <c r="BI1093" s="103">
        <v>-2858455285.8000002</v>
      </c>
      <c r="BJ1093" s="103">
        <v>-2858455285.8000002</v>
      </c>
      <c r="BK1093" s="103">
        <v>-2858455285.8000002</v>
      </c>
      <c r="BL1093" s="103">
        <v>-2858455285.8000002</v>
      </c>
      <c r="BM1093" s="103">
        <v>-2858455285.8000002</v>
      </c>
      <c r="BN1093" s="103">
        <v>-2858455285.8000002</v>
      </c>
      <c r="BO1093" s="103">
        <v>-2858455285.8000002</v>
      </c>
      <c r="BP1093" s="103">
        <v>-2858455285.8000002</v>
      </c>
      <c r="BQ1093" s="103">
        <v>-2858455285.8000002</v>
      </c>
      <c r="BR1093" s="103">
        <v>-2858455285.8000002</v>
      </c>
      <c r="BS1093" s="103">
        <v>-2858455285.8000002</v>
      </c>
      <c r="BT1093" s="103">
        <v>-2858455285.8000002</v>
      </c>
      <c r="BU1093" s="103">
        <v>-2858455285.8000002</v>
      </c>
      <c r="BV1093" s="103">
        <v>-2858455285.8000002</v>
      </c>
      <c r="BW1093" s="103">
        <v>-2858455285.8000002</v>
      </c>
      <c r="BX1093" s="103">
        <v>-2858455285.8000002</v>
      </c>
      <c r="BY1093" s="103">
        <v>-2858455285.8000002</v>
      </c>
      <c r="BZ1093" s="103">
        <v>-2858455285.8000002</v>
      </c>
      <c r="CA1093" s="103">
        <v>-2858455285.8000002</v>
      </c>
      <c r="CB1093" s="103">
        <v>-2858455285.8000002</v>
      </c>
      <c r="CC1093" s="103">
        <v>-2858455285.8000002</v>
      </c>
      <c r="CD1093" s="103">
        <v>-2858455285.8000002</v>
      </c>
      <c r="CE1093" s="103">
        <v>-2858455285.8000002</v>
      </c>
      <c r="CF1093" s="103">
        <v>-2858455285.8000002</v>
      </c>
      <c r="CG1093" s="103">
        <v>-2858455285.8000002</v>
      </c>
      <c r="CH1093" s="103">
        <v>-2858455285.8000002</v>
      </c>
      <c r="CI1093" s="103">
        <v>-2858455285.8000002</v>
      </c>
      <c r="CJ1093" s="103">
        <v>-2858455285.8000002</v>
      </c>
      <c r="CK1093" s="103">
        <v>-2858455285.8000002</v>
      </c>
      <c r="CL1093" s="103">
        <v>-2858455285.8000002</v>
      </c>
      <c r="CM1093" s="103">
        <v>-2858455285.8000002</v>
      </c>
      <c r="CN1093" s="103">
        <v>-2858455285.8000002</v>
      </c>
      <c r="CO1093" s="103">
        <v>-2858455285.8000002</v>
      </c>
    </row>
    <row r="1094" spans="1:93" x14ac:dyDescent="0.2">
      <c r="A1094" s="101" t="s">
        <v>2682</v>
      </c>
    </row>
    <row r="1095" spans="1:93" x14ac:dyDescent="0.2">
      <c r="A1095" s="99" t="s">
        <v>2683</v>
      </c>
    </row>
    <row r="1096" spans="1:93" x14ac:dyDescent="0.2">
      <c r="A1096" s="101" t="s">
        <v>2684</v>
      </c>
      <c r="B1096" s="100">
        <v>0</v>
      </c>
      <c r="C1096" s="100">
        <v>0</v>
      </c>
      <c r="D1096" s="100">
        <v>0</v>
      </c>
      <c r="E1096" s="100">
        <v>0</v>
      </c>
      <c r="F1096" s="100">
        <v>0</v>
      </c>
      <c r="G1096" s="100">
        <v>0</v>
      </c>
      <c r="H1096" s="100">
        <v>0</v>
      </c>
      <c r="I1096" s="100">
        <v>0</v>
      </c>
      <c r="J1096" s="100">
        <v>0</v>
      </c>
      <c r="K1096" s="100">
        <v>0</v>
      </c>
      <c r="L1096" s="100">
        <v>0</v>
      </c>
      <c r="M1096" s="100">
        <v>0</v>
      </c>
      <c r="N1096" s="100">
        <v>0</v>
      </c>
      <c r="O1096" s="100">
        <v>0</v>
      </c>
      <c r="P1096" s="100">
        <v>0</v>
      </c>
      <c r="Q1096" s="100">
        <v>0</v>
      </c>
      <c r="R1096" s="100">
        <v>0</v>
      </c>
      <c r="S1096" s="100">
        <v>0</v>
      </c>
      <c r="T1096" s="100">
        <v>0</v>
      </c>
      <c r="U1096" s="100">
        <v>0</v>
      </c>
      <c r="V1096" s="100">
        <v>0</v>
      </c>
      <c r="W1096" s="100">
        <v>0</v>
      </c>
      <c r="X1096" s="100">
        <v>0</v>
      </c>
      <c r="Y1096" s="100">
        <v>0</v>
      </c>
      <c r="Z1096" s="100">
        <v>0</v>
      </c>
      <c r="AB1096" s="100">
        <v>0</v>
      </c>
      <c r="AC1096" s="100">
        <v>0</v>
      </c>
      <c r="AD1096" s="100">
        <v>0</v>
      </c>
      <c r="AE1096" s="100">
        <v>0</v>
      </c>
      <c r="AF1096" s="100">
        <v>0</v>
      </c>
      <c r="AG1096" s="100">
        <v>0</v>
      </c>
      <c r="AH1096" s="100">
        <v>0</v>
      </c>
      <c r="AI1096" s="100">
        <v>0</v>
      </c>
      <c r="AJ1096" s="100">
        <v>0</v>
      </c>
      <c r="AK1096" s="100">
        <v>0</v>
      </c>
      <c r="AL1096" s="100">
        <v>0</v>
      </c>
      <c r="AM1096" s="100">
        <v>0</v>
      </c>
      <c r="AN1096" s="100">
        <v>0</v>
      </c>
      <c r="AO1096" s="100">
        <v>0</v>
      </c>
      <c r="AP1096" s="100">
        <v>0</v>
      </c>
      <c r="AQ1096" s="100">
        <v>0</v>
      </c>
      <c r="AR1096" s="100">
        <v>0</v>
      </c>
      <c r="AS1096" s="100">
        <v>0</v>
      </c>
      <c r="AT1096" s="100">
        <v>0</v>
      </c>
      <c r="AU1096" s="100">
        <v>0</v>
      </c>
      <c r="AV1096" s="100">
        <v>0</v>
      </c>
      <c r="AW1096" s="100">
        <v>0</v>
      </c>
      <c r="AX1096" s="100">
        <v>0</v>
      </c>
      <c r="AY1096" s="100">
        <v>0</v>
      </c>
      <c r="AZ1096" s="100">
        <v>0</v>
      </c>
      <c r="BA1096" s="100">
        <v>0</v>
      </c>
      <c r="BB1096" s="100">
        <v>0</v>
      </c>
      <c r="BC1096" s="100">
        <v>0</v>
      </c>
      <c r="BD1096" s="100">
        <v>0</v>
      </c>
      <c r="BE1096" s="100">
        <v>0</v>
      </c>
      <c r="BF1096" s="100">
        <v>0</v>
      </c>
      <c r="BG1096" s="100">
        <v>0</v>
      </c>
      <c r="BH1096" s="100">
        <v>0</v>
      </c>
      <c r="BI1096" s="100">
        <v>0</v>
      </c>
      <c r="BJ1096" s="100">
        <v>0</v>
      </c>
      <c r="BK1096" s="100">
        <v>0</v>
      </c>
      <c r="BL1096" s="100">
        <v>0</v>
      </c>
      <c r="BM1096" s="100">
        <v>0</v>
      </c>
      <c r="BN1096" s="100">
        <v>0</v>
      </c>
      <c r="BO1096" s="100">
        <v>0</v>
      </c>
      <c r="BP1096" s="100">
        <v>0</v>
      </c>
      <c r="BQ1096" s="100">
        <v>0</v>
      </c>
      <c r="BR1096" s="100">
        <v>0</v>
      </c>
      <c r="BS1096" s="100">
        <v>0</v>
      </c>
      <c r="BT1096" s="100">
        <v>0</v>
      </c>
      <c r="BU1096" s="100">
        <v>0</v>
      </c>
      <c r="BV1096" s="100">
        <v>0</v>
      </c>
      <c r="BW1096" s="100">
        <v>0</v>
      </c>
      <c r="BX1096" s="100">
        <v>0</v>
      </c>
      <c r="BY1096" s="100">
        <v>0</v>
      </c>
      <c r="BZ1096" s="100">
        <v>0</v>
      </c>
      <c r="CA1096" s="100">
        <v>0</v>
      </c>
      <c r="CB1096" s="100">
        <v>0</v>
      </c>
      <c r="CC1096" s="100">
        <v>0</v>
      </c>
      <c r="CD1096" s="100">
        <v>0</v>
      </c>
      <c r="CE1096" s="100">
        <v>0</v>
      </c>
      <c r="CF1096" s="100">
        <v>0</v>
      </c>
      <c r="CG1096" s="100">
        <v>0</v>
      </c>
      <c r="CH1096" s="100">
        <v>0</v>
      </c>
      <c r="CI1096" s="100">
        <v>0</v>
      </c>
      <c r="CJ1096" s="100">
        <v>0</v>
      </c>
      <c r="CK1096" s="100">
        <v>0</v>
      </c>
      <c r="CL1096" s="100">
        <v>0</v>
      </c>
      <c r="CM1096" s="100">
        <v>0</v>
      </c>
      <c r="CN1096" s="100">
        <v>0</v>
      </c>
      <c r="CO1096" s="100">
        <v>0</v>
      </c>
    </row>
    <row r="1097" spans="1:93" x14ac:dyDescent="0.2">
      <c r="A1097" s="101" t="s">
        <v>2685</v>
      </c>
      <c r="B1097" s="100">
        <v>0</v>
      </c>
      <c r="C1097" s="100">
        <v>0</v>
      </c>
      <c r="D1097" s="100">
        <v>0</v>
      </c>
      <c r="E1097" s="100">
        <v>0</v>
      </c>
      <c r="F1097" s="100">
        <v>0</v>
      </c>
      <c r="G1097" s="100">
        <v>0</v>
      </c>
      <c r="H1097" s="100">
        <v>0</v>
      </c>
      <c r="I1097" s="100">
        <v>0</v>
      </c>
      <c r="J1097" s="100">
        <v>0</v>
      </c>
      <c r="K1097" s="100">
        <v>0</v>
      </c>
      <c r="L1097" s="100">
        <v>0</v>
      </c>
      <c r="M1097" s="100">
        <v>0</v>
      </c>
      <c r="N1097" s="100">
        <v>0</v>
      </c>
      <c r="O1097" s="100">
        <v>0</v>
      </c>
      <c r="P1097" s="100">
        <v>0</v>
      </c>
      <c r="Q1097" s="100">
        <v>0</v>
      </c>
      <c r="R1097" s="100">
        <v>0</v>
      </c>
      <c r="S1097" s="100">
        <v>0</v>
      </c>
      <c r="T1097" s="100">
        <v>0</v>
      </c>
      <c r="U1097" s="100">
        <v>0</v>
      </c>
      <c r="V1097" s="100">
        <v>0</v>
      </c>
      <c r="W1097" s="100">
        <v>0</v>
      </c>
      <c r="X1097" s="100">
        <v>0</v>
      </c>
      <c r="Y1097" s="100">
        <v>0</v>
      </c>
      <c r="Z1097" s="100">
        <v>0</v>
      </c>
      <c r="AB1097" s="100">
        <v>0</v>
      </c>
      <c r="AC1097" s="100">
        <v>0</v>
      </c>
      <c r="AD1097" s="100">
        <v>0</v>
      </c>
      <c r="AE1097" s="100">
        <v>0</v>
      </c>
      <c r="AF1097" s="100">
        <v>0</v>
      </c>
      <c r="AG1097" s="100">
        <v>0</v>
      </c>
      <c r="AH1097" s="100">
        <v>0</v>
      </c>
      <c r="AI1097" s="100">
        <v>0</v>
      </c>
      <c r="AJ1097" s="100">
        <v>0</v>
      </c>
      <c r="AK1097" s="100">
        <v>0</v>
      </c>
      <c r="AL1097" s="100">
        <v>0</v>
      </c>
      <c r="AM1097" s="100">
        <v>0</v>
      </c>
      <c r="AN1097" s="100">
        <v>0</v>
      </c>
      <c r="AO1097" s="100">
        <v>0</v>
      </c>
      <c r="AP1097" s="100">
        <v>0</v>
      </c>
      <c r="AQ1097" s="100">
        <v>0</v>
      </c>
      <c r="AR1097" s="100">
        <v>0</v>
      </c>
      <c r="AS1097" s="100">
        <v>0</v>
      </c>
      <c r="AT1097" s="100">
        <v>0</v>
      </c>
      <c r="AU1097" s="100">
        <v>0</v>
      </c>
      <c r="AV1097" s="100">
        <v>0</v>
      </c>
      <c r="AW1097" s="100">
        <v>0</v>
      </c>
      <c r="AX1097" s="100">
        <v>0</v>
      </c>
      <c r="AY1097" s="100">
        <v>0</v>
      </c>
      <c r="AZ1097" s="100">
        <v>0</v>
      </c>
      <c r="BA1097" s="100">
        <v>0</v>
      </c>
      <c r="BB1097" s="100">
        <v>0</v>
      </c>
      <c r="BC1097" s="100">
        <v>0</v>
      </c>
      <c r="BD1097" s="100">
        <v>0</v>
      </c>
      <c r="BE1097" s="100">
        <v>0</v>
      </c>
      <c r="BF1097" s="100">
        <v>0</v>
      </c>
      <c r="BG1097" s="100">
        <v>0</v>
      </c>
      <c r="BH1097" s="100">
        <v>0</v>
      </c>
      <c r="BI1097" s="100">
        <v>0</v>
      </c>
      <c r="BJ1097" s="100">
        <v>0</v>
      </c>
      <c r="BK1097" s="100">
        <v>0</v>
      </c>
      <c r="BL1097" s="100">
        <v>0</v>
      </c>
      <c r="BM1097" s="100">
        <v>0</v>
      </c>
      <c r="BN1097" s="100">
        <v>0</v>
      </c>
      <c r="BO1097" s="100">
        <v>0</v>
      </c>
      <c r="BP1097" s="100">
        <v>0</v>
      </c>
      <c r="BQ1097" s="100">
        <v>0</v>
      </c>
      <c r="BR1097" s="100">
        <v>0</v>
      </c>
      <c r="BS1097" s="100">
        <v>0</v>
      </c>
      <c r="BT1097" s="100">
        <v>0</v>
      </c>
      <c r="BU1097" s="100">
        <v>0</v>
      </c>
      <c r="BV1097" s="100">
        <v>0</v>
      </c>
      <c r="BW1097" s="100">
        <v>0</v>
      </c>
      <c r="BX1097" s="100">
        <v>0</v>
      </c>
      <c r="BY1097" s="100">
        <v>0</v>
      </c>
      <c r="BZ1097" s="100">
        <v>0</v>
      </c>
      <c r="CA1097" s="100">
        <v>0</v>
      </c>
      <c r="CB1097" s="100">
        <v>0</v>
      </c>
      <c r="CC1097" s="100">
        <v>0</v>
      </c>
      <c r="CD1097" s="100">
        <v>0</v>
      </c>
      <c r="CE1097" s="100">
        <v>0</v>
      </c>
      <c r="CF1097" s="100">
        <v>0</v>
      </c>
      <c r="CG1097" s="100">
        <v>0</v>
      </c>
      <c r="CH1097" s="100">
        <v>0</v>
      </c>
      <c r="CI1097" s="100">
        <v>0</v>
      </c>
      <c r="CJ1097" s="100">
        <v>0</v>
      </c>
      <c r="CK1097" s="100">
        <v>0</v>
      </c>
      <c r="CL1097" s="100">
        <v>0</v>
      </c>
      <c r="CM1097" s="100">
        <v>0</v>
      </c>
      <c r="CN1097" s="100">
        <v>0</v>
      </c>
      <c r="CO1097" s="100">
        <v>0</v>
      </c>
    </row>
    <row r="1098" spans="1:93" x14ac:dyDescent="0.2">
      <c r="A1098" s="101" t="s">
        <v>2686</v>
      </c>
      <c r="B1098" s="100">
        <v>0</v>
      </c>
      <c r="C1098" s="100">
        <v>0</v>
      </c>
      <c r="D1098" s="100">
        <v>0</v>
      </c>
      <c r="E1098" s="100">
        <v>0</v>
      </c>
      <c r="F1098" s="100">
        <v>0</v>
      </c>
      <c r="G1098" s="100">
        <v>0</v>
      </c>
      <c r="H1098" s="100">
        <v>0</v>
      </c>
      <c r="I1098" s="100">
        <v>0</v>
      </c>
      <c r="J1098" s="100">
        <v>0</v>
      </c>
      <c r="K1098" s="100">
        <v>0</v>
      </c>
      <c r="L1098" s="100">
        <v>0</v>
      </c>
      <c r="M1098" s="100">
        <v>0</v>
      </c>
      <c r="N1098" s="100">
        <v>0</v>
      </c>
      <c r="O1098" s="100">
        <v>0</v>
      </c>
      <c r="P1098" s="100">
        <v>0</v>
      </c>
      <c r="Q1098" s="100">
        <v>0</v>
      </c>
      <c r="R1098" s="100">
        <v>0</v>
      </c>
      <c r="S1098" s="100">
        <v>0</v>
      </c>
      <c r="T1098" s="100">
        <v>0</v>
      </c>
      <c r="U1098" s="100">
        <v>0</v>
      </c>
      <c r="V1098" s="100">
        <v>0</v>
      </c>
      <c r="W1098" s="100">
        <v>0</v>
      </c>
      <c r="X1098" s="100">
        <v>0</v>
      </c>
      <c r="Y1098" s="100">
        <v>0</v>
      </c>
      <c r="Z1098" s="100">
        <v>0</v>
      </c>
      <c r="AB1098" s="100">
        <v>0</v>
      </c>
      <c r="AC1098" s="100">
        <v>0</v>
      </c>
      <c r="AD1098" s="100">
        <v>0</v>
      </c>
      <c r="AE1098" s="100">
        <v>0</v>
      </c>
      <c r="AF1098" s="100">
        <v>0</v>
      </c>
      <c r="AG1098" s="100">
        <v>0</v>
      </c>
      <c r="AH1098" s="100">
        <v>0</v>
      </c>
      <c r="AI1098" s="100">
        <v>0</v>
      </c>
      <c r="AJ1098" s="100">
        <v>0</v>
      </c>
      <c r="AK1098" s="100">
        <v>0</v>
      </c>
      <c r="AL1098" s="100">
        <v>0</v>
      </c>
      <c r="AM1098" s="100">
        <v>0</v>
      </c>
      <c r="AN1098" s="100">
        <v>0</v>
      </c>
      <c r="AO1098" s="100">
        <v>0</v>
      </c>
      <c r="AP1098" s="100">
        <v>0</v>
      </c>
      <c r="AQ1098" s="100">
        <v>0</v>
      </c>
      <c r="AR1098" s="100">
        <v>0</v>
      </c>
      <c r="AS1098" s="100">
        <v>0</v>
      </c>
      <c r="AT1098" s="100">
        <v>0</v>
      </c>
      <c r="AU1098" s="100">
        <v>0</v>
      </c>
      <c r="AV1098" s="100">
        <v>0</v>
      </c>
      <c r="AW1098" s="100">
        <v>0</v>
      </c>
      <c r="AX1098" s="100">
        <v>0</v>
      </c>
      <c r="AY1098" s="100">
        <v>0</v>
      </c>
      <c r="AZ1098" s="100">
        <v>0</v>
      </c>
      <c r="BA1098" s="100">
        <v>0</v>
      </c>
      <c r="BB1098" s="100">
        <v>0</v>
      </c>
      <c r="BC1098" s="100">
        <v>0</v>
      </c>
      <c r="BD1098" s="100">
        <v>0</v>
      </c>
      <c r="BE1098" s="100">
        <v>0</v>
      </c>
      <c r="BF1098" s="100">
        <v>0</v>
      </c>
      <c r="BG1098" s="100">
        <v>0</v>
      </c>
      <c r="BH1098" s="100">
        <v>0</v>
      </c>
      <c r="BI1098" s="100">
        <v>0</v>
      </c>
      <c r="BJ1098" s="100">
        <v>0</v>
      </c>
      <c r="BK1098" s="100">
        <v>0</v>
      </c>
      <c r="BL1098" s="100">
        <v>0</v>
      </c>
      <c r="BM1098" s="100">
        <v>0</v>
      </c>
      <c r="BN1098" s="100">
        <v>0</v>
      </c>
      <c r="BO1098" s="100">
        <v>0</v>
      </c>
      <c r="BP1098" s="100">
        <v>0</v>
      </c>
      <c r="BQ1098" s="100">
        <v>0</v>
      </c>
      <c r="BR1098" s="100">
        <v>0</v>
      </c>
      <c r="BS1098" s="100">
        <v>0</v>
      </c>
      <c r="BT1098" s="100">
        <v>0</v>
      </c>
      <c r="BU1098" s="100">
        <v>0</v>
      </c>
      <c r="BV1098" s="100">
        <v>0</v>
      </c>
      <c r="BW1098" s="100">
        <v>0</v>
      </c>
      <c r="BX1098" s="100">
        <v>0</v>
      </c>
      <c r="BY1098" s="100">
        <v>0</v>
      </c>
      <c r="BZ1098" s="100">
        <v>0</v>
      </c>
      <c r="CA1098" s="100">
        <v>0</v>
      </c>
      <c r="CB1098" s="100">
        <v>0</v>
      </c>
      <c r="CC1098" s="100">
        <v>0</v>
      </c>
      <c r="CD1098" s="100">
        <v>0</v>
      </c>
      <c r="CE1098" s="100">
        <v>0</v>
      </c>
      <c r="CF1098" s="100">
        <v>0</v>
      </c>
      <c r="CG1098" s="100">
        <v>0</v>
      </c>
      <c r="CH1098" s="100">
        <v>0</v>
      </c>
      <c r="CI1098" s="100">
        <v>0</v>
      </c>
      <c r="CJ1098" s="100">
        <v>0</v>
      </c>
      <c r="CK1098" s="100">
        <v>0</v>
      </c>
      <c r="CL1098" s="100">
        <v>0</v>
      </c>
      <c r="CM1098" s="100">
        <v>0</v>
      </c>
      <c r="CN1098" s="100">
        <v>0</v>
      </c>
      <c r="CO1098" s="100">
        <v>0</v>
      </c>
    </row>
    <row r="1099" spans="1:93" x14ac:dyDescent="0.2">
      <c r="A1099" s="101" t="s">
        <v>2687</v>
      </c>
      <c r="B1099" s="100">
        <v>0</v>
      </c>
      <c r="C1099" s="100">
        <v>0</v>
      </c>
      <c r="D1099" s="100">
        <v>0</v>
      </c>
      <c r="E1099" s="100">
        <v>0</v>
      </c>
      <c r="F1099" s="100">
        <v>0</v>
      </c>
      <c r="G1099" s="100">
        <v>0</v>
      </c>
      <c r="H1099" s="100">
        <v>0</v>
      </c>
      <c r="I1099" s="100">
        <v>0</v>
      </c>
      <c r="J1099" s="100">
        <v>0</v>
      </c>
      <c r="K1099" s="100">
        <v>0</v>
      </c>
      <c r="L1099" s="100">
        <v>0</v>
      </c>
      <c r="M1099" s="100">
        <v>0</v>
      </c>
      <c r="N1099" s="100">
        <v>0</v>
      </c>
      <c r="O1099" s="100">
        <v>0</v>
      </c>
      <c r="P1099" s="100">
        <v>0</v>
      </c>
      <c r="Q1099" s="100">
        <v>0</v>
      </c>
      <c r="R1099" s="100">
        <v>0</v>
      </c>
      <c r="S1099" s="100">
        <v>0</v>
      </c>
      <c r="T1099" s="100">
        <v>0</v>
      </c>
      <c r="U1099" s="100">
        <v>0</v>
      </c>
      <c r="V1099" s="100">
        <v>0</v>
      </c>
      <c r="W1099" s="100">
        <v>0</v>
      </c>
      <c r="X1099" s="100">
        <v>0</v>
      </c>
      <c r="Y1099" s="100">
        <v>0</v>
      </c>
      <c r="Z1099" s="100">
        <v>0</v>
      </c>
      <c r="AB1099" s="100">
        <v>0</v>
      </c>
      <c r="AC1099" s="100">
        <v>0</v>
      </c>
      <c r="AD1099" s="100">
        <v>0</v>
      </c>
      <c r="AE1099" s="100">
        <v>0</v>
      </c>
      <c r="AF1099" s="100">
        <v>0</v>
      </c>
      <c r="AG1099" s="100">
        <v>0</v>
      </c>
      <c r="AH1099" s="100">
        <v>0</v>
      </c>
      <c r="AI1099" s="100">
        <v>0</v>
      </c>
      <c r="AJ1099" s="100">
        <v>0</v>
      </c>
      <c r="AK1099" s="100">
        <v>0</v>
      </c>
      <c r="AL1099" s="100">
        <v>0</v>
      </c>
      <c r="AM1099" s="100">
        <v>0</v>
      </c>
      <c r="AN1099" s="100">
        <v>0</v>
      </c>
      <c r="AO1099" s="100">
        <v>0</v>
      </c>
      <c r="AP1099" s="100">
        <v>0</v>
      </c>
      <c r="AQ1099" s="100">
        <v>0</v>
      </c>
      <c r="AR1099" s="100">
        <v>0</v>
      </c>
      <c r="AS1099" s="100">
        <v>0</v>
      </c>
      <c r="AT1099" s="100">
        <v>0</v>
      </c>
      <c r="AU1099" s="100">
        <v>0</v>
      </c>
      <c r="AV1099" s="100">
        <v>0</v>
      </c>
      <c r="AW1099" s="100">
        <v>0</v>
      </c>
      <c r="AX1099" s="100">
        <v>0</v>
      </c>
      <c r="AY1099" s="100">
        <v>0</v>
      </c>
      <c r="AZ1099" s="100">
        <v>0</v>
      </c>
      <c r="BA1099" s="100">
        <v>0</v>
      </c>
      <c r="BB1099" s="100">
        <v>0</v>
      </c>
      <c r="BC1099" s="100">
        <v>0</v>
      </c>
      <c r="BD1099" s="100">
        <v>0</v>
      </c>
      <c r="BE1099" s="100">
        <v>0</v>
      </c>
      <c r="BF1099" s="100">
        <v>0</v>
      </c>
      <c r="BG1099" s="100">
        <v>0</v>
      </c>
      <c r="BH1099" s="100">
        <v>0</v>
      </c>
      <c r="BI1099" s="100">
        <v>0</v>
      </c>
      <c r="BJ1099" s="100">
        <v>0</v>
      </c>
      <c r="BK1099" s="100">
        <v>0</v>
      </c>
      <c r="BL1099" s="100">
        <v>0</v>
      </c>
      <c r="BM1099" s="100">
        <v>0</v>
      </c>
      <c r="BN1099" s="100">
        <v>0</v>
      </c>
      <c r="BO1099" s="100">
        <v>0</v>
      </c>
      <c r="BP1099" s="100">
        <v>0</v>
      </c>
      <c r="BQ1099" s="100">
        <v>0</v>
      </c>
      <c r="BR1099" s="100">
        <v>0</v>
      </c>
      <c r="BS1099" s="100">
        <v>0</v>
      </c>
      <c r="BT1099" s="100">
        <v>0</v>
      </c>
      <c r="BU1099" s="100">
        <v>0</v>
      </c>
      <c r="BV1099" s="100">
        <v>0</v>
      </c>
      <c r="BW1099" s="100">
        <v>0</v>
      </c>
      <c r="BX1099" s="100">
        <v>0</v>
      </c>
      <c r="BY1099" s="100">
        <v>0</v>
      </c>
      <c r="BZ1099" s="100">
        <v>0</v>
      </c>
      <c r="CA1099" s="100">
        <v>0</v>
      </c>
      <c r="CB1099" s="100">
        <v>0</v>
      </c>
      <c r="CC1099" s="100">
        <v>0</v>
      </c>
      <c r="CD1099" s="100">
        <v>0</v>
      </c>
      <c r="CE1099" s="100">
        <v>0</v>
      </c>
      <c r="CF1099" s="100">
        <v>0</v>
      </c>
      <c r="CG1099" s="100">
        <v>0</v>
      </c>
      <c r="CH1099" s="100">
        <v>0</v>
      </c>
      <c r="CI1099" s="100">
        <v>0</v>
      </c>
      <c r="CJ1099" s="100">
        <v>0</v>
      </c>
      <c r="CK1099" s="100">
        <v>0</v>
      </c>
      <c r="CL1099" s="100">
        <v>0</v>
      </c>
      <c r="CM1099" s="100">
        <v>0</v>
      </c>
      <c r="CN1099" s="100">
        <v>0</v>
      </c>
      <c r="CO1099" s="100">
        <v>0</v>
      </c>
    </row>
    <row r="1100" spans="1:93" x14ac:dyDescent="0.2">
      <c r="A1100" s="101" t="s">
        <v>2688</v>
      </c>
      <c r="B1100" s="100">
        <v>-646044222.58000004</v>
      </c>
      <c r="C1100" s="100">
        <v>-646047980.61000001</v>
      </c>
      <c r="D1100" s="100">
        <v>-647375053.70000005</v>
      </c>
      <c r="E1100" s="100">
        <v>-647375053.70000005</v>
      </c>
      <c r="F1100" s="100">
        <v>-647375053.70000005</v>
      </c>
      <c r="G1100" s="100">
        <v>-682663992.79999995</v>
      </c>
      <c r="H1100" s="100">
        <v>-682663992.79999995</v>
      </c>
      <c r="I1100" s="100">
        <v>-682663992.79999995</v>
      </c>
      <c r="J1100" s="100">
        <v>-786142447.30999994</v>
      </c>
      <c r="K1100" s="100">
        <v>-786142447.30999994</v>
      </c>
      <c r="L1100" s="100">
        <v>-853314594.47000003</v>
      </c>
      <c r="M1100" s="100">
        <v>-857868196.39999998</v>
      </c>
      <c r="N1100" s="100">
        <v>-857868196.39999998</v>
      </c>
      <c r="O1100" s="100">
        <v>-857868196.39999998</v>
      </c>
      <c r="P1100" s="100">
        <v>-857868196.39999998</v>
      </c>
      <c r="Q1100" s="100">
        <v>-822980791.75</v>
      </c>
      <c r="R1100" s="100">
        <v>-822980791.75</v>
      </c>
      <c r="S1100" s="100">
        <v>-822980791.75</v>
      </c>
      <c r="T1100" s="100">
        <v>-758409132.67999995</v>
      </c>
      <c r="U1100" s="100">
        <v>-758409132.67999995</v>
      </c>
      <c r="V1100" s="100">
        <v>-758409132.67999995</v>
      </c>
      <c r="W1100" s="100">
        <v>-515032072.38</v>
      </c>
      <c r="X1100" s="100">
        <v>-515032072.38</v>
      </c>
      <c r="Y1100" s="100">
        <v>-649700728.47000003</v>
      </c>
      <c r="Z1100" s="100">
        <v>-639824882.86000001</v>
      </c>
      <c r="AB1100" s="100">
        <v>-639824882.86000001</v>
      </c>
      <c r="AC1100" s="100">
        <v>-643724822.29709494</v>
      </c>
      <c r="AD1100" s="100">
        <v>-646419839.59079099</v>
      </c>
      <c r="AE1100" s="100">
        <v>-632759052.57431996</v>
      </c>
      <c r="AF1100" s="100">
        <v>-628282311.46065903</v>
      </c>
      <c r="AG1100" s="100">
        <v>-620733893.71103597</v>
      </c>
      <c r="AH1100" s="100">
        <v>-589699711.60269201</v>
      </c>
      <c r="AI1100" s="100">
        <v>-582221103.38415504</v>
      </c>
      <c r="AJ1100" s="100">
        <v>-573692016.64078104</v>
      </c>
      <c r="AK1100" s="100">
        <v>-528153904.97256702</v>
      </c>
      <c r="AL1100" s="100">
        <v>-524708644.389265</v>
      </c>
      <c r="AM1100" s="100">
        <v>-527622162.06825399</v>
      </c>
      <c r="AN1100" s="100">
        <v>-505402243.57696098</v>
      </c>
      <c r="AO1100" s="100">
        <v>-505402243.57696098</v>
      </c>
      <c r="AP1100" s="100">
        <v>-519300964.379884</v>
      </c>
      <c r="AQ1100" s="100">
        <v>-534193626.537166</v>
      </c>
      <c r="AR1100" s="100">
        <v>-541085220.74427295</v>
      </c>
      <c r="AS1100" s="100">
        <v>-547203173.51530504</v>
      </c>
      <c r="AT1100" s="100">
        <v>-552030900.06783199</v>
      </c>
      <c r="AU1100" s="100">
        <v>-604157127.39795995</v>
      </c>
      <c r="AV1100" s="100">
        <v>-608879699.68918598</v>
      </c>
      <c r="AW1100" s="100">
        <v>-612827242.78440595</v>
      </c>
      <c r="AX1100" s="100">
        <v>-620604886.39421594</v>
      </c>
      <c r="AY1100" s="100">
        <v>-628290552.98276198</v>
      </c>
      <c r="AZ1100" s="100">
        <v>-642043549.55526197</v>
      </c>
      <c r="BA1100" s="100">
        <v>-651207622.13823903</v>
      </c>
      <c r="BB1100" s="100">
        <v>-651207622.13823903</v>
      </c>
      <c r="BC1100" s="100">
        <v>-667161876.63714302</v>
      </c>
      <c r="BD1100" s="100">
        <v>-683926428.076612</v>
      </c>
      <c r="BE1100" s="100">
        <v>-698479247.96535206</v>
      </c>
      <c r="BF1100" s="100">
        <v>-708460246.00003302</v>
      </c>
      <c r="BG1100" s="100">
        <v>-716717892.00118506</v>
      </c>
      <c r="BH1100" s="100">
        <v>-723692178.11128998</v>
      </c>
      <c r="BI1100" s="100">
        <v>-731191851.72959197</v>
      </c>
      <c r="BJ1100" s="100">
        <v>-738061365.59091902</v>
      </c>
      <c r="BK1100" s="100">
        <v>-748450059.11058497</v>
      </c>
      <c r="BL1100" s="100">
        <v>-758357819.28153396</v>
      </c>
      <c r="BM1100" s="100">
        <v>-774043566.678756</v>
      </c>
      <c r="BN1100" s="100">
        <v>-787010816.14569998</v>
      </c>
      <c r="BO1100" s="100">
        <v>-787010816.14569998</v>
      </c>
      <c r="BP1100" s="100">
        <v>-800942351.47734797</v>
      </c>
      <c r="BQ1100" s="100">
        <v>-816460877.92029703</v>
      </c>
      <c r="BR1100" s="100">
        <v>-828063618.67059195</v>
      </c>
      <c r="BS1100" s="100">
        <v>-836175116.10346699</v>
      </c>
      <c r="BT1100" s="100">
        <v>-840400813.78570998</v>
      </c>
      <c r="BU1100" s="100">
        <v>-844364411.26912999</v>
      </c>
      <c r="BV1100" s="100">
        <v>-848581412.80479705</v>
      </c>
      <c r="BW1100" s="100">
        <v>-851907988.48212802</v>
      </c>
      <c r="BX1100" s="100">
        <v>-860627706.49505997</v>
      </c>
      <c r="BY1100" s="100">
        <v>-868163793.95541298</v>
      </c>
      <c r="BZ1100" s="100">
        <v>-881103519.41685402</v>
      </c>
      <c r="CA1100" s="100">
        <v>-892169682.25883603</v>
      </c>
      <c r="CB1100" s="100">
        <v>-892169682.25883603</v>
      </c>
      <c r="CC1100" s="100">
        <v>-916621031.30089796</v>
      </c>
      <c r="CD1100" s="100">
        <v>-941838511.59200299</v>
      </c>
      <c r="CE1100" s="100">
        <v>-963848878.96460104</v>
      </c>
      <c r="CF1100" s="100">
        <v>-982646126.04657304</v>
      </c>
      <c r="CG1100" s="100">
        <v>-998263640.33782697</v>
      </c>
      <c r="CH1100" s="100">
        <v>-1013522028.99779</v>
      </c>
      <c r="CI1100" s="100">
        <v>-1027918935.74549</v>
      </c>
      <c r="CJ1100" s="100">
        <v>-1041675627.36923</v>
      </c>
      <c r="CK1100" s="100">
        <v>-1061849677.32559</v>
      </c>
      <c r="CL1100" s="100">
        <v>-1081397751.6147699</v>
      </c>
      <c r="CM1100" s="100">
        <v>-1106182062.22962</v>
      </c>
      <c r="CN1100" s="100">
        <v>-1129497065.8970001</v>
      </c>
      <c r="CO1100" s="100">
        <v>-1129497065.8970001</v>
      </c>
    </row>
    <row r="1101" spans="1:93" x14ac:dyDescent="0.2">
      <c r="A1101" s="101" t="s">
        <v>2689</v>
      </c>
      <c r="B1101" s="100">
        <v>-179076118.72</v>
      </c>
      <c r="C1101" s="100">
        <v>-179058223.36000001</v>
      </c>
      <c r="D1101" s="100">
        <v>-179426783.28</v>
      </c>
      <c r="E1101" s="100">
        <v>-179426783.28</v>
      </c>
      <c r="F1101" s="100">
        <v>-179426783.28</v>
      </c>
      <c r="G1101" s="100">
        <v>-189206273.34</v>
      </c>
      <c r="H1101" s="100">
        <v>-189206273.34</v>
      </c>
      <c r="I1101" s="100">
        <v>-189206273.34</v>
      </c>
      <c r="J1101" s="100">
        <v>-217884077.03</v>
      </c>
      <c r="K1101" s="100">
        <v>-217884077.03</v>
      </c>
      <c r="L1101" s="100">
        <v>-236501732.52000001</v>
      </c>
      <c r="M1101" s="100">
        <v>-237763750.86000001</v>
      </c>
      <c r="N1101" s="100">
        <v>-237763750.86000001</v>
      </c>
      <c r="O1101" s="100">
        <v>-237763750.86000001</v>
      </c>
      <c r="P1101" s="100">
        <v>-237763750.86000001</v>
      </c>
      <c r="Q1101" s="100">
        <v>-228093837.58000001</v>
      </c>
      <c r="R1101" s="100">
        <v>-228093837.58000001</v>
      </c>
      <c r="S1101" s="100">
        <v>-228093837.58000001</v>
      </c>
      <c r="T1101" s="100">
        <v>-210198880.81</v>
      </c>
      <c r="U1101" s="100">
        <v>-210198880.81</v>
      </c>
      <c r="V1101" s="100">
        <v>-210198880.81</v>
      </c>
      <c r="W1101" s="100">
        <v>-142747439.34999999</v>
      </c>
      <c r="X1101" s="100">
        <v>-142747439.34999999</v>
      </c>
      <c r="Y1101" s="100">
        <v>-180029008.28999999</v>
      </c>
      <c r="Z1101" s="100">
        <v>-177819884.59</v>
      </c>
      <c r="AB1101" s="100">
        <v>-177819884.59</v>
      </c>
      <c r="AC1101" s="100">
        <v>-177819884.59</v>
      </c>
      <c r="AD1101" s="100">
        <v>-177819884.59</v>
      </c>
      <c r="AE1101" s="100">
        <v>-177819884.59</v>
      </c>
      <c r="AF1101" s="100">
        <v>-177819884.59</v>
      </c>
      <c r="AG1101" s="100">
        <v>-177819884.59</v>
      </c>
      <c r="AH1101" s="100">
        <v>-177819884.59</v>
      </c>
      <c r="AI1101" s="100">
        <v>-177819884.59</v>
      </c>
      <c r="AJ1101" s="100">
        <v>-177819884.59</v>
      </c>
      <c r="AK1101" s="100">
        <v>-177819884.59</v>
      </c>
      <c r="AL1101" s="100">
        <v>-177819884.59</v>
      </c>
      <c r="AM1101" s="100">
        <v>-177819884.59</v>
      </c>
      <c r="AN1101" s="100">
        <v>-177819884.59</v>
      </c>
      <c r="AO1101" s="100">
        <v>-177819884.59</v>
      </c>
      <c r="AP1101" s="100">
        <v>-177819884.59</v>
      </c>
      <c r="AQ1101" s="100">
        <v>-177819884.59</v>
      </c>
      <c r="AR1101" s="100">
        <v>-177819884.59</v>
      </c>
      <c r="AS1101" s="100">
        <v>-177819884.59</v>
      </c>
      <c r="AT1101" s="100">
        <v>-177819884.59</v>
      </c>
      <c r="AU1101" s="100">
        <v>-177819884.59</v>
      </c>
      <c r="AV1101" s="100">
        <v>-177819884.59</v>
      </c>
      <c r="AW1101" s="100">
        <v>-177819884.59</v>
      </c>
      <c r="AX1101" s="100">
        <v>-177819884.59</v>
      </c>
      <c r="AY1101" s="100">
        <v>-177819884.59</v>
      </c>
      <c r="AZ1101" s="100">
        <v>-177819884.59</v>
      </c>
      <c r="BA1101" s="100">
        <v>-177819884.59</v>
      </c>
      <c r="BB1101" s="100">
        <v>-177819884.59</v>
      </c>
      <c r="BC1101" s="100">
        <v>-177819884.59</v>
      </c>
      <c r="BD1101" s="100">
        <v>-177819884.59</v>
      </c>
      <c r="BE1101" s="100">
        <v>-177819884.59</v>
      </c>
      <c r="BF1101" s="100">
        <v>-177819884.59</v>
      </c>
      <c r="BG1101" s="100">
        <v>-177819884.59</v>
      </c>
      <c r="BH1101" s="100">
        <v>-177819884.59</v>
      </c>
      <c r="BI1101" s="100">
        <v>-177819884.59</v>
      </c>
      <c r="BJ1101" s="100">
        <v>-177819884.59</v>
      </c>
      <c r="BK1101" s="100">
        <v>-177819884.59</v>
      </c>
      <c r="BL1101" s="100">
        <v>-177819884.59</v>
      </c>
      <c r="BM1101" s="100">
        <v>-177819884.59</v>
      </c>
      <c r="BN1101" s="100">
        <v>-177819884.59</v>
      </c>
      <c r="BO1101" s="100">
        <v>-177819884.59</v>
      </c>
      <c r="BP1101" s="100">
        <v>-177819884.59</v>
      </c>
      <c r="BQ1101" s="100">
        <v>-177819884.59</v>
      </c>
      <c r="BR1101" s="100">
        <v>-177819884.59</v>
      </c>
      <c r="BS1101" s="100">
        <v>-177819884.59</v>
      </c>
      <c r="BT1101" s="100">
        <v>-177819884.59</v>
      </c>
      <c r="BU1101" s="100">
        <v>-177819884.59</v>
      </c>
      <c r="BV1101" s="100">
        <v>-177819884.59</v>
      </c>
      <c r="BW1101" s="100">
        <v>-177819884.59</v>
      </c>
      <c r="BX1101" s="100">
        <v>-177819884.59</v>
      </c>
      <c r="BY1101" s="100">
        <v>-177819884.59</v>
      </c>
      <c r="BZ1101" s="100">
        <v>-177819884.59</v>
      </c>
      <c r="CA1101" s="100">
        <v>-177819884.59</v>
      </c>
      <c r="CB1101" s="100">
        <v>-177819884.59</v>
      </c>
      <c r="CC1101" s="100">
        <v>-177819884.59</v>
      </c>
      <c r="CD1101" s="100">
        <v>-177819884.59</v>
      </c>
      <c r="CE1101" s="100">
        <v>-177819884.59</v>
      </c>
      <c r="CF1101" s="100">
        <v>-177819884.59</v>
      </c>
      <c r="CG1101" s="100">
        <v>-177819884.59</v>
      </c>
      <c r="CH1101" s="100">
        <v>-177819884.59</v>
      </c>
      <c r="CI1101" s="100">
        <v>-177819884.59</v>
      </c>
      <c r="CJ1101" s="100">
        <v>-177819884.59</v>
      </c>
      <c r="CK1101" s="100">
        <v>-177819884.59</v>
      </c>
      <c r="CL1101" s="100">
        <v>-177819884.59</v>
      </c>
      <c r="CM1101" s="100">
        <v>-177819884.59</v>
      </c>
      <c r="CN1101" s="100">
        <v>-177819884.59</v>
      </c>
      <c r="CO1101" s="100">
        <v>-177819884.59</v>
      </c>
    </row>
    <row r="1102" spans="1:93" x14ac:dyDescent="0.2">
      <c r="A1102" s="101" t="s">
        <v>2690</v>
      </c>
      <c r="B1102" s="100">
        <v>0</v>
      </c>
      <c r="C1102" s="100">
        <v>0</v>
      </c>
      <c r="D1102" s="100">
        <v>0</v>
      </c>
      <c r="E1102" s="100">
        <v>0</v>
      </c>
      <c r="F1102" s="100">
        <v>0</v>
      </c>
      <c r="G1102" s="100">
        <v>0</v>
      </c>
      <c r="H1102" s="100">
        <v>0</v>
      </c>
      <c r="I1102" s="100">
        <v>0</v>
      </c>
      <c r="J1102" s="100">
        <v>0</v>
      </c>
      <c r="K1102" s="100">
        <v>0</v>
      </c>
      <c r="L1102" s="100">
        <v>0</v>
      </c>
      <c r="M1102" s="100">
        <v>0</v>
      </c>
      <c r="N1102" s="100">
        <v>0</v>
      </c>
      <c r="O1102" s="100">
        <v>0</v>
      </c>
      <c r="P1102" s="100">
        <v>0</v>
      </c>
      <c r="Q1102" s="100">
        <v>0</v>
      </c>
      <c r="R1102" s="100">
        <v>0</v>
      </c>
      <c r="S1102" s="100">
        <v>0</v>
      </c>
      <c r="T1102" s="100">
        <v>0</v>
      </c>
      <c r="U1102" s="100">
        <v>0</v>
      </c>
      <c r="V1102" s="100">
        <v>0</v>
      </c>
      <c r="W1102" s="100">
        <v>0</v>
      </c>
      <c r="X1102" s="100">
        <v>0</v>
      </c>
      <c r="Y1102" s="100">
        <v>0</v>
      </c>
      <c r="Z1102" s="100">
        <v>0</v>
      </c>
      <c r="AB1102" s="100">
        <v>0</v>
      </c>
      <c r="AC1102" s="100">
        <v>0</v>
      </c>
      <c r="AD1102" s="100">
        <v>0</v>
      </c>
      <c r="AE1102" s="100">
        <v>0</v>
      </c>
      <c r="AF1102" s="100">
        <v>0</v>
      </c>
      <c r="AG1102" s="100">
        <v>0</v>
      </c>
      <c r="AH1102" s="100">
        <v>0</v>
      </c>
      <c r="AI1102" s="100">
        <v>0</v>
      </c>
      <c r="AJ1102" s="100">
        <v>0</v>
      </c>
      <c r="AK1102" s="100">
        <v>0</v>
      </c>
      <c r="AL1102" s="100">
        <v>0</v>
      </c>
      <c r="AM1102" s="100">
        <v>0</v>
      </c>
      <c r="AN1102" s="100">
        <v>0</v>
      </c>
      <c r="AO1102" s="100">
        <v>0</v>
      </c>
      <c r="AP1102" s="100">
        <v>0</v>
      </c>
      <c r="AQ1102" s="100">
        <v>0</v>
      </c>
      <c r="AR1102" s="100">
        <v>0</v>
      </c>
      <c r="AS1102" s="100">
        <v>0</v>
      </c>
      <c r="AT1102" s="100">
        <v>0</v>
      </c>
      <c r="AU1102" s="100">
        <v>0</v>
      </c>
      <c r="AV1102" s="100">
        <v>0</v>
      </c>
      <c r="AW1102" s="100">
        <v>0</v>
      </c>
      <c r="AX1102" s="100">
        <v>0</v>
      </c>
      <c r="AY1102" s="100">
        <v>0</v>
      </c>
      <c r="AZ1102" s="100">
        <v>0</v>
      </c>
      <c r="BA1102" s="100">
        <v>0</v>
      </c>
      <c r="BB1102" s="100">
        <v>0</v>
      </c>
      <c r="BC1102" s="100">
        <v>0</v>
      </c>
      <c r="BD1102" s="100">
        <v>0</v>
      </c>
      <c r="BE1102" s="100">
        <v>0</v>
      </c>
      <c r="BF1102" s="100">
        <v>0</v>
      </c>
      <c r="BG1102" s="100">
        <v>0</v>
      </c>
      <c r="BH1102" s="100">
        <v>0</v>
      </c>
      <c r="BI1102" s="100">
        <v>0</v>
      </c>
      <c r="BJ1102" s="100">
        <v>0</v>
      </c>
      <c r="BK1102" s="100">
        <v>0</v>
      </c>
      <c r="BL1102" s="100">
        <v>0</v>
      </c>
      <c r="BM1102" s="100">
        <v>0</v>
      </c>
      <c r="BN1102" s="100">
        <v>0</v>
      </c>
      <c r="BO1102" s="100">
        <v>0</v>
      </c>
      <c r="BP1102" s="100">
        <v>0</v>
      </c>
      <c r="BQ1102" s="100">
        <v>0</v>
      </c>
      <c r="BR1102" s="100">
        <v>0</v>
      </c>
      <c r="BS1102" s="100">
        <v>0</v>
      </c>
      <c r="BT1102" s="100">
        <v>0</v>
      </c>
      <c r="BU1102" s="100">
        <v>0</v>
      </c>
      <c r="BV1102" s="100">
        <v>0</v>
      </c>
      <c r="BW1102" s="100">
        <v>0</v>
      </c>
      <c r="BX1102" s="100">
        <v>0</v>
      </c>
      <c r="BY1102" s="100">
        <v>0</v>
      </c>
      <c r="BZ1102" s="100">
        <v>0</v>
      </c>
      <c r="CA1102" s="100">
        <v>0</v>
      </c>
      <c r="CB1102" s="100">
        <v>0</v>
      </c>
      <c r="CC1102" s="100">
        <v>0</v>
      </c>
      <c r="CD1102" s="100">
        <v>0</v>
      </c>
      <c r="CE1102" s="100">
        <v>0</v>
      </c>
      <c r="CF1102" s="100">
        <v>0</v>
      </c>
      <c r="CG1102" s="100">
        <v>0</v>
      </c>
      <c r="CH1102" s="100">
        <v>0</v>
      </c>
      <c r="CI1102" s="100">
        <v>0</v>
      </c>
      <c r="CJ1102" s="100">
        <v>0</v>
      </c>
      <c r="CK1102" s="100">
        <v>0</v>
      </c>
      <c r="CL1102" s="100">
        <v>0</v>
      </c>
      <c r="CM1102" s="100">
        <v>0</v>
      </c>
      <c r="CN1102" s="100">
        <v>0</v>
      </c>
      <c r="CO1102" s="100">
        <v>0</v>
      </c>
    </row>
    <row r="1103" spans="1:93" x14ac:dyDescent="0.2">
      <c r="A1103" s="101" t="s">
        <v>2691</v>
      </c>
      <c r="B1103" s="100">
        <v>0</v>
      </c>
      <c r="C1103" s="100">
        <v>0</v>
      </c>
      <c r="D1103" s="100">
        <v>0</v>
      </c>
      <c r="E1103" s="100">
        <v>0</v>
      </c>
      <c r="F1103" s="100">
        <v>0</v>
      </c>
      <c r="G1103" s="100">
        <v>0</v>
      </c>
      <c r="H1103" s="100">
        <v>0</v>
      </c>
      <c r="I1103" s="100">
        <v>0</v>
      </c>
      <c r="J1103" s="100">
        <v>0</v>
      </c>
      <c r="K1103" s="100">
        <v>0</v>
      </c>
      <c r="L1103" s="100">
        <v>0</v>
      </c>
      <c r="M1103" s="100">
        <v>0</v>
      </c>
      <c r="N1103" s="100">
        <v>0</v>
      </c>
      <c r="O1103" s="100">
        <v>0</v>
      </c>
      <c r="P1103" s="100">
        <v>0</v>
      </c>
      <c r="Q1103" s="100">
        <v>0</v>
      </c>
      <c r="R1103" s="100">
        <v>0</v>
      </c>
      <c r="S1103" s="100">
        <v>0</v>
      </c>
      <c r="T1103" s="100">
        <v>0</v>
      </c>
      <c r="U1103" s="100">
        <v>0</v>
      </c>
      <c r="V1103" s="100">
        <v>0</v>
      </c>
      <c r="W1103" s="100">
        <v>0</v>
      </c>
      <c r="X1103" s="100">
        <v>0</v>
      </c>
      <c r="Y1103" s="100">
        <v>0</v>
      </c>
      <c r="Z1103" s="100">
        <v>0</v>
      </c>
      <c r="AB1103" s="100">
        <v>0</v>
      </c>
      <c r="AC1103" s="100">
        <v>0</v>
      </c>
      <c r="AD1103" s="100">
        <v>0</v>
      </c>
      <c r="AE1103" s="100">
        <v>0</v>
      </c>
      <c r="AF1103" s="100">
        <v>0</v>
      </c>
      <c r="AG1103" s="100">
        <v>0</v>
      </c>
      <c r="AH1103" s="100">
        <v>0</v>
      </c>
      <c r="AI1103" s="100">
        <v>0</v>
      </c>
      <c r="AJ1103" s="100">
        <v>0</v>
      </c>
      <c r="AK1103" s="100">
        <v>0</v>
      </c>
      <c r="AL1103" s="100">
        <v>0</v>
      </c>
      <c r="AM1103" s="100">
        <v>0</v>
      </c>
      <c r="AN1103" s="100">
        <v>0</v>
      </c>
      <c r="AO1103" s="100">
        <v>0</v>
      </c>
      <c r="AP1103" s="100">
        <v>0</v>
      </c>
      <c r="AQ1103" s="100">
        <v>0</v>
      </c>
      <c r="AR1103" s="100">
        <v>0</v>
      </c>
      <c r="AS1103" s="100">
        <v>0</v>
      </c>
      <c r="AT1103" s="100">
        <v>0</v>
      </c>
      <c r="AU1103" s="100">
        <v>0</v>
      </c>
      <c r="AV1103" s="100">
        <v>0</v>
      </c>
      <c r="AW1103" s="100">
        <v>0</v>
      </c>
      <c r="AX1103" s="100">
        <v>0</v>
      </c>
      <c r="AY1103" s="100">
        <v>0</v>
      </c>
      <c r="AZ1103" s="100">
        <v>0</v>
      </c>
      <c r="BA1103" s="100">
        <v>0</v>
      </c>
      <c r="BB1103" s="100">
        <v>0</v>
      </c>
      <c r="BC1103" s="100">
        <v>0</v>
      </c>
      <c r="BD1103" s="100">
        <v>0</v>
      </c>
      <c r="BE1103" s="100">
        <v>0</v>
      </c>
      <c r="BF1103" s="100">
        <v>0</v>
      </c>
      <c r="BG1103" s="100">
        <v>0</v>
      </c>
      <c r="BH1103" s="100">
        <v>0</v>
      </c>
      <c r="BI1103" s="100">
        <v>0</v>
      </c>
      <c r="BJ1103" s="100">
        <v>0</v>
      </c>
      <c r="BK1103" s="100">
        <v>0</v>
      </c>
      <c r="BL1103" s="100">
        <v>0</v>
      </c>
      <c r="BM1103" s="100">
        <v>0</v>
      </c>
      <c r="BN1103" s="100">
        <v>0</v>
      </c>
      <c r="BO1103" s="100">
        <v>0</v>
      </c>
      <c r="BP1103" s="100">
        <v>0</v>
      </c>
      <c r="BQ1103" s="100">
        <v>0</v>
      </c>
      <c r="BR1103" s="100">
        <v>0</v>
      </c>
      <c r="BS1103" s="100">
        <v>0</v>
      </c>
      <c r="BT1103" s="100">
        <v>0</v>
      </c>
      <c r="BU1103" s="100">
        <v>0</v>
      </c>
      <c r="BV1103" s="100">
        <v>0</v>
      </c>
      <c r="BW1103" s="100">
        <v>0</v>
      </c>
      <c r="BX1103" s="100">
        <v>0</v>
      </c>
      <c r="BY1103" s="100">
        <v>0</v>
      </c>
      <c r="BZ1103" s="100">
        <v>0</v>
      </c>
      <c r="CA1103" s="100">
        <v>0</v>
      </c>
      <c r="CB1103" s="100">
        <v>0</v>
      </c>
      <c r="CC1103" s="100">
        <v>0</v>
      </c>
      <c r="CD1103" s="100">
        <v>0</v>
      </c>
      <c r="CE1103" s="100">
        <v>0</v>
      </c>
      <c r="CF1103" s="100">
        <v>0</v>
      </c>
      <c r="CG1103" s="100">
        <v>0</v>
      </c>
      <c r="CH1103" s="100">
        <v>0</v>
      </c>
      <c r="CI1103" s="100">
        <v>0</v>
      </c>
      <c r="CJ1103" s="100">
        <v>0</v>
      </c>
      <c r="CK1103" s="100">
        <v>0</v>
      </c>
      <c r="CL1103" s="100">
        <v>0</v>
      </c>
      <c r="CM1103" s="100">
        <v>0</v>
      </c>
      <c r="CN1103" s="100">
        <v>0</v>
      </c>
      <c r="CO1103" s="100">
        <v>0</v>
      </c>
    </row>
    <row r="1104" spans="1:93" x14ac:dyDescent="0.2">
      <c r="A1104" s="102" t="s">
        <v>2692</v>
      </c>
      <c r="B1104" s="103">
        <v>-825120341.29999995</v>
      </c>
      <c r="C1104" s="103">
        <v>-825106203.96999896</v>
      </c>
      <c r="D1104" s="103">
        <v>-826801836.98000002</v>
      </c>
      <c r="E1104" s="103">
        <v>-826801836.98000002</v>
      </c>
      <c r="F1104" s="103">
        <v>-826801836.98000002</v>
      </c>
      <c r="G1104" s="103">
        <v>-871870266.13999999</v>
      </c>
      <c r="H1104" s="103">
        <v>-871870266.13999999</v>
      </c>
      <c r="I1104" s="103">
        <v>-871870266.13999999</v>
      </c>
      <c r="J1104" s="103">
        <v>-1004026524.34</v>
      </c>
      <c r="K1104" s="103">
        <v>-1004026524.34</v>
      </c>
      <c r="L1104" s="103">
        <v>-1089816326.99</v>
      </c>
      <c r="M1104" s="103">
        <v>-1095631947.26</v>
      </c>
      <c r="N1104" s="103">
        <v>-1095631947.26</v>
      </c>
      <c r="O1104" s="103">
        <v>-1095631947.26</v>
      </c>
      <c r="P1104" s="103">
        <v>-1095631947.26</v>
      </c>
      <c r="Q1104" s="103">
        <v>-1051074629.32999</v>
      </c>
      <c r="R1104" s="103">
        <v>-1051074629.32999</v>
      </c>
      <c r="S1104" s="103">
        <v>-1051074629.32999</v>
      </c>
      <c r="T1104" s="103">
        <v>-968608013.48999906</v>
      </c>
      <c r="U1104" s="103">
        <v>-968608013.48999906</v>
      </c>
      <c r="V1104" s="103">
        <v>-968608013.48999906</v>
      </c>
      <c r="W1104" s="103">
        <v>-657779511.72999895</v>
      </c>
      <c r="X1104" s="103">
        <v>-657779511.72999895</v>
      </c>
      <c r="Y1104" s="103">
        <v>-829729736.75999999</v>
      </c>
      <c r="Z1104" s="103">
        <v>-817644767.45000005</v>
      </c>
      <c r="AA1104" s="103"/>
      <c r="AB1104" s="103">
        <v>-817644767.45000005</v>
      </c>
      <c r="AC1104" s="103">
        <v>-821544706.88709497</v>
      </c>
      <c r="AD1104" s="103">
        <v>-824239724.18079102</v>
      </c>
      <c r="AE1104" s="103">
        <v>-810578937.16432095</v>
      </c>
      <c r="AF1104" s="103">
        <v>-806102196.05065894</v>
      </c>
      <c r="AG1104" s="103">
        <v>-798553778.301036</v>
      </c>
      <c r="AH1104" s="103">
        <v>-767519596.19269204</v>
      </c>
      <c r="AI1104" s="103">
        <v>-760040987.97415495</v>
      </c>
      <c r="AJ1104" s="103">
        <v>-751511901.23078096</v>
      </c>
      <c r="AK1104" s="103">
        <v>-705973789.562567</v>
      </c>
      <c r="AL1104" s="103">
        <v>-702528528.97926497</v>
      </c>
      <c r="AM1104" s="103">
        <v>-705442046.65825403</v>
      </c>
      <c r="AN1104" s="103">
        <v>-683222128.16696095</v>
      </c>
      <c r="AO1104" s="103">
        <v>-683222128.16696095</v>
      </c>
      <c r="AP1104" s="103">
        <v>-697120848.96988404</v>
      </c>
      <c r="AQ1104" s="103">
        <v>-712013511.12716603</v>
      </c>
      <c r="AR1104" s="103">
        <v>-718905105.33427298</v>
      </c>
      <c r="AS1104" s="103">
        <v>-725023058.10530496</v>
      </c>
      <c r="AT1104" s="103">
        <v>-729850784.65783203</v>
      </c>
      <c r="AU1104" s="103">
        <v>-781977011.98795998</v>
      </c>
      <c r="AV1104" s="103">
        <v>-786699584.27918696</v>
      </c>
      <c r="AW1104" s="103">
        <v>-790647127.37440598</v>
      </c>
      <c r="AX1104" s="103">
        <v>-798424770.98421597</v>
      </c>
      <c r="AY1104" s="103">
        <v>-806110437.57276201</v>
      </c>
      <c r="AZ1104" s="103">
        <v>-819863434.145262</v>
      </c>
      <c r="BA1104" s="103">
        <v>-829027506.72823906</v>
      </c>
      <c r="BB1104" s="103">
        <v>-829027506.72823906</v>
      </c>
      <c r="BC1104" s="103">
        <v>-844981761.22714305</v>
      </c>
      <c r="BD1104" s="103">
        <v>-861746312.66661203</v>
      </c>
      <c r="BE1104" s="103">
        <v>-876299132.55535197</v>
      </c>
      <c r="BF1104" s="103">
        <v>-886280130.59003305</v>
      </c>
      <c r="BG1104" s="103">
        <v>-894537776.59118497</v>
      </c>
      <c r="BH1104" s="103">
        <v>-901512062.70129001</v>
      </c>
      <c r="BI1104" s="103">
        <v>-909011736.319592</v>
      </c>
      <c r="BJ1104" s="103">
        <v>-915881250.18091905</v>
      </c>
      <c r="BK1104" s="103">
        <v>-926269943.70058501</v>
      </c>
      <c r="BL1104" s="103">
        <v>-936177703.87153399</v>
      </c>
      <c r="BM1104" s="103">
        <v>-951863451.26875603</v>
      </c>
      <c r="BN1104" s="103">
        <v>-964830700.73570001</v>
      </c>
      <c r="BO1104" s="103">
        <v>-964830700.73570001</v>
      </c>
      <c r="BP1104" s="103">
        <v>-978762236.06734896</v>
      </c>
      <c r="BQ1104" s="103">
        <v>-994280762.51029694</v>
      </c>
      <c r="BR1104" s="103">
        <v>-1005883503.26059</v>
      </c>
      <c r="BS1104" s="103">
        <v>-1013995000.69346</v>
      </c>
      <c r="BT1104" s="103">
        <v>-1018220698.37571</v>
      </c>
      <c r="BU1104" s="103">
        <v>-1022184295.85913</v>
      </c>
      <c r="BV1104" s="103">
        <v>-1026401297.3947901</v>
      </c>
      <c r="BW1104" s="103">
        <v>-1029727873.07212</v>
      </c>
      <c r="BX1104" s="103">
        <v>-1038447591.08506</v>
      </c>
      <c r="BY1104" s="103">
        <v>-1045983678.54541</v>
      </c>
      <c r="BZ1104" s="103">
        <v>-1058923404.00685</v>
      </c>
      <c r="CA1104" s="103">
        <v>-1069989566.84883</v>
      </c>
      <c r="CB1104" s="103">
        <v>-1069989566.84883</v>
      </c>
      <c r="CC1104" s="103">
        <v>-1094440915.8908899</v>
      </c>
      <c r="CD1104" s="103">
        <v>-1119658396.1819999</v>
      </c>
      <c r="CE1104" s="103">
        <v>-1141668763.5546</v>
      </c>
      <c r="CF1104" s="103">
        <v>-1160466010.63657</v>
      </c>
      <c r="CG1104" s="103">
        <v>-1176083524.92782</v>
      </c>
      <c r="CH1104" s="103">
        <v>-1191341913.58779</v>
      </c>
      <c r="CI1104" s="103">
        <v>-1205738820.33549</v>
      </c>
      <c r="CJ1104" s="103">
        <v>-1219495511.9592299</v>
      </c>
      <c r="CK1104" s="103">
        <v>-1239669561.91559</v>
      </c>
      <c r="CL1104" s="103">
        <v>-1259217636.2047701</v>
      </c>
      <c r="CM1104" s="103">
        <v>-1284001946.8196199</v>
      </c>
      <c r="CN1104" s="103">
        <v>-1307316950.487</v>
      </c>
      <c r="CO1104" s="103">
        <v>-1307316950.487</v>
      </c>
    </row>
    <row r="1105" spans="1:93" x14ac:dyDescent="0.2">
      <c r="A1105" s="101" t="s">
        <v>2693</v>
      </c>
    </row>
    <row r="1106" spans="1:93" x14ac:dyDescent="0.2">
      <c r="A1106" s="101" t="s">
        <v>2694</v>
      </c>
      <c r="B1106" s="100">
        <v>0</v>
      </c>
      <c r="C1106" s="100">
        <v>0</v>
      </c>
      <c r="D1106" s="100">
        <v>0</v>
      </c>
      <c r="E1106" s="100">
        <v>0</v>
      </c>
      <c r="F1106" s="100">
        <v>0</v>
      </c>
      <c r="G1106" s="100">
        <v>0</v>
      </c>
      <c r="H1106" s="100">
        <v>0</v>
      </c>
      <c r="I1106" s="100">
        <v>0</v>
      </c>
      <c r="J1106" s="100">
        <v>0</v>
      </c>
      <c r="K1106" s="100">
        <v>0</v>
      </c>
      <c r="L1106" s="100">
        <v>0</v>
      </c>
      <c r="M1106" s="100">
        <v>0</v>
      </c>
      <c r="N1106" s="100">
        <v>0</v>
      </c>
      <c r="O1106" s="100">
        <v>0</v>
      </c>
      <c r="P1106" s="100">
        <v>0</v>
      </c>
      <c r="Q1106" s="100">
        <v>0</v>
      </c>
      <c r="R1106" s="100">
        <v>0</v>
      </c>
      <c r="S1106" s="100">
        <v>0</v>
      </c>
      <c r="T1106" s="100">
        <v>0</v>
      </c>
      <c r="U1106" s="100">
        <v>0</v>
      </c>
      <c r="V1106" s="100">
        <v>0</v>
      </c>
      <c r="W1106" s="100">
        <v>0</v>
      </c>
      <c r="X1106" s="100">
        <v>0</v>
      </c>
      <c r="Y1106" s="100">
        <v>0</v>
      </c>
      <c r="Z1106" s="100">
        <v>0</v>
      </c>
      <c r="AB1106" s="100">
        <v>0</v>
      </c>
      <c r="AC1106" s="100">
        <v>0</v>
      </c>
      <c r="AD1106" s="100">
        <v>0</v>
      </c>
      <c r="AE1106" s="100">
        <v>0</v>
      </c>
      <c r="AF1106" s="100">
        <v>0</v>
      </c>
      <c r="AG1106" s="100">
        <v>0</v>
      </c>
      <c r="AH1106" s="100">
        <v>0</v>
      </c>
      <c r="AI1106" s="100">
        <v>0</v>
      </c>
      <c r="AJ1106" s="100">
        <v>0</v>
      </c>
      <c r="AK1106" s="100">
        <v>0</v>
      </c>
      <c r="AL1106" s="100">
        <v>0</v>
      </c>
      <c r="AM1106" s="100">
        <v>0</v>
      </c>
      <c r="AN1106" s="100">
        <v>0</v>
      </c>
      <c r="AO1106" s="100">
        <v>0</v>
      </c>
      <c r="AP1106" s="100">
        <v>0</v>
      </c>
      <c r="AQ1106" s="100">
        <v>0</v>
      </c>
      <c r="AR1106" s="100">
        <v>0</v>
      </c>
      <c r="AS1106" s="100">
        <v>0</v>
      </c>
      <c r="AT1106" s="100">
        <v>0</v>
      </c>
      <c r="AU1106" s="100">
        <v>0</v>
      </c>
      <c r="AV1106" s="100">
        <v>0</v>
      </c>
      <c r="AW1106" s="100">
        <v>0</v>
      </c>
      <c r="AX1106" s="100">
        <v>0</v>
      </c>
      <c r="AY1106" s="100">
        <v>0</v>
      </c>
      <c r="AZ1106" s="100">
        <v>0</v>
      </c>
      <c r="BA1106" s="100">
        <v>0</v>
      </c>
      <c r="BB1106" s="100">
        <v>0</v>
      </c>
      <c r="BC1106" s="100">
        <v>0</v>
      </c>
      <c r="BD1106" s="100">
        <v>0</v>
      </c>
      <c r="BE1106" s="100">
        <v>0</v>
      </c>
      <c r="BF1106" s="100">
        <v>0</v>
      </c>
      <c r="BG1106" s="100">
        <v>0</v>
      </c>
      <c r="BH1106" s="100">
        <v>0</v>
      </c>
      <c r="BI1106" s="100">
        <v>0</v>
      </c>
      <c r="BJ1106" s="100">
        <v>0</v>
      </c>
      <c r="BK1106" s="100">
        <v>0</v>
      </c>
      <c r="BL1106" s="100">
        <v>0</v>
      </c>
      <c r="BM1106" s="100">
        <v>0</v>
      </c>
      <c r="BN1106" s="100">
        <v>0</v>
      </c>
      <c r="BO1106" s="100">
        <v>0</v>
      </c>
      <c r="BP1106" s="100">
        <v>0</v>
      </c>
      <c r="BQ1106" s="100">
        <v>0</v>
      </c>
      <c r="BR1106" s="100">
        <v>0</v>
      </c>
      <c r="BS1106" s="100">
        <v>0</v>
      </c>
      <c r="BT1106" s="100">
        <v>0</v>
      </c>
      <c r="BU1106" s="100">
        <v>0</v>
      </c>
      <c r="BV1106" s="100">
        <v>0</v>
      </c>
      <c r="BW1106" s="100">
        <v>0</v>
      </c>
      <c r="BX1106" s="100">
        <v>0</v>
      </c>
      <c r="BY1106" s="100">
        <v>0</v>
      </c>
      <c r="BZ1106" s="100">
        <v>0</v>
      </c>
      <c r="CA1106" s="100">
        <v>0</v>
      </c>
      <c r="CB1106" s="100">
        <v>0</v>
      </c>
      <c r="CC1106" s="100">
        <v>0</v>
      </c>
      <c r="CD1106" s="100">
        <v>0</v>
      </c>
      <c r="CE1106" s="100">
        <v>0</v>
      </c>
      <c r="CF1106" s="100">
        <v>0</v>
      </c>
      <c r="CG1106" s="100">
        <v>0</v>
      </c>
      <c r="CH1106" s="100">
        <v>0</v>
      </c>
      <c r="CI1106" s="100">
        <v>0</v>
      </c>
      <c r="CJ1106" s="100">
        <v>0</v>
      </c>
      <c r="CK1106" s="100">
        <v>0</v>
      </c>
      <c r="CL1106" s="100">
        <v>0</v>
      </c>
      <c r="CM1106" s="100">
        <v>0</v>
      </c>
      <c r="CN1106" s="100">
        <v>0</v>
      </c>
      <c r="CO1106" s="100">
        <v>0</v>
      </c>
    </row>
    <row r="1107" spans="1:93" x14ac:dyDescent="0.2">
      <c r="A1107" s="101" t="s">
        <v>2695</v>
      </c>
    </row>
    <row r="1108" spans="1:93" x14ac:dyDescent="0.2">
      <c r="A1108" s="104" t="s">
        <v>2696</v>
      </c>
      <c r="B1108" s="331">
        <v>-23336427812.899899</v>
      </c>
      <c r="C1108" s="331">
        <v>-23423094347.939999</v>
      </c>
      <c r="D1108" s="331">
        <v>-23472506533.949902</v>
      </c>
      <c r="E1108" s="331">
        <v>-23804128228.989899</v>
      </c>
      <c r="F1108" s="331">
        <v>-24071648624.689899</v>
      </c>
      <c r="G1108" s="331">
        <v>-24299035427.199902</v>
      </c>
      <c r="H1108" s="331">
        <v>-24548813782.830002</v>
      </c>
      <c r="I1108" s="331">
        <v>-24877966050.689999</v>
      </c>
      <c r="J1108" s="331">
        <v>-25243012380.630001</v>
      </c>
      <c r="K1108" s="331">
        <v>-25528475303.259998</v>
      </c>
      <c r="L1108" s="331">
        <v>-25837867048.669998</v>
      </c>
      <c r="M1108" s="331">
        <v>-26165936762.789902</v>
      </c>
      <c r="N1108" s="331">
        <v>-26165936762.789902</v>
      </c>
      <c r="O1108" s="331">
        <v>-26351719554.349998</v>
      </c>
      <c r="P1108" s="331">
        <v>-26319944845.179901</v>
      </c>
      <c r="Q1108" s="331">
        <v>-26312048036.07</v>
      </c>
      <c r="R1108" s="331">
        <v>-26442365030.27</v>
      </c>
      <c r="S1108" s="331">
        <v>-26512506732.8899</v>
      </c>
      <c r="T1108" s="331">
        <v>-26599628018.799999</v>
      </c>
      <c r="U1108" s="331">
        <v>-26658317690.349998</v>
      </c>
      <c r="V1108" s="331">
        <v>-26715877392.519901</v>
      </c>
      <c r="W1108" s="331">
        <v>-26919285392.759899</v>
      </c>
      <c r="X1108" s="331">
        <v>-26845260373.66</v>
      </c>
      <c r="Y1108" s="331">
        <v>-27365832127.259998</v>
      </c>
      <c r="Z1108" s="331">
        <v>-27163962779.619999</v>
      </c>
      <c r="AA1108" s="331"/>
      <c r="AB1108" s="331">
        <v>-27163962779.619999</v>
      </c>
      <c r="AC1108" s="331">
        <v>-27226286368.3312</v>
      </c>
      <c r="AD1108" s="331">
        <v>-27319484985.090199</v>
      </c>
      <c r="AE1108" s="331">
        <v>-27385561507.335499</v>
      </c>
      <c r="AF1108" s="331">
        <v>-27446771729.2803</v>
      </c>
      <c r="AG1108" s="331">
        <v>-27537582648.416901</v>
      </c>
      <c r="AH1108" s="331">
        <v>-27607201529.976398</v>
      </c>
      <c r="AI1108" s="331">
        <v>-27736903791.488499</v>
      </c>
      <c r="AJ1108" s="331">
        <v>-27801657544.307999</v>
      </c>
      <c r="AK1108" s="331">
        <v>-27824613464.803101</v>
      </c>
      <c r="AL1108" s="331">
        <v>-27944328749.543999</v>
      </c>
      <c r="AM1108" s="331">
        <v>-27918638703.860401</v>
      </c>
      <c r="AN1108" s="331">
        <v>-27920924517.585899</v>
      </c>
      <c r="AO1108" s="331">
        <v>-27920924517.585899</v>
      </c>
      <c r="AP1108" s="331">
        <v>-27982420132.976398</v>
      </c>
      <c r="AQ1108" s="331">
        <v>-28153055795.9305</v>
      </c>
      <c r="AR1108" s="331">
        <v>-28294875048.730801</v>
      </c>
      <c r="AS1108" s="331">
        <v>-28448255987.376701</v>
      </c>
      <c r="AT1108" s="331">
        <v>-28603880722.7612</v>
      </c>
      <c r="AU1108" s="331">
        <v>-28696135962.108898</v>
      </c>
      <c r="AV1108" s="331">
        <v>-28803409118.170601</v>
      </c>
      <c r="AW1108" s="331">
        <v>-28932187615.4618</v>
      </c>
      <c r="AX1108" s="331">
        <v>-29045397904.225899</v>
      </c>
      <c r="AY1108" s="331">
        <v>-29131677393.6782</v>
      </c>
      <c r="AZ1108" s="331">
        <v>-29363805001.788101</v>
      </c>
      <c r="BA1108" s="331">
        <v>-29344516872.3228</v>
      </c>
      <c r="BB1108" s="331">
        <v>-29344516872.3228</v>
      </c>
      <c r="BC1108" s="331">
        <v>-29489028431.351898</v>
      </c>
      <c r="BD1108" s="331">
        <v>-29616043917.755501</v>
      </c>
      <c r="BE1108" s="331">
        <v>-29689471779.980099</v>
      </c>
      <c r="BF1108" s="331">
        <v>-29810224566.346298</v>
      </c>
      <c r="BG1108" s="331">
        <v>-29949758438.842701</v>
      </c>
      <c r="BH1108" s="331">
        <v>-30053027263.123699</v>
      </c>
      <c r="BI1108" s="331">
        <v>-30249251084.0793</v>
      </c>
      <c r="BJ1108" s="331">
        <v>-30490405118.690498</v>
      </c>
      <c r="BK1108" s="331">
        <v>-30603889539.859001</v>
      </c>
      <c r="BL1108" s="331">
        <v>-30759603691.260899</v>
      </c>
      <c r="BM1108" s="331">
        <v>-30638564249.9412</v>
      </c>
      <c r="BN1108" s="331">
        <v>-30647660628.598099</v>
      </c>
      <c r="BO1108" s="331">
        <v>-30647660628.598099</v>
      </c>
      <c r="BP1108" s="331">
        <v>-30761597800.4548</v>
      </c>
      <c r="BQ1108" s="331">
        <v>-30864167821.284199</v>
      </c>
      <c r="BR1108" s="331">
        <v>-30968430580.756199</v>
      </c>
      <c r="BS1108" s="331">
        <v>-31052661359.2528</v>
      </c>
      <c r="BT1108" s="331">
        <v>-31169822582.856998</v>
      </c>
      <c r="BU1108" s="331">
        <v>-31256120952.209301</v>
      </c>
      <c r="BV1108" s="331">
        <v>-31443096876.196899</v>
      </c>
      <c r="BW1108" s="331">
        <v>-31693464789.1301</v>
      </c>
      <c r="BX1108" s="331">
        <v>-31816551355.3297</v>
      </c>
      <c r="BY1108" s="331">
        <v>-31980099941.913101</v>
      </c>
      <c r="BZ1108" s="331">
        <v>-31855517891.540298</v>
      </c>
      <c r="CA1108" s="331">
        <v>-31889656320.8722</v>
      </c>
      <c r="CB1108" s="331">
        <v>-31889656320.8722</v>
      </c>
      <c r="CC1108" s="331">
        <v>-32039771701.534599</v>
      </c>
      <c r="CD1108" s="331">
        <v>-32126690185.5201</v>
      </c>
      <c r="CE1108" s="331">
        <v>-32238256574.398102</v>
      </c>
      <c r="CF1108" s="331">
        <v>-32336619029.417702</v>
      </c>
      <c r="CG1108" s="331">
        <v>-32471694703.270199</v>
      </c>
      <c r="CH1108" s="331">
        <v>-32874089460.553902</v>
      </c>
      <c r="CI1108" s="331">
        <v>-32666902745.563</v>
      </c>
      <c r="CJ1108" s="331">
        <v>-32761511325.526699</v>
      </c>
      <c r="CK1108" s="331">
        <v>-32878250051.239399</v>
      </c>
      <c r="CL1108" s="331">
        <v>-33051631253.298302</v>
      </c>
      <c r="CM1108" s="331">
        <v>-33043969083.895802</v>
      </c>
      <c r="CN1108" s="331">
        <v>-33184918534.431099</v>
      </c>
      <c r="CO1108" s="331">
        <v>-33184918534.431099</v>
      </c>
    </row>
    <row r="1109" spans="1:93" x14ac:dyDescent="0.2">
      <c r="A1109" s="101" t="s">
        <v>2697</v>
      </c>
    </row>
    <row r="1110" spans="1:93" x14ac:dyDescent="0.2">
      <c r="A1110" s="102" t="s">
        <v>2698</v>
      </c>
      <c r="B1110" s="100">
        <v>-500063.31001594599</v>
      </c>
      <c r="C1110" s="100">
        <v>-454603.18000614602</v>
      </c>
      <c r="D1110" s="100">
        <v>-409142.22997054399</v>
      </c>
      <c r="E1110" s="100">
        <v>-363682.12999403401</v>
      </c>
      <c r="F1110" s="100">
        <v>-318221.85998782498</v>
      </c>
      <c r="G1110" s="100">
        <v>-272762.08997890301</v>
      </c>
      <c r="H1110" s="100">
        <v>-227302.19001695499</v>
      </c>
      <c r="I1110" s="100">
        <v>-181841.88999980601</v>
      </c>
      <c r="J1110" s="100">
        <v>-136381.62003085</v>
      </c>
      <c r="K1110" s="100">
        <v>-90921.4299991726</v>
      </c>
      <c r="L1110" s="100">
        <v>-45461.040016263702</v>
      </c>
      <c r="M1110" s="100">
        <v>-0.789973884820938</v>
      </c>
      <c r="N1110" s="100">
        <v>-0.789973884820938</v>
      </c>
      <c r="O1110" s="100">
        <v>-0.76002627611160201</v>
      </c>
      <c r="P1110" s="100">
        <v>-0.999994575977325</v>
      </c>
      <c r="Q1110" s="100">
        <v>-0.72002038359641996</v>
      </c>
      <c r="R1110" s="100">
        <v>-0.77001377940177895</v>
      </c>
      <c r="S1110" s="100">
        <v>-0.78997015953063898</v>
      </c>
      <c r="T1110" s="100">
        <v>-0.74002146720886197</v>
      </c>
      <c r="U1110" s="100">
        <v>-0.75999647378921498</v>
      </c>
      <c r="V1110" s="100">
        <v>-0.77999010682105996</v>
      </c>
      <c r="W1110" s="100">
        <v>-0.68999081850051802</v>
      </c>
      <c r="X1110" s="100">
        <v>-0.74001029133796603</v>
      </c>
      <c r="Y1110" s="100">
        <v>-0.840015709400177</v>
      </c>
      <c r="Z1110" s="100">
        <v>-0.80999359488487199</v>
      </c>
      <c r="AB1110" s="100">
        <v>-0.80999359488487199</v>
      </c>
      <c r="AC1110" s="100">
        <v>-0.80998614430427496</v>
      </c>
      <c r="AD1110" s="100">
        <v>-0.80999359488487199</v>
      </c>
      <c r="AE1110" s="100">
        <v>-0.80998986959457397</v>
      </c>
      <c r="AF1110" s="100">
        <v>-0.80998241901397705</v>
      </c>
      <c r="AG1110" s="100">
        <v>-0.81000849604606595</v>
      </c>
      <c r="AH1110" s="100">
        <v>-0.80998241901397705</v>
      </c>
      <c r="AI1110" s="100">
        <v>-0.80999359488487199</v>
      </c>
      <c r="AJ1110" s="100">
        <v>-0.81000104546546903</v>
      </c>
      <c r="AK1110" s="100">
        <v>-0.80998241901397705</v>
      </c>
      <c r="AL1110" s="100">
        <v>-0.80998986959457397</v>
      </c>
      <c r="AM1110" s="100">
        <v>-0.80999359488487199</v>
      </c>
      <c r="AN1110" s="100">
        <v>-0.80999732017517001</v>
      </c>
      <c r="AO1110" s="100">
        <v>-0.80999732017517001</v>
      </c>
      <c r="AP1110" s="100">
        <v>-0.80997869372367803</v>
      </c>
      <c r="AQ1110" s="100">
        <v>-0.81000104546546903</v>
      </c>
      <c r="AR1110" s="100">
        <v>-0.80999359488487199</v>
      </c>
      <c r="AS1110" s="100">
        <v>-0.80998986959457397</v>
      </c>
      <c r="AT1110" s="100">
        <v>-0.81000104546546903</v>
      </c>
      <c r="AU1110" s="100">
        <v>-0.81000104546546903</v>
      </c>
      <c r="AV1110" s="100">
        <v>-0.81000104546546903</v>
      </c>
      <c r="AW1110" s="100">
        <v>-0.81000477075576705</v>
      </c>
      <c r="AX1110" s="100">
        <v>-0.80999359488487199</v>
      </c>
      <c r="AY1110" s="100">
        <v>-0.80999359488487199</v>
      </c>
      <c r="AZ1110" s="100">
        <v>-0.80999359488487199</v>
      </c>
      <c r="BA1110" s="100">
        <v>-0.80999359488487199</v>
      </c>
      <c r="BB1110" s="100">
        <v>-0.80999359488487199</v>
      </c>
      <c r="BC1110" s="100">
        <v>-0.80999359488487199</v>
      </c>
      <c r="BD1110" s="100">
        <v>-0.80998241901397705</v>
      </c>
      <c r="BE1110" s="100">
        <v>-0.80999732017517001</v>
      </c>
      <c r="BF1110" s="100">
        <v>-0.80999732017517001</v>
      </c>
      <c r="BG1110" s="100">
        <v>-0.80997869372367803</v>
      </c>
      <c r="BH1110" s="100">
        <v>-0.80999359488487199</v>
      </c>
      <c r="BI1110" s="100">
        <v>-0.81000849604606595</v>
      </c>
      <c r="BJ1110" s="100">
        <v>-0.80998986959457397</v>
      </c>
      <c r="BK1110" s="100">
        <v>-0.80999359488487199</v>
      </c>
      <c r="BL1110" s="100">
        <v>-0.80998986959457397</v>
      </c>
      <c r="BM1110" s="100">
        <v>-0.80999359488487199</v>
      </c>
      <c r="BN1110" s="100">
        <v>-0.80999732017517001</v>
      </c>
      <c r="BO1110" s="100">
        <v>-0.80999732017517001</v>
      </c>
      <c r="BP1110" s="100">
        <v>-0.80998986959457397</v>
      </c>
      <c r="BQ1110" s="100">
        <v>-0.80998614430427496</v>
      </c>
      <c r="BR1110" s="100">
        <v>-0.80998986959457397</v>
      </c>
      <c r="BS1110" s="100">
        <v>-0.80999359488487199</v>
      </c>
      <c r="BT1110" s="100">
        <v>-0.80999359488487199</v>
      </c>
      <c r="BU1110" s="100">
        <v>-0.80998241901397705</v>
      </c>
      <c r="BV1110" s="100">
        <v>-0.80999359488487199</v>
      </c>
      <c r="BW1110" s="100">
        <v>-0.80998614430427496</v>
      </c>
      <c r="BX1110" s="100">
        <v>-0.80999732017517001</v>
      </c>
      <c r="BY1110" s="100">
        <v>-0.80998614430427496</v>
      </c>
      <c r="BZ1110" s="100">
        <v>-0.80997869372367803</v>
      </c>
      <c r="CA1110" s="100">
        <v>-0.80998986959457397</v>
      </c>
      <c r="CB1110" s="100">
        <v>-0.80998986959457397</v>
      </c>
      <c r="CC1110" s="100">
        <v>-0.80996751785278298</v>
      </c>
      <c r="CD1110" s="100">
        <v>-0.80998986959457397</v>
      </c>
      <c r="CE1110" s="100">
        <v>-0.81001222133636397</v>
      </c>
      <c r="CF1110" s="100">
        <v>-0.80998614430427496</v>
      </c>
      <c r="CG1110" s="100">
        <v>-0.80999732017517001</v>
      </c>
      <c r="CH1110" s="100">
        <v>-0.80999359488487199</v>
      </c>
      <c r="CI1110" s="100">
        <v>-0.80998986959457397</v>
      </c>
      <c r="CJ1110" s="100">
        <v>-0.80999359488487199</v>
      </c>
      <c r="CK1110" s="100">
        <v>-0.80998986959457397</v>
      </c>
      <c r="CL1110" s="100">
        <v>-0.80998986959457397</v>
      </c>
      <c r="CM1110" s="100">
        <v>-0.80998614430427496</v>
      </c>
      <c r="CN1110" s="100">
        <v>-0.80999732017517001</v>
      </c>
      <c r="CO1110" s="100">
        <v>-0.80999732017517001</v>
      </c>
    </row>
    <row r="1111" spans="1:93" x14ac:dyDescent="0.2">
      <c r="A1111" s="101" t="s">
        <v>2699</v>
      </c>
    </row>
    <row r="1112" spans="1:93" x14ac:dyDescent="0.2">
      <c r="A1112" s="101" t="s">
        <v>2700</v>
      </c>
    </row>
    <row r="1113" spans="1:93" x14ac:dyDescent="0.2">
      <c r="A1113" s="101" t="s">
        <v>2701</v>
      </c>
    </row>
    <row r="1114" spans="1:93" x14ac:dyDescent="0.2">
      <c r="A1114" s="101" t="s">
        <v>2702</v>
      </c>
    </row>
    <row r="1115" spans="1:93" x14ac:dyDescent="0.2">
      <c r="A1115" s="101" t="s">
        <v>2703</v>
      </c>
    </row>
    <row r="1116" spans="1:93" x14ac:dyDescent="0.2">
      <c r="A1116" s="99" t="s">
        <v>2704</v>
      </c>
    </row>
    <row r="1117" spans="1:93" x14ac:dyDescent="0.2">
      <c r="A1117" s="101" t="s">
        <v>2705</v>
      </c>
    </row>
    <row r="1118" spans="1:93" x14ac:dyDescent="0.2">
      <c r="A1118" s="101" t="s">
        <v>2706</v>
      </c>
      <c r="B1118" s="100">
        <v>0</v>
      </c>
      <c r="C1118" s="100">
        <v>0</v>
      </c>
      <c r="D1118" s="100">
        <v>0</v>
      </c>
      <c r="E1118" s="100">
        <v>0</v>
      </c>
      <c r="F1118" s="100">
        <v>0</v>
      </c>
      <c r="G1118" s="100">
        <v>0</v>
      </c>
      <c r="H1118" s="100">
        <v>0</v>
      </c>
      <c r="I1118" s="100">
        <v>0</v>
      </c>
      <c r="J1118" s="100">
        <v>0</v>
      </c>
      <c r="K1118" s="100">
        <v>0</v>
      </c>
      <c r="L1118" s="100">
        <v>0</v>
      </c>
      <c r="M1118" s="100">
        <v>0</v>
      </c>
      <c r="N1118" s="100">
        <v>0</v>
      </c>
      <c r="O1118" s="100">
        <v>0</v>
      </c>
      <c r="P1118" s="100">
        <v>0</v>
      </c>
      <c r="Q1118" s="100">
        <v>0</v>
      </c>
      <c r="R1118" s="100">
        <v>0</v>
      </c>
      <c r="S1118" s="100">
        <v>0</v>
      </c>
      <c r="T1118" s="100">
        <v>0</v>
      </c>
      <c r="U1118" s="100">
        <v>0</v>
      </c>
      <c r="V1118" s="100">
        <v>0</v>
      </c>
      <c r="W1118" s="100">
        <v>0</v>
      </c>
      <c r="X1118" s="100">
        <v>0</v>
      </c>
      <c r="Y1118" s="100">
        <v>0</v>
      </c>
      <c r="Z1118" s="100">
        <v>0</v>
      </c>
      <c r="AB1118" s="100">
        <v>0</v>
      </c>
      <c r="AC1118" s="100">
        <v>0</v>
      </c>
      <c r="AD1118" s="100">
        <v>0</v>
      </c>
      <c r="AE1118" s="100">
        <v>0</v>
      </c>
      <c r="AF1118" s="100">
        <v>0</v>
      </c>
      <c r="AG1118" s="100">
        <v>0</v>
      </c>
      <c r="AH1118" s="100">
        <v>0</v>
      </c>
      <c r="AI1118" s="100">
        <v>0</v>
      </c>
      <c r="AJ1118" s="100">
        <v>0</v>
      </c>
      <c r="AK1118" s="100">
        <v>0</v>
      </c>
      <c r="AL1118" s="100">
        <v>0</v>
      </c>
      <c r="AM1118" s="100">
        <v>0</v>
      </c>
      <c r="AN1118" s="100">
        <v>0</v>
      </c>
      <c r="AO1118" s="100">
        <v>0</v>
      </c>
      <c r="AP1118" s="100">
        <v>0</v>
      </c>
      <c r="AQ1118" s="100">
        <v>0</v>
      </c>
      <c r="AR1118" s="100">
        <v>0</v>
      </c>
      <c r="AS1118" s="100">
        <v>0</v>
      </c>
      <c r="AT1118" s="100">
        <v>0</v>
      </c>
      <c r="AU1118" s="100">
        <v>0</v>
      </c>
      <c r="AV1118" s="100">
        <v>0</v>
      </c>
      <c r="AW1118" s="100">
        <v>0</v>
      </c>
      <c r="AX1118" s="100">
        <v>0</v>
      </c>
      <c r="AY1118" s="100">
        <v>0</v>
      </c>
      <c r="AZ1118" s="100">
        <v>0</v>
      </c>
      <c r="BA1118" s="100">
        <v>0</v>
      </c>
      <c r="BB1118" s="100">
        <v>0</v>
      </c>
      <c r="BC1118" s="100">
        <v>0</v>
      </c>
      <c r="BD1118" s="100">
        <v>0</v>
      </c>
      <c r="BE1118" s="100">
        <v>0</v>
      </c>
      <c r="BF1118" s="100">
        <v>0</v>
      </c>
      <c r="BG1118" s="100">
        <v>0</v>
      </c>
      <c r="BH1118" s="100">
        <v>0</v>
      </c>
      <c r="BI1118" s="100">
        <v>0</v>
      </c>
      <c r="BJ1118" s="100">
        <v>0</v>
      </c>
      <c r="BK1118" s="100">
        <v>0</v>
      </c>
      <c r="BL1118" s="100">
        <v>0</v>
      </c>
      <c r="BM1118" s="100">
        <v>0</v>
      </c>
      <c r="BN1118" s="100">
        <v>0</v>
      </c>
      <c r="BO1118" s="100">
        <v>0</v>
      </c>
      <c r="BP1118" s="100">
        <v>0</v>
      </c>
      <c r="BQ1118" s="100">
        <v>0</v>
      </c>
      <c r="BR1118" s="100">
        <v>0</v>
      </c>
      <c r="BS1118" s="100">
        <v>0</v>
      </c>
      <c r="BT1118" s="100">
        <v>0</v>
      </c>
      <c r="BU1118" s="100">
        <v>0</v>
      </c>
      <c r="BV1118" s="100">
        <v>0</v>
      </c>
      <c r="BW1118" s="100">
        <v>0</v>
      </c>
      <c r="BX1118" s="100">
        <v>0</v>
      </c>
      <c r="BY1118" s="100">
        <v>0</v>
      </c>
      <c r="BZ1118" s="100">
        <v>0</v>
      </c>
      <c r="CA1118" s="100">
        <v>0</v>
      </c>
      <c r="CB1118" s="100">
        <v>0</v>
      </c>
      <c r="CC1118" s="100">
        <v>0</v>
      </c>
      <c r="CD1118" s="100">
        <v>0</v>
      </c>
      <c r="CE1118" s="100">
        <v>0</v>
      </c>
      <c r="CF1118" s="100">
        <v>0</v>
      </c>
      <c r="CG1118" s="100">
        <v>0</v>
      </c>
      <c r="CH1118" s="100">
        <v>0</v>
      </c>
      <c r="CI1118" s="100">
        <v>0</v>
      </c>
      <c r="CJ1118" s="100">
        <v>0</v>
      </c>
      <c r="CK1118" s="100">
        <v>0</v>
      </c>
      <c r="CL1118" s="100">
        <v>0</v>
      </c>
      <c r="CM1118" s="100">
        <v>0</v>
      </c>
      <c r="CN1118" s="100">
        <v>0</v>
      </c>
      <c r="CO1118" s="100">
        <v>0</v>
      </c>
    </row>
    <row r="1119" spans="1:93" x14ac:dyDescent="0.2">
      <c r="A1119" s="101" t="s">
        <v>2707</v>
      </c>
      <c r="B1119" s="100">
        <v>0</v>
      </c>
      <c r="C1119" s="100">
        <v>0</v>
      </c>
      <c r="D1119" s="100">
        <v>0</v>
      </c>
      <c r="E1119" s="100">
        <v>0</v>
      </c>
      <c r="F1119" s="100">
        <v>0</v>
      </c>
      <c r="G1119" s="100">
        <v>0</v>
      </c>
      <c r="H1119" s="100">
        <v>0</v>
      </c>
      <c r="I1119" s="100">
        <v>0</v>
      </c>
      <c r="J1119" s="100">
        <v>0</v>
      </c>
      <c r="K1119" s="100">
        <v>0</v>
      </c>
      <c r="L1119" s="100">
        <v>0</v>
      </c>
      <c r="M1119" s="100">
        <v>0</v>
      </c>
      <c r="N1119" s="100">
        <v>0</v>
      </c>
      <c r="O1119" s="100">
        <v>0</v>
      </c>
      <c r="P1119" s="100">
        <v>0</v>
      </c>
      <c r="Q1119" s="100">
        <v>0</v>
      </c>
      <c r="R1119" s="100">
        <v>0</v>
      </c>
      <c r="S1119" s="100">
        <v>0</v>
      </c>
      <c r="T1119" s="100">
        <v>0</v>
      </c>
      <c r="U1119" s="100">
        <v>0</v>
      </c>
      <c r="V1119" s="100">
        <v>0</v>
      </c>
      <c r="W1119" s="100">
        <v>0</v>
      </c>
      <c r="X1119" s="100">
        <v>0</v>
      </c>
      <c r="Y1119" s="100">
        <v>0</v>
      </c>
      <c r="Z1119" s="100">
        <v>0</v>
      </c>
      <c r="AB1119" s="100">
        <v>0</v>
      </c>
      <c r="AC1119" s="100">
        <v>0</v>
      </c>
      <c r="AD1119" s="100">
        <v>0</v>
      </c>
      <c r="AE1119" s="100">
        <v>0</v>
      </c>
      <c r="AF1119" s="100">
        <v>0</v>
      </c>
      <c r="AG1119" s="100">
        <v>0</v>
      </c>
      <c r="AH1119" s="100">
        <v>0</v>
      </c>
      <c r="AI1119" s="100">
        <v>0</v>
      </c>
      <c r="AJ1119" s="100">
        <v>0</v>
      </c>
      <c r="AK1119" s="100">
        <v>0</v>
      </c>
      <c r="AL1119" s="100">
        <v>0</v>
      </c>
      <c r="AM1119" s="100">
        <v>0</v>
      </c>
      <c r="AN1119" s="100">
        <v>0</v>
      </c>
      <c r="AO1119" s="100">
        <v>0</v>
      </c>
      <c r="AP1119" s="100">
        <v>0</v>
      </c>
      <c r="AQ1119" s="100">
        <v>0</v>
      </c>
      <c r="AR1119" s="100">
        <v>0</v>
      </c>
      <c r="AS1119" s="100">
        <v>0</v>
      </c>
      <c r="AT1119" s="100">
        <v>0</v>
      </c>
      <c r="AU1119" s="100">
        <v>0</v>
      </c>
      <c r="AV1119" s="100">
        <v>0</v>
      </c>
      <c r="AW1119" s="100">
        <v>0</v>
      </c>
      <c r="AX1119" s="100">
        <v>0</v>
      </c>
      <c r="AY1119" s="100">
        <v>0</v>
      </c>
      <c r="AZ1119" s="100">
        <v>0</v>
      </c>
      <c r="BA1119" s="100">
        <v>0</v>
      </c>
      <c r="BB1119" s="100">
        <v>0</v>
      </c>
      <c r="BC1119" s="100">
        <v>0</v>
      </c>
      <c r="BD1119" s="100">
        <v>0</v>
      </c>
      <c r="BE1119" s="100">
        <v>0</v>
      </c>
      <c r="BF1119" s="100">
        <v>0</v>
      </c>
      <c r="BG1119" s="100">
        <v>0</v>
      </c>
      <c r="BH1119" s="100">
        <v>0</v>
      </c>
      <c r="BI1119" s="100">
        <v>0</v>
      </c>
      <c r="BJ1119" s="100">
        <v>0</v>
      </c>
      <c r="BK1119" s="100">
        <v>0</v>
      </c>
      <c r="BL1119" s="100">
        <v>0</v>
      </c>
      <c r="BM1119" s="100">
        <v>0</v>
      </c>
      <c r="BN1119" s="100">
        <v>0</v>
      </c>
      <c r="BO1119" s="100">
        <v>0</v>
      </c>
      <c r="BP1119" s="100">
        <v>0</v>
      </c>
      <c r="BQ1119" s="100">
        <v>0</v>
      </c>
      <c r="BR1119" s="100">
        <v>0</v>
      </c>
      <c r="BS1119" s="100">
        <v>0</v>
      </c>
      <c r="BT1119" s="100">
        <v>0</v>
      </c>
      <c r="BU1119" s="100">
        <v>0</v>
      </c>
      <c r="BV1119" s="100">
        <v>0</v>
      </c>
      <c r="BW1119" s="100">
        <v>0</v>
      </c>
      <c r="BX1119" s="100">
        <v>0</v>
      </c>
      <c r="BY1119" s="100">
        <v>0</v>
      </c>
      <c r="BZ1119" s="100">
        <v>0</v>
      </c>
      <c r="CA1119" s="100">
        <v>0</v>
      </c>
      <c r="CB1119" s="100">
        <v>0</v>
      </c>
      <c r="CC1119" s="100">
        <v>0</v>
      </c>
      <c r="CD1119" s="100">
        <v>0</v>
      </c>
      <c r="CE1119" s="100">
        <v>0</v>
      </c>
      <c r="CF1119" s="100">
        <v>0</v>
      </c>
      <c r="CG1119" s="100">
        <v>0</v>
      </c>
      <c r="CH1119" s="100">
        <v>0</v>
      </c>
      <c r="CI1119" s="100">
        <v>0</v>
      </c>
      <c r="CJ1119" s="100">
        <v>0</v>
      </c>
      <c r="CK1119" s="100">
        <v>0</v>
      </c>
      <c r="CL1119" s="100">
        <v>0</v>
      </c>
      <c r="CM1119" s="100">
        <v>0</v>
      </c>
      <c r="CN1119" s="100">
        <v>0</v>
      </c>
      <c r="CO1119" s="100">
        <v>0</v>
      </c>
    </row>
    <row r="1120" spans="1:93" x14ac:dyDescent="0.2">
      <c r="A1120" s="101" t="s">
        <v>2708</v>
      </c>
    </row>
    <row r="1121" spans="1:93" x14ac:dyDescent="0.2">
      <c r="A1121" s="101" t="s">
        <v>2709</v>
      </c>
    </row>
    <row r="1122" spans="1:93" x14ac:dyDescent="0.2">
      <c r="A1122" s="101" t="s">
        <v>2710</v>
      </c>
      <c r="B1122" s="100">
        <v>1000</v>
      </c>
      <c r="C1122" s="100">
        <v>1000</v>
      </c>
      <c r="D1122" s="100">
        <v>1000</v>
      </c>
      <c r="E1122" s="100">
        <v>1000</v>
      </c>
      <c r="F1122" s="100">
        <v>1000</v>
      </c>
      <c r="G1122" s="100">
        <v>1000</v>
      </c>
      <c r="H1122" s="100">
        <v>1000</v>
      </c>
      <c r="I1122" s="100">
        <v>1000</v>
      </c>
      <c r="J1122" s="100">
        <v>1000</v>
      </c>
      <c r="K1122" s="100">
        <v>1000</v>
      </c>
      <c r="L1122" s="100">
        <v>1000</v>
      </c>
      <c r="M1122" s="100">
        <v>1000</v>
      </c>
      <c r="N1122" s="100">
        <v>1000</v>
      </c>
      <c r="O1122" s="100">
        <v>1000</v>
      </c>
      <c r="P1122" s="100">
        <v>1000</v>
      </c>
      <c r="Q1122" s="100">
        <v>1000</v>
      </c>
      <c r="R1122" s="100">
        <v>1000</v>
      </c>
      <c r="S1122" s="100">
        <v>1000</v>
      </c>
      <c r="T1122" s="100">
        <v>1000</v>
      </c>
      <c r="U1122" s="100">
        <v>1000</v>
      </c>
      <c r="V1122" s="100">
        <v>1000</v>
      </c>
      <c r="W1122" s="100">
        <v>1000</v>
      </c>
      <c r="X1122" s="100">
        <v>1000</v>
      </c>
      <c r="Y1122" s="100">
        <v>1000</v>
      </c>
      <c r="Z1122" s="100">
        <v>1000</v>
      </c>
      <c r="AB1122" s="100">
        <v>1000</v>
      </c>
      <c r="AC1122" s="100">
        <v>0</v>
      </c>
      <c r="AD1122" s="100">
        <v>0</v>
      </c>
      <c r="AE1122" s="100">
        <v>0</v>
      </c>
      <c r="AF1122" s="100">
        <v>0</v>
      </c>
      <c r="AG1122" s="100">
        <v>0</v>
      </c>
      <c r="AH1122" s="100">
        <v>0</v>
      </c>
      <c r="AI1122" s="100">
        <v>0</v>
      </c>
      <c r="AJ1122" s="100">
        <v>0</v>
      </c>
      <c r="AK1122" s="100">
        <v>0</v>
      </c>
      <c r="AL1122" s="100">
        <v>0</v>
      </c>
      <c r="AM1122" s="100">
        <v>0</v>
      </c>
      <c r="AN1122" s="100">
        <v>0</v>
      </c>
      <c r="AO1122" s="100">
        <v>0</v>
      </c>
      <c r="AP1122" s="100">
        <v>0</v>
      </c>
      <c r="AQ1122" s="100">
        <v>0</v>
      </c>
      <c r="AR1122" s="100">
        <v>0</v>
      </c>
      <c r="AS1122" s="100">
        <v>0</v>
      </c>
      <c r="AT1122" s="100">
        <v>0</v>
      </c>
      <c r="AU1122" s="100">
        <v>0</v>
      </c>
      <c r="AV1122" s="100">
        <v>0</v>
      </c>
      <c r="AW1122" s="100">
        <v>0</v>
      </c>
      <c r="AX1122" s="100">
        <v>0</v>
      </c>
      <c r="AY1122" s="100">
        <v>0</v>
      </c>
      <c r="AZ1122" s="100">
        <v>0</v>
      </c>
      <c r="BA1122" s="100">
        <v>0</v>
      </c>
      <c r="BB1122" s="100">
        <v>0</v>
      </c>
      <c r="BC1122" s="100">
        <v>0</v>
      </c>
      <c r="BD1122" s="100">
        <v>0</v>
      </c>
      <c r="BE1122" s="100">
        <v>0</v>
      </c>
      <c r="BF1122" s="100">
        <v>0</v>
      </c>
      <c r="BG1122" s="100">
        <v>0</v>
      </c>
      <c r="BH1122" s="100">
        <v>0</v>
      </c>
      <c r="BI1122" s="100">
        <v>0</v>
      </c>
      <c r="BJ1122" s="100">
        <v>0</v>
      </c>
      <c r="BK1122" s="100">
        <v>0</v>
      </c>
      <c r="BL1122" s="100">
        <v>0</v>
      </c>
      <c r="BM1122" s="100">
        <v>0</v>
      </c>
      <c r="BN1122" s="100">
        <v>0</v>
      </c>
      <c r="BO1122" s="100">
        <v>0</v>
      </c>
      <c r="BP1122" s="100">
        <v>0</v>
      </c>
      <c r="BQ1122" s="100">
        <v>0</v>
      </c>
      <c r="BR1122" s="100">
        <v>0</v>
      </c>
      <c r="BS1122" s="100">
        <v>0</v>
      </c>
      <c r="BT1122" s="100">
        <v>0</v>
      </c>
      <c r="BU1122" s="100">
        <v>0</v>
      </c>
      <c r="BV1122" s="100">
        <v>0</v>
      </c>
      <c r="BW1122" s="100">
        <v>0</v>
      </c>
      <c r="BX1122" s="100">
        <v>0</v>
      </c>
      <c r="BY1122" s="100">
        <v>0</v>
      </c>
      <c r="BZ1122" s="100">
        <v>0</v>
      </c>
      <c r="CA1122" s="100">
        <v>0</v>
      </c>
      <c r="CB1122" s="100">
        <v>0</v>
      </c>
      <c r="CC1122" s="100">
        <v>0</v>
      </c>
      <c r="CD1122" s="100">
        <v>0</v>
      </c>
      <c r="CE1122" s="100">
        <v>0</v>
      </c>
      <c r="CF1122" s="100">
        <v>0</v>
      </c>
      <c r="CG1122" s="100">
        <v>0</v>
      </c>
      <c r="CH1122" s="100">
        <v>0</v>
      </c>
      <c r="CI1122" s="100">
        <v>0</v>
      </c>
      <c r="CJ1122" s="100">
        <v>0</v>
      </c>
      <c r="CK1122" s="100">
        <v>0</v>
      </c>
      <c r="CL1122" s="100">
        <v>0</v>
      </c>
      <c r="CM1122" s="100">
        <v>0</v>
      </c>
      <c r="CN1122" s="100">
        <v>0</v>
      </c>
      <c r="CO1122" s="100">
        <v>0</v>
      </c>
    </row>
    <row r="1123" spans="1:93" x14ac:dyDescent="0.2">
      <c r="A1123" s="101" t="s">
        <v>2711</v>
      </c>
      <c r="B1123" s="100">
        <v>23335927749.589901</v>
      </c>
      <c r="C1123" s="100">
        <v>23422639744.759998</v>
      </c>
      <c r="D1123" s="100">
        <v>23472097391.720001</v>
      </c>
      <c r="E1123" s="100">
        <v>23803764546.859901</v>
      </c>
      <c r="F1123" s="100">
        <v>24071330402.829899</v>
      </c>
      <c r="G1123" s="100">
        <v>24298762665.110001</v>
      </c>
      <c r="H1123" s="100">
        <v>24548586480.6399</v>
      </c>
      <c r="I1123" s="100">
        <v>24877784208.799999</v>
      </c>
      <c r="J1123" s="100">
        <v>25242875999.009899</v>
      </c>
      <c r="K1123" s="100">
        <v>25528384381.830002</v>
      </c>
      <c r="L1123" s="100">
        <v>25837821587.630001</v>
      </c>
      <c r="M1123" s="100">
        <v>26165936762</v>
      </c>
      <c r="N1123" s="100">
        <v>26165936762</v>
      </c>
      <c r="O1123" s="100">
        <v>26351719553.589901</v>
      </c>
      <c r="P1123" s="100">
        <v>26319944844.179901</v>
      </c>
      <c r="Q1123" s="100">
        <v>26312048035.349998</v>
      </c>
      <c r="R1123" s="100">
        <v>26442365029.5</v>
      </c>
      <c r="S1123" s="100">
        <v>26512506732.099998</v>
      </c>
      <c r="T1123" s="100">
        <v>26599628018.059898</v>
      </c>
      <c r="U1123" s="100">
        <v>26658317689.59</v>
      </c>
      <c r="V1123" s="100">
        <v>26715877391.739899</v>
      </c>
      <c r="W1123" s="100">
        <v>26919285392.069901</v>
      </c>
      <c r="X1123" s="100">
        <v>26845260372.919899</v>
      </c>
      <c r="Y1123" s="100">
        <v>27365832126.419899</v>
      </c>
      <c r="Z1123" s="100">
        <v>27163962778.810001</v>
      </c>
      <c r="AB1123" s="100">
        <v>27163962778.810001</v>
      </c>
      <c r="AC1123" s="100">
        <v>0</v>
      </c>
      <c r="AD1123" s="100">
        <v>0</v>
      </c>
      <c r="AE1123" s="100">
        <v>0</v>
      </c>
      <c r="AF1123" s="100">
        <v>0</v>
      </c>
      <c r="AG1123" s="100">
        <v>0</v>
      </c>
      <c r="AH1123" s="100">
        <v>0</v>
      </c>
      <c r="AI1123" s="100">
        <v>0</v>
      </c>
      <c r="AJ1123" s="100">
        <v>0</v>
      </c>
      <c r="AK1123" s="100">
        <v>0</v>
      </c>
      <c r="AL1123" s="100">
        <v>0</v>
      </c>
      <c r="AM1123" s="100">
        <v>0</v>
      </c>
      <c r="AN1123" s="100">
        <v>0</v>
      </c>
      <c r="AO1123" s="100">
        <v>0</v>
      </c>
      <c r="AP1123" s="100">
        <v>0</v>
      </c>
      <c r="AQ1123" s="100">
        <v>0</v>
      </c>
      <c r="AR1123" s="100">
        <v>0</v>
      </c>
      <c r="AS1123" s="100">
        <v>0</v>
      </c>
      <c r="AT1123" s="100">
        <v>0</v>
      </c>
      <c r="AU1123" s="100">
        <v>0</v>
      </c>
      <c r="AV1123" s="100">
        <v>0</v>
      </c>
      <c r="AW1123" s="100">
        <v>0</v>
      </c>
      <c r="AX1123" s="100">
        <v>0</v>
      </c>
      <c r="AY1123" s="100">
        <v>0</v>
      </c>
      <c r="AZ1123" s="100">
        <v>0</v>
      </c>
      <c r="BA1123" s="100">
        <v>0</v>
      </c>
      <c r="BB1123" s="100">
        <v>0</v>
      </c>
      <c r="BC1123" s="100">
        <v>0</v>
      </c>
      <c r="BD1123" s="100">
        <v>0</v>
      </c>
      <c r="BE1123" s="100">
        <v>0</v>
      </c>
      <c r="BF1123" s="100">
        <v>0</v>
      </c>
      <c r="BG1123" s="100">
        <v>0</v>
      </c>
      <c r="BH1123" s="100">
        <v>0</v>
      </c>
      <c r="BI1123" s="100">
        <v>0</v>
      </c>
      <c r="BJ1123" s="100">
        <v>0</v>
      </c>
      <c r="BK1123" s="100">
        <v>0</v>
      </c>
      <c r="BL1123" s="100">
        <v>0</v>
      </c>
      <c r="BM1123" s="100">
        <v>0</v>
      </c>
      <c r="BN1123" s="100">
        <v>0</v>
      </c>
      <c r="BO1123" s="100">
        <v>0</v>
      </c>
      <c r="BP1123" s="100">
        <v>0</v>
      </c>
      <c r="BQ1123" s="100">
        <v>0</v>
      </c>
      <c r="BR1123" s="100">
        <v>0</v>
      </c>
      <c r="BS1123" s="100">
        <v>0</v>
      </c>
      <c r="BT1123" s="100">
        <v>0</v>
      </c>
      <c r="BU1123" s="100">
        <v>0</v>
      </c>
      <c r="BV1123" s="100">
        <v>0</v>
      </c>
      <c r="BW1123" s="100">
        <v>0</v>
      </c>
      <c r="BX1123" s="100">
        <v>0</v>
      </c>
      <c r="BY1123" s="100">
        <v>0</v>
      </c>
      <c r="BZ1123" s="100">
        <v>0</v>
      </c>
      <c r="CA1123" s="100">
        <v>0</v>
      </c>
      <c r="CB1123" s="100">
        <v>0</v>
      </c>
      <c r="CC1123" s="100">
        <v>0</v>
      </c>
      <c r="CD1123" s="100">
        <v>0</v>
      </c>
      <c r="CE1123" s="100">
        <v>0</v>
      </c>
      <c r="CF1123" s="100">
        <v>0</v>
      </c>
      <c r="CG1123" s="100">
        <v>0</v>
      </c>
      <c r="CH1123" s="100">
        <v>0</v>
      </c>
      <c r="CI1123" s="100">
        <v>0</v>
      </c>
      <c r="CJ1123" s="100">
        <v>0</v>
      </c>
      <c r="CK1123" s="100">
        <v>0</v>
      </c>
      <c r="CL1123" s="100">
        <v>0</v>
      </c>
      <c r="CM1123" s="100">
        <v>0</v>
      </c>
      <c r="CN1123" s="100">
        <v>0</v>
      </c>
      <c r="CO1123" s="100">
        <v>0</v>
      </c>
    </row>
    <row r="1124" spans="1:93" x14ac:dyDescent="0.2">
      <c r="A1124" s="101" t="s">
        <v>2712</v>
      </c>
      <c r="B1124" s="100">
        <v>0</v>
      </c>
      <c r="C1124" s="100">
        <v>0</v>
      </c>
      <c r="D1124" s="100">
        <v>0</v>
      </c>
      <c r="E1124" s="100">
        <v>0</v>
      </c>
      <c r="F1124" s="100">
        <v>0</v>
      </c>
      <c r="G1124" s="100">
        <v>0</v>
      </c>
      <c r="H1124" s="100">
        <v>0</v>
      </c>
      <c r="I1124" s="100">
        <v>0</v>
      </c>
      <c r="J1124" s="100">
        <v>0</v>
      </c>
      <c r="K1124" s="100">
        <v>0</v>
      </c>
      <c r="L1124" s="100">
        <v>0</v>
      </c>
      <c r="M1124" s="100">
        <v>0</v>
      </c>
      <c r="N1124" s="100">
        <v>0</v>
      </c>
      <c r="O1124" s="100">
        <v>0</v>
      </c>
      <c r="P1124" s="100">
        <v>0</v>
      </c>
      <c r="Q1124" s="100">
        <v>0</v>
      </c>
      <c r="R1124" s="100">
        <v>0</v>
      </c>
      <c r="S1124" s="100">
        <v>0</v>
      </c>
      <c r="T1124" s="100">
        <v>0</v>
      </c>
      <c r="U1124" s="100">
        <v>0</v>
      </c>
      <c r="V1124" s="100">
        <v>0</v>
      </c>
      <c r="W1124" s="100">
        <v>0</v>
      </c>
      <c r="X1124" s="100">
        <v>0</v>
      </c>
      <c r="Y1124" s="100">
        <v>0</v>
      </c>
      <c r="Z1124" s="100">
        <v>0</v>
      </c>
      <c r="AB1124" s="100">
        <v>0</v>
      </c>
      <c r="AC1124" s="100">
        <v>0</v>
      </c>
      <c r="AD1124" s="100">
        <v>0</v>
      </c>
      <c r="AE1124" s="100">
        <v>0</v>
      </c>
      <c r="AF1124" s="100">
        <v>0</v>
      </c>
      <c r="AG1124" s="100">
        <v>0</v>
      </c>
      <c r="AH1124" s="100">
        <v>0</v>
      </c>
      <c r="AI1124" s="100">
        <v>0</v>
      </c>
      <c r="AJ1124" s="100">
        <v>0</v>
      </c>
      <c r="AK1124" s="100">
        <v>0</v>
      </c>
      <c r="AL1124" s="100">
        <v>0</v>
      </c>
      <c r="AM1124" s="100">
        <v>0</v>
      </c>
      <c r="AN1124" s="100">
        <v>0</v>
      </c>
      <c r="AO1124" s="100">
        <v>0</v>
      </c>
      <c r="AP1124" s="100">
        <v>0</v>
      </c>
      <c r="AQ1124" s="100">
        <v>0</v>
      </c>
      <c r="AR1124" s="100">
        <v>0</v>
      </c>
      <c r="AS1124" s="100">
        <v>0</v>
      </c>
      <c r="AT1124" s="100">
        <v>0</v>
      </c>
      <c r="AU1124" s="100">
        <v>0</v>
      </c>
      <c r="AV1124" s="100">
        <v>0</v>
      </c>
      <c r="AW1124" s="100">
        <v>0</v>
      </c>
      <c r="AX1124" s="100">
        <v>0</v>
      </c>
      <c r="AY1124" s="100">
        <v>0</v>
      </c>
      <c r="AZ1124" s="100">
        <v>0</v>
      </c>
      <c r="BA1124" s="100">
        <v>0</v>
      </c>
      <c r="BB1124" s="100">
        <v>0</v>
      </c>
      <c r="BC1124" s="100">
        <v>0</v>
      </c>
      <c r="BD1124" s="100">
        <v>0</v>
      </c>
      <c r="BE1124" s="100">
        <v>0</v>
      </c>
      <c r="BF1124" s="100">
        <v>0</v>
      </c>
      <c r="BG1124" s="100">
        <v>0</v>
      </c>
      <c r="BH1124" s="100">
        <v>0</v>
      </c>
      <c r="BI1124" s="100">
        <v>0</v>
      </c>
      <c r="BJ1124" s="100">
        <v>0</v>
      </c>
      <c r="BK1124" s="100">
        <v>0</v>
      </c>
      <c r="BL1124" s="100">
        <v>0</v>
      </c>
      <c r="BM1124" s="100">
        <v>0</v>
      </c>
      <c r="BN1124" s="100">
        <v>0</v>
      </c>
      <c r="BO1124" s="100">
        <v>0</v>
      </c>
      <c r="BP1124" s="100">
        <v>0</v>
      </c>
      <c r="BQ1124" s="100">
        <v>0</v>
      </c>
      <c r="BR1124" s="100">
        <v>0</v>
      </c>
      <c r="BS1124" s="100">
        <v>0</v>
      </c>
      <c r="BT1124" s="100">
        <v>0</v>
      </c>
      <c r="BU1124" s="100">
        <v>0</v>
      </c>
      <c r="BV1124" s="100">
        <v>0</v>
      </c>
      <c r="BW1124" s="100">
        <v>0</v>
      </c>
      <c r="BX1124" s="100">
        <v>0</v>
      </c>
      <c r="BY1124" s="100">
        <v>0</v>
      </c>
      <c r="BZ1124" s="100">
        <v>0</v>
      </c>
      <c r="CA1124" s="100">
        <v>0</v>
      </c>
      <c r="CB1124" s="100">
        <v>0</v>
      </c>
      <c r="CC1124" s="100">
        <v>0</v>
      </c>
      <c r="CD1124" s="100">
        <v>0</v>
      </c>
      <c r="CE1124" s="100">
        <v>0</v>
      </c>
      <c r="CF1124" s="100">
        <v>0</v>
      </c>
      <c r="CG1124" s="100">
        <v>0</v>
      </c>
      <c r="CH1124" s="100">
        <v>0</v>
      </c>
      <c r="CI1124" s="100">
        <v>0</v>
      </c>
      <c r="CJ1124" s="100">
        <v>0</v>
      </c>
      <c r="CK1124" s="100">
        <v>0</v>
      </c>
      <c r="CL1124" s="100">
        <v>0</v>
      </c>
      <c r="CM1124" s="100">
        <v>0</v>
      </c>
      <c r="CN1124" s="100">
        <v>0</v>
      </c>
      <c r="CO1124" s="100">
        <v>0</v>
      </c>
    </row>
    <row r="1125" spans="1:93" x14ac:dyDescent="0.2">
      <c r="A1125" s="102" t="s">
        <v>2713</v>
      </c>
      <c r="B1125" s="100">
        <v>23335927749.589901</v>
      </c>
      <c r="C1125" s="100">
        <v>23422639744.759998</v>
      </c>
      <c r="D1125" s="100">
        <v>23472097391.720001</v>
      </c>
      <c r="E1125" s="100">
        <v>23803764546.859901</v>
      </c>
      <c r="F1125" s="100">
        <v>24071330402.829899</v>
      </c>
      <c r="G1125" s="100">
        <v>24298762665.110001</v>
      </c>
      <c r="H1125" s="100">
        <v>24548586480.6399</v>
      </c>
      <c r="I1125" s="100">
        <v>24877784208.799999</v>
      </c>
      <c r="J1125" s="100">
        <v>25242875999.009899</v>
      </c>
      <c r="K1125" s="100">
        <v>25528384381.830002</v>
      </c>
      <c r="L1125" s="100">
        <v>25837821587.630001</v>
      </c>
      <c r="M1125" s="100">
        <v>26165936762</v>
      </c>
      <c r="N1125" s="100">
        <v>26165936762</v>
      </c>
      <c r="O1125" s="100">
        <v>26351719553.589901</v>
      </c>
      <c r="P1125" s="100">
        <v>26319944844.179901</v>
      </c>
      <c r="Q1125" s="100">
        <v>26312048035.349998</v>
      </c>
      <c r="R1125" s="100">
        <v>26442365029.5</v>
      </c>
      <c r="S1125" s="100">
        <v>26512506732.099998</v>
      </c>
      <c r="T1125" s="100">
        <v>26599628018.059898</v>
      </c>
      <c r="U1125" s="100">
        <v>26658317689.59</v>
      </c>
      <c r="V1125" s="100">
        <v>26715877391.739899</v>
      </c>
      <c r="W1125" s="100">
        <v>26919285392.069901</v>
      </c>
      <c r="X1125" s="100">
        <v>26845260372.919899</v>
      </c>
      <c r="Y1125" s="100">
        <v>27365832126.419899</v>
      </c>
      <c r="Z1125" s="100">
        <v>27163962778.810001</v>
      </c>
      <c r="AB1125" s="100">
        <v>27163962778.810001</v>
      </c>
      <c r="AC1125" s="100">
        <v>0</v>
      </c>
      <c r="AD1125" s="100">
        <v>0</v>
      </c>
      <c r="AE1125" s="100">
        <v>0</v>
      </c>
      <c r="AF1125" s="100">
        <v>0</v>
      </c>
      <c r="AG1125" s="100">
        <v>0</v>
      </c>
      <c r="AH1125" s="100">
        <v>0</v>
      </c>
      <c r="AI1125" s="100">
        <v>0</v>
      </c>
      <c r="AJ1125" s="100">
        <v>0</v>
      </c>
      <c r="AK1125" s="100">
        <v>0</v>
      </c>
      <c r="AL1125" s="100">
        <v>0</v>
      </c>
      <c r="AM1125" s="100">
        <v>0</v>
      </c>
      <c r="AN1125" s="100">
        <v>0</v>
      </c>
      <c r="AO1125" s="100">
        <v>0</v>
      </c>
      <c r="AP1125" s="100">
        <v>0</v>
      </c>
      <c r="AQ1125" s="100">
        <v>0</v>
      </c>
      <c r="AR1125" s="100">
        <v>0</v>
      </c>
      <c r="AS1125" s="100">
        <v>0</v>
      </c>
      <c r="AT1125" s="100">
        <v>0</v>
      </c>
      <c r="AU1125" s="100">
        <v>0</v>
      </c>
      <c r="AV1125" s="100">
        <v>0</v>
      </c>
      <c r="AW1125" s="100">
        <v>0</v>
      </c>
      <c r="AX1125" s="100">
        <v>0</v>
      </c>
      <c r="AY1125" s="100">
        <v>0</v>
      </c>
      <c r="AZ1125" s="100">
        <v>0</v>
      </c>
      <c r="BA1125" s="100">
        <v>0</v>
      </c>
      <c r="BB1125" s="100">
        <v>0</v>
      </c>
      <c r="BC1125" s="100">
        <v>0</v>
      </c>
      <c r="BD1125" s="100">
        <v>0</v>
      </c>
      <c r="BE1125" s="100">
        <v>0</v>
      </c>
      <c r="BF1125" s="100">
        <v>0</v>
      </c>
      <c r="BG1125" s="100">
        <v>0</v>
      </c>
      <c r="BH1125" s="100">
        <v>0</v>
      </c>
      <c r="BI1125" s="100">
        <v>0</v>
      </c>
      <c r="BJ1125" s="100">
        <v>0</v>
      </c>
      <c r="BK1125" s="100">
        <v>0</v>
      </c>
      <c r="BL1125" s="100">
        <v>0</v>
      </c>
      <c r="BM1125" s="100">
        <v>0</v>
      </c>
      <c r="BN1125" s="100">
        <v>0</v>
      </c>
      <c r="BO1125" s="100">
        <v>0</v>
      </c>
      <c r="BP1125" s="100">
        <v>0</v>
      </c>
      <c r="BQ1125" s="100">
        <v>0</v>
      </c>
      <c r="BR1125" s="100">
        <v>0</v>
      </c>
      <c r="BS1125" s="100">
        <v>0</v>
      </c>
      <c r="BT1125" s="100">
        <v>0</v>
      </c>
      <c r="BU1125" s="100">
        <v>0</v>
      </c>
      <c r="BV1125" s="100">
        <v>0</v>
      </c>
      <c r="BW1125" s="100">
        <v>0</v>
      </c>
      <c r="BX1125" s="100">
        <v>0</v>
      </c>
      <c r="BY1125" s="100">
        <v>0</v>
      </c>
      <c r="BZ1125" s="100">
        <v>0</v>
      </c>
      <c r="CA1125" s="100">
        <v>0</v>
      </c>
      <c r="CB1125" s="100">
        <v>0</v>
      </c>
      <c r="CC1125" s="100">
        <v>0</v>
      </c>
      <c r="CD1125" s="100">
        <v>0</v>
      </c>
      <c r="CE1125" s="100">
        <v>0</v>
      </c>
      <c r="CF1125" s="100">
        <v>0</v>
      </c>
      <c r="CG1125" s="100">
        <v>0</v>
      </c>
      <c r="CH1125" s="100">
        <v>0</v>
      </c>
      <c r="CI1125" s="100">
        <v>0</v>
      </c>
      <c r="CJ1125" s="100">
        <v>0</v>
      </c>
      <c r="CK1125" s="100">
        <v>0</v>
      </c>
      <c r="CL1125" s="100">
        <v>0</v>
      </c>
      <c r="CM1125" s="100">
        <v>0</v>
      </c>
      <c r="CN1125" s="100">
        <v>0</v>
      </c>
      <c r="CO1125" s="100">
        <v>0</v>
      </c>
    </row>
    <row r="1126" spans="1:93" x14ac:dyDescent="0.2">
      <c r="A1126" s="101" t="s">
        <v>2714</v>
      </c>
    </row>
    <row r="1127" spans="1:93" x14ac:dyDescent="0.2">
      <c r="A1127" s="101" t="s">
        <v>2715</v>
      </c>
      <c r="B1127" s="100">
        <v>-23336427812.899899</v>
      </c>
      <c r="C1127" s="100">
        <v>-23423094347.939999</v>
      </c>
      <c r="D1127" s="100">
        <v>-23472506533.949902</v>
      </c>
      <c r="E1127" s="100">
        <v>-23804128228.989899</v>
      </c>
      <c r="F1127" s="100">
        <v>-24071648624.689899</v>
      </c>
      <c r="G1127" s="100">
        <v>-24299035427.199902</v>
      </c>
      <c r="H1127" s="100">
        <v>-24548813782.830002</v>
      </c>
      <c r="I1127" s="100">
        <v>-24877966050.689999</v>
      </c>
      <c r="J1127" s="100">
        <v>-25243012380.630001</v>
      </c>
      <c r="K1127" s="100">
        <v>-25528475303.259998</v>
      </c>
      <c r="L1127" s="100">
        <v>-25837867048.669998</v>
      </c>
      <c r="M1127" s="100">
        <v>-26165936762.789902</v>
      </c>
      <c r="N1127" s="100">
        <v>-26165936762.789902</v>
      </c>
      <c r="O1127" s="100">
        <v>-26351719554.349998</v>
      </c>
      <c r="P1127" s="100">
        <v>-26319944845.179901</v>
      </c>
      <c r="Q1127" s="100">
        <v>-26312048036.07</v>
      </c>
      <c r="R1127" s="100">
        <v>-26442365030.27</v>
      </c>
      <c r="S1127" s="100">
        <v>-26512506732.8899</v>
      </c>
      <c r="T1127" s="100">
        <v>-26599628018.799999</v>
      </c>
      <c r="U1127" s="100">
        <v>-26658317690.349998</v>
      </c>
      <c r="V1127" s="100">
        <v>-26715877392.519901</v>
      </c>
      <c r="W1127" s="100">
        <v>-26919285392.759899</v>
      </c>
      <c r="X1127" s="100">
        <v>-26845260373.66</v>
      </c>
      <c r="Y1127" s="100">
        <v>-27365832127.259998</v>
      </c>
      <c r="Z1127" s="100">
        <v>-27163962779.619999</v>
      </c>
      <c r="AB1127" s="100">
        <v>-27163962779.619999</v>
      </c>
      <c r="AC1127" s="100">
        <v>0</v>
      </c>
      <c r="AD1127" s="100">
        <v>0</v>
      </c>
      <c r="AE1127" s="100">
        <v>0</v>
      </c>
      <c r="AF1127" s="100">
        <v>0</v>
      </c>
      <c r="AG1127" s="100">
        <v>0</v>
      </c>
      <c r="AH1127" s="100">
        <v>0</v>
      </c>
      <c r="AI1127" s="100">
        <v>0</v>
      </c>
      <c r="AJ1127" s="100">
        <v>0</v>
      </c>
      <c r="AK1127" s="100">
        <v>0</v>
      </c>
      <c r="AL1127" s="100">
        <v>0</v>
      </c>
      <c r="AM1127" s="100">
        <v>0</v>
      </c>
      <c r="AN1127" s="100">
        <v>0</v>
      </c>
      <c r="AO1127" s="100">
        <v>0</v>
      </c>
      <c r="AP1127" s="100">
        <v>0</v>
      </c>
      <c r="AQ1127" s="100">
        <v>0</v>
      </c>
      <c r="AR1127" s="100">
        <v>0</v>
      </c>
      <c r="AS1127" s="100">
        <v>0</v>
      </c>
      <c r="AT1127" s="100">
        <v>0</v>
      </c>
      <c r="AU1127" s="100">
        <v>0</v>
      </c>
      <c r="AV1127" s="100">
        <v>0</v>
      </c>
      <c r="AW1127" s="100">
        <v>0</v>
      </c>
      <c r="AX1127" s="100">
        <v>0</v>
      </c>
      <c r="AY1127" s="100">
        <v>0</v>
      </c>
      <c r="AZ1127" s="100">
        <v>0</v>
      </c>
      <c r="BA1127" s="100">
        <v>0</v>
      </c>
      <c r="BB1127" s="100">
        <v>0</v>
      </c>
      <c r="BC1127" s="100">
        <v>0</v>
      </c>
      <c r="BD1127" s="100">
        <v>0</v>
      </c>
      <c r="BE1127" s="100">
        <v>0</v>
      </c>
      <c r="BF1127" s="100">
        <v>0</v>
      </c>
      <c r="BG1127" s="100">
        <v>0</v>
      </c>
      <c r="BH1127" s="100">
        <v>0</v>
      </c>
      <c r="BI1127" s="100">
        <v>0</v>
      </c>
      <c r="BJ1127" s="100">
        <v>0</v>
      </c>
      <c r="BK1127" s="100">
        <v>0</v>
      </c>
      <c r="BL1127" s="100">
        <v>0</v>
      </c>
      <c r="BM1127" s="100">
        <v>0</v>
      </c>
      <c r="BN1127" s="100">
        <v>0</v>
      </c>
      <c r="BO1127" s="100">
        <v>0</v>
      </c>
      <c r="BP1127" s="100">
        <v>0</v>
      </c>
      <c r="BQ1127" s="100">
        <v>0</v>
      </c>
      <c r="BR1127" s="100">
        <v>0</v>
      </c>
      <c r="BS1127" s="100">
        <v>0</v>
      </c>
      <c r="BT1127" s="100">
        <v>0</v>
      </c>
      <c r="BU1127" s="100">
        <v>0</v>
      </c>
      <c r="BV1127" s="100">
        <v>0</v>
      </c>
      <c r="BW1127" s="100">
        <v>0</v>
      </c>
      <c r="BX1127" s="100">
        <v>0</v>
      </c>
      <c r="BY1127" s="100">
        <v>0</v>
      </c>
      <c r="BZ1127" s="100">
        <v>0</v>
      </c>
      <c r="CA1127" s="100">
        <v>0</v>
      </c>
      <c r="CB1127" s="100">
        <v>0</v>
      </c>
      <c r="CC1127" s="100">
        <v>0</v>
      </c>
      <c r="CD1127" s="100">
        <v>0</v>
      </c>
      <c r="CE1127" s="100">
        <v>0</v>
      </c>
      <c r="CF1127" s="100">
        <v>0</v>
      </c>
      <c r="CG1127" s="100">
        <v>0</v>
      </c>
      <c r="CH1127" s="100">
        <v>0</v>
      </c>
      <c r="CI1127" s="100">
        <v>0</v>
      </c>
      <c r="CJ1127" s="100">
        <v>0</v>
      </c>
      <c r="CK1127" s="100">
        <v>0</v>
      </c>
      <c r="CL1127" s="100">
        <v>0</v>
      </c>
      <c r="CM1127" s="100">
        <v>0</v>
      </c>
      <c r="CN1127" s="100">
        <v>0</v>
      </c>
      <c r="CO1127" s="100">
        <v>0</v>
      </c>
    </row>
    <row r="1128" spans="1:93" x14ac:dyDescent="0.2">
      <c r="A1128" s="101" t="s">
        <v>2716</v>
      </c>
      <c r="B1128" s="100">
        <v>0</v>
      </c>
      <c r="C1128" s="100">
        <v>0</v>
      </c>
      <c r="D1128" s="100">
        <v>0</v>
      </c>
      <c r="E1128" s="100">
        <v>0</v>
      </c>
      <c r="F1128" s="100">
        <v>0</v>
      </c>
      <c r="G1128" s="100">
        <v>0</v>
      </c>
      <c r="H1128" s="100">
        <v>0</v>
      </c>
      <c r="I1128" s="100">
        <v>0</v>
      </c>
      <c r="J1128" s="100">
        <v>0</v>
      </c>
      <c r="K1128" s="100">
        <v>0</v>
      </c>
      <c r="L1128" s="100">
        <v>0</v>
      </c>
      <c r="M1128" s="100">
        <v>0</v>
      </c>
      <c r="N1128" s="100">
        <v>0</v>
      </c>
      <c r="O1128" s="100">
        <v>0</v>
      </c>
      <c r="P1128" s="100">
        <v>0</v>
      </c>
      <c r="Q1128" s="100">
        <v>0</v>
      </c>
      <c r="R1128" s="100">
        <v>0</v>
      </c>
      <c r="S1128" s="100">
        <v>0</v>
      </c>
      <c r="T1128" s="100">
        <v>0</v>
      </c>
      <c r="U1128" s="100">
        <v>0</v>
      </c>
      <c r="V1128" s="100">
        <v>0</v>
      </c>
      <c r="W1128" s="100">
        <v>0</v>
      </c>
      <c r="X1128" s="100">
        <v>0</v>
      </c>
      <c r="Y1128" s="100">
        <v>0</v>
      </c>
      <c r="Z1128" s="100">
        <v>0</v>
      </c>
      <c r="AB1128" s="100">
        <v>0</v>
      </c>
      <c r="AC1128" s="100">
        <v>0</v>
      </c>
      <c r="AD1128" s="100">
        <v>0</v>
      </c>
      <c r="AE1128" s="100">
        <v>0</v>
      </c>
      <c r="AF1128" s="100">
        <v>0</v>
      </c>
      <c r="AG1128" s="100">
        <v>0</v>
      </c>
      <c r="AH1128" s="100">
        <v>0</v>
      </c>
      <c r="AI1128" s="100">
        <v>0</v>
      </c>
      <c r="AJ1128" s="100">
        <v>0</v>
      </c>
      <c r="AK1128" s="100">
        <v>0</v>
      </c>
      <c r="AL1128" s="100">
        <v>0</v>
      </c>
      <c r="AM1128" s="100">
        <v>0</v>
      </c>
      <c r="AN1128" s="100">
        <v>0</v>
      </c>
      <c r="AO1128" s="100">
        <v>0</v>
      </c>
      <c r="AP1128" s="100">
        <v>0</v>
      </c>
      <c r="AQ1128" s="100">
        <v>0</v>
      </c>
      <c r="AR1128" s="100">
        <v>0</v>
      </c>
      <c r="AS1128" s="100">
        <v>0</v>
      </c>
      <c r="AT1128" s="100">
        <v>0</v>
      </c>
      <c r="AU1128" s="100">
        <v>0</v>
      </c>
      <c r="AV1128" s="100">
        <v>0</v>
      </c>
      <c r="AW1128" s="100">
        <v>0</v>
      </c>
      <c r="AX1128" s="100">
        <v>0</v>
      </c>
      <c r="AY1128" s="100">
        <v>0</v>
      </c>
      <c r="AZ1128" s="100">
        <v>0</v>
      </c>
      <c r="BA1128" s="100">
        <v>0</v>
      </c>
      <c r="BB1128" s="100">
        <v>0</v>
      </c>
      <c r="BC1128" s="100">
        <v>0</v>
      </c>
      <c r="BD1128" s="100">
        <v>0</v>
      </c>
      <c r="BE1128" s="100">
        <v>0</v>
      </c>
      <c r="BF1128" s="100">
        <v>0</v>
      </c>
      <c r="BG1128" s="100">
        <v>0</v>
      </c>
      <c r="BH1128" s="100">
        <v>0</v>
      </c>
      <c r="BI1128" s="100">
        <v>0</v>
      </c>
      <c r="BJ1128" s="100">
        <v>0</v>
      </c>
      <c r="BK1128" s="100">
        <v>0</v>
      </c>
      <c r="BL1128" s="100">
        <v>0</v>
      </c>
      <c r="BM1128" s="100">
        <v>0</v>
      </c>
      <c r="BN1128" s="100">
        <v>0</v>
      </c>
      <c r="BO1128" s="100">
        <v>0</v>
      </c>
      <c r="BP1128" s="100">
        <v>0</v>
      </c>
      <c r="BQ1128" s="100">
        <v>0</v>
      </c>
      <c r="BR1128" s="100">
        <v>0</v>
      </c>
      <c r="BS1128" s="100">
        <v>0</v>
      </c>
      <c r="BT1128" s="100">
        <v>0</v>
      </c>
      <c r="BU1128" s="100">
        <v>0</v>
      </c>
      <c r="BV1128" s="100">
        <v>0</v>
      </c>
      <c r="BW1128" s="100">
        <v>0</v>
      </c>
      <c r="BX1128" s="100">
        <v>0</v>
      </c>
      <c r="BY1128" s="100">
        <v>0</v>
      </c>
      <c r="BZ1128" s="100">
        <v>0</v>
      </c>
      <c r="CA1128" s="100">
        <v>0</v>
      </c>
      <c r="CB1128" s="100">
        <v>0</v>
      </c>
      <c r="CC1128" s="100">
        <v>0</v>
      </c>
      <c r="CD1128" s="100">
        <v>0</v>
      </c>
      <c r="CE1128" s="100">
        <v>0</v>
      </c>
      <c r="CF1128" s="100">
        <v>0</v>
      </c>
      <c r="CG1128" s="100">
        <v>0</v>
      </c>
      <c r="CH1128" s="100">
        <v>0</v>
      </c>
      <c r="CI1128" s="100">
        <v>0</v>
      </c>
      <c r="CJ1128" s="100">
        <v>0</v>
      </c>
      <c r="CK1128" s="100">
        <v>0</v>
      </c>
      <c r="CL1128" s="100">
        <v>0</v>
      </c>
      <c r="CM1128" s="100">
        <v>0</v>
      </c>
      <c r="CN1128" s="100">
        <v>0</v>
      </c>
      <c r="CO1128" s="100">
        <v>0</v>
      </c>
    </row>
    <row r="1129" spans="1:93" x14ac:dyDescent="0.2">
      <c r="A1129" s="102" t="s">
        <v>2717</v>
      </c>
      <c r="B1129" s="100">
        <v>-23336427812.899899</v>
      </c>
      <c r="C1129" s="100">
        <v>-23423094347.939999</v>
      </c>
      <c r="D1129" s="100">
        <v>-23472506533.949902</v>
      </c>
      <c r="E1129" s="100">
        <v>-23804128228.989899</v>
      </c>
      <c r="F1129" s="100">
        <v>-24071648624.689899</v>
      </c>
      <c r="G1129" s="100">
        <v>-24299035427.199902</v>
      </c>
      <c r="H1129" s="100">
        <v>-24548813782.830002</v>
      </c>
      <c r="I1129" s="100">
        <v>-24877966050.689999</v>
      </c>
      <c r="J1129" s="100">
        <v>-25243012380.630001</v>
      </c>
      <c r="K1129" s="100">
        <v>-25528475303.259998</v>
      </c>
      <c r="L1129" s="100">
        <v>-25837867048.669998</v>
      </c>
      <c r="M1129" s="100">
        <v>-26165936762.789902</v>
      </c>
      <c r="N1129" s="100">
        <v>-26165936762.789902</v>
      </c>
      <c r="O1129" s="100">
        <v>-26351719554.349998</v>
      </c>
      <c r="P1129" s="100">
        <v>-26319944845.179901</v>
      </c>
      <c r="Q1129" s="100">
        <v>-26312048036.07</v>
      </c>
      <c r="R1129" s="100">
        <v>-26442365030.27</v>
      </c>
      <c r="S1129" s="100">
        <v>-26512506732.8899</v>
      </c>
      <c r="T1129" s="100">
        <v>-26599628018.799999</v>
      </c>
      <c r="U1129" s="100">
        <v>-26658317690.349998</v>
      </c>
      <c r="V1129" s="100">
        <v>-26715877392.519901</v>
      </c>
      <c r="W1129" s="100">
        <v>-26919285392.759899</v>
      </c>
      <c r="X1129" s="100">
        <v>-26845260373.66</v>
      </c>
      <c r="Y1129" s="100">
        <v>-27365832127.259998</v>
      </c>
      <c r="Z1129" s="100">
        <v>-27163962779.619999</v>
      </c>
      <c r="AB1129" s="100">
        <v>-27163962779.619999</v>
      </c>
      <c r="AC1129" s="100">
        <v>0</v>
      </c>
      <c r="AD1129" s="100">
        <v>0</v>
      </c>
      <c r="AE1129" s="100">
        <v>0</v>
      </c>
      <c r="AF1129" s="100">
        <v>0</v>
      </c>
      <c r="AG1129" s="100">
        <v>0</v>
      </c>
      <c r="AH1129" s="100">
        <v>0</v>
      </c>
      <c r="AI1129" s="100">
        <v>0</v>
      </c>
      <c r="AJ1129" s="100">
        <v>0</v>
      </c>
      <c r="AK1129" s="100">
        <v>0</v>
      </c>
      <c r="AL1129" s="100">
        <v>0</v>
      </c>
      <c r="AM1129" s="100">
        <v>0</v>
      </c>
      <c r="AN1129" s="100">
        <v>0</v>
      </c>
      <c r="AO1129" s="100">
        <v>0</v>
      </c>
      <c r="AP1129" s="100">
        <v>0</v>
      </c>
      <c r="AQ1129" s="100">
        <v>0</v>
      </c>
      <c r="AR1129" s="100">
        <v>0</v>
      </c>
      <c r="AS1129" s="100">
        <v>0</v>
      </c>
      <c r="AT1129" s="100">
        <v>0</v>
      </c>
      <c r="AU1129" s="100">
        <v>0</v>
      </c>
      <c r="AV1129" s="100">
        <v>0</v>
      </c>
      <c r="AW1129" s="100">
        <v>0</v>
      </c>
      <c r="AX1129" s="100">
        <v>0</v>
      </c>
      <c r="AY1129" s="100">
        <v>0</v>
      </c>
      <c r="AZ1129" s="100">
        <v>0</v>
      </c>
      <c r="BA1129" s="100">
        <v>0</v>
      </c>
      <c r="BB1129" s="100">
        <v>0</v>
      </c>
      <c r="BC1129" s="100">
        <v>0</v>
      </c>
      <c r="BD1129" s="100">
        <v>0</v>
      </c>
      <c r="BE1129" s="100">
        <v>0</v>
      </c>
      <c r="BF1129" s="100">
        <v>0</v>
      </c>
      <c r="BG1129" s="100">
        <v>0</v>
      </c>
      <c r="BH1129" s="100">
        <v>0</v>
      </c>
      <c r="BI1129" s="100">
        <v>0</v>
      </c>
      <c r="BJ1129" s="100">
        <v>0</v>
      </c>
      <c r="BK1129" s="100">
        <v>0</v>
      </c>
      <c r="BL1129" s="100">
        <v>0</v>
      </c>
      <c r="BM1129" s="100">
        <v>0</v>
      </c>
      <c r="BN1129" s="100">
        <v>0</v>
      </c>
      <c r="BO1129" s="100">
        <v>0</v>
      </c>
      <c r="BP1129" s="100">
        <v>0</v>
      </c>
      <c r="BQ1129" s="100">
        <v>0</v>
      </c>
      <c r="BR1129" s="100">
        <v>0</v>
      </c>
      <c r="BS1129" s="100">
        <v>0</v>
      </c>
      <c r="BT1129" s="100">
        <v>0</v>
      </c>
      <c r="BU1129" s="100">
        <v>0</v>
      </c>
      <c r="BV1129" s="100">
        <v>0</v>
      </c>
      <c r="BW1129" s="100">
        <v>0</v>
      </c>
      <c r="BX1129" s="100">
        <v>0</v>
      </c>
      <c r="BY1129" s="100">
        <v>0</v>
      </c>
      <c r="BZ1129" s="100">
        <v>0</v>
      </c>
      <c r="CA1129" s="100">
        <v>0</v>
      </c>
      <c r="CB1129" s="100">
        <v>0</v>
      </c>
      <c r="CC1129" s="100">
        <v>0</v>
      </c>
      <c r="CD1129" s="100">
        <v>0</v>
      </c>
      <c r="CE1129" s="100">
        <v>0</v>
      </c>
      <c r="CF1129" s="100">
        <v>0</v>
      </c>
      <c r="CG1129" s="100">
        <v>0</v>
      </c>
      <c r="CH1129" s="100">
        <v>0</v>
      </c>
      <c r="CI1129" s="100">
        <v>0</v>
      </c>
      <c r="CJ1129" s="100">
        <v>0</v>
      </c>
      <c r="CK1129" s="100">
        <v>0</v>
      </c>
      <c r="CL1129" s="100">
        <v>0</v>
      </c>
      <c r="CM1129" s="100">
        <v>0</v>
      </c>
      <c r="CN1129" s="100">
        <v>0</v>
      </c>
      <c r="CO1129" s="100">
        <v>0</v>
      </c>
    </row>
    <row r="1130" spans="1:93" x14ac:dyDescent="0.2">
      <c r="A1130" s="101" t="s">
        <v>2718</v>
      </c>
    </row>
    <row r="1131" spans="1:93" x14ac:dyDescent="0.2">
      <c r="A1131" s="101" t="s">
        <v>2719</v>
      </c>
      <c r="B1131" s="100">
        <v>0</v>
      </c>
      <c r="C1131" s="100">
        <v>0</v>
      </c>
      <c r="D1131" s="100">
        <v>0</v>
      </c>
      <c r="E1131" s="100">
        <v>0</v>
      </c>
      <c r="F1131" s="100">
        <v>0</v>
      </c>
      <c r="G1131" s="100">
        <v>0</v>
      </c>
      <c r="H1131" s="100">
        <v>0</v>
      </c>
      <c r="I1131" s="100">
        <v>0</v>
      </c>
      <c r="J1131" s="100">
        <v>0</v>
      </c>
      <c r="K1131" s="100">
        <v>0</v>
      </c>
      <c r="L1131" s="100">
        <v>0</v>
      </c>
      <c r="M1131" s="100">
        <v>0</v>
      </c>
      <c r="N1131" s="100">
        <v>0</v>
      </c>
      <c r="O1131" s="100">
        <v>0</v>
      </c>
      <c r="P1131" s="100">
        <v>0</v>
      </c>
      <c r="Q1131" s="100">
        <v>0</v>
      </c>
      <c r="R1131" s="100">
        <v>0</v>
      </c>
      <c r="S1131" s="100">
        <v>0</v>
      </c>
      <c r="T1131" s="100">
        <v>0</v>
      </c>
      <c r="U1131" s="100">
        <v>0</v>
      </c>
      <c r="V1131" s="100">
        <v>0</v>
      </c>
      <c r="W1131" s="100">
        <v>0</v>
      </c>
      <c r="X1131" s="100">
        <v>0</v>
      </c>
      <c r="Y1131" s="100">
        <v>0</v>
      </c>
      <c r="Z1131" s="100">
        <v>0</v>
      </c>
      <c r="AB1131" s="100">
        <v>0</v>
      </c>
      <c r="AC1131" s="100">
        <v>1000</v>
      </c>
      <c r="AD1131" s="100">
        <v>1000</v>
      </c>
      <c r="AE1131" s="100">
        <v>1000</v>
      </c>
      <c r="AF1131" s="100">
        <v>1000</v>
      </c>
      <c r="AG1131" s="100">
        <v>1000</v>
      </c>
      <c r="AH1131" s="100">
        <v>1000</v>
      </c>
      <c r="AI1131" s="100">
        <v>1000</v>
      </c>
      <c r="AJ1131" s="100">
        <v>1000</v>
      </c>
      <c r="AK1131" s="100">
        <v>1000</v>
      </c>
      <c r="AL1131" s="100">
        <v>1000</v>
      </c>
      <c r="AM1131" s="100">
        <v>1000</v>
      </c>
      <c r="AN1131" s="100">
        <v>1000</v>
      </c>
      <c r="AO1131" s="100">
        <v>1000</v>
      </c>
      <c r="AP1131" s="100">
        <v>1000</v>
      </c>
      <c r="AQ1131" s="100">
        <v>1000</v>
      </c>
      <c r="AR1131" s="100">
        <v>1000</v>
      </c>
      <c r="AS1131" s="100">
        <v>1000</v>
      </c>
      <c r="AT1131" s="100">
        <v>1000</v>
      </c>
      <c r="AU1131" s="100">
        <v>1000</v>
      </c>
      <c r="AV1131" s="100">
        <v>1000</v>
      </c>
      <c r="AW1131" s="100">
        <v>1000</v>
      </c>
      <c r="AX1131" s="100">
        <v>1000</v>
      </c>
      <c r="AY1131" s="100">
        <v>1000</v>
      </c>
      <c r="AZ1131" s="100">
        <v>1000</v>
      </c>
      <c r="BA1131" s="100">
        <v>1000</v>
      </c>
      <c r="BB1131" s="100">
        <v>1000</v>
      </c>
      <c r="BC1131" s="100">
        <v>1000</v>
      </c>
      <c r="BD1131" s="100">
        <v>1000</v>
      </c>
      <c r="BE1131" s="100">
        <v>1000</v>
      </c>
      <c r="BF1131" s="100">
        <v>1000</v>
      </c>
      <c r="BG1131" s="100">
        <v>1000</v>
      </c>
      <c r="BH1131" s="100">
        <v>1000</v>
      </c>
      <c r="BI1131" s="100">
        <v>1000</v>
      </c>
      <c r="BJ1131" s="100">
        <v>1000</v>
      </c>
      <c r="BK1131" s="100">
        <v>1000</v>
      </c>
      <c r="BL1131" s="100">
        <v>1000</v>
      </c>
      <c r="BM1131" s="100">
        <v>1000</v>
      </c>
      <c r="BN1131" s="100">
        <v>1000</v>
      </c>
      <c r="BO1131" s="100">
        <v>1000</v>
      </c>
      <c r="BP1131" s="100">
        <v>1000</v>
      </c>
      <c r="BQ1131" s="100">
        <v>1000</v>
      </c>
      <c r="BR1131" s="100">
        <v>1000</v>
      </c>
      <c r="BS1131" s="100">
        <v>1000</v>
      </c>
      <c r="BT1131" s="100">
        <v>1000</v>
      </c>
      <c r="BU1131" s="100">
        <v>1000</v>
      </c>
      <c r="BV1131" s="100">
        <v>1000</v>
      </c>
      <c r="BW1131" s="100">
        <v>1000</v>
      </c>
      <c r="BX1131" s="100">
        <v>1000</v>
      </c>
      <c r="BY1131" s="100">
        <v>1000</v>
      </c>
      <c r="BZ1131" s="100">
        <v>1000</v>
      </c>
      <c r="CA1131" s="100">
        <v>1000</v>
      </c>
      <c r="CB1131" s="100">
        <v>1000</v>
      </c>
      <c r="CC1131" s="100">
        <v>1000</v>
      </c>
      <c r="CD1131" s="100">
        <v>1000</v>
      </c>
      <c r="CE1131" s="100">
        <v>1000</v>
      </c>
      <c r="CF1131" s="100">
        <v>1000</v>
      </c>
      <c r="CG1131" s="100">
        <v>1000</v>
      </c>
      <c r="CH1131" s="100">
        <v>1000</v>
      </c>
      <c r="CI1131" s="100">
        <v>1000</v>
      </c>
      <c r="CJ1131" s="100">
        <v>1000</v>
      </c>
      <c r="CK1131" s="100">
        <v>1000</v>
      </c>
      <c r="CL1131" s="100">
        <v>1000</v>
      </c>
      <c r="CM1131" s="100">
        <v>1000</v>
      </c>
      <c r="CN1131" s="100">
        <v>1000</v>
      </c>
      <c r="CO1131" s="100">
        <v>1000</v>
      </c>
    </row>
    <row r="1132" spans="1:93" x14ac:dyDescent="0.2">
      <c r="A1132" s="101" t="s">
        <v>2720</v>
      </c>
      <c r="B1132" s="100">
        <v>0</v>
      </c>
      <c r="C1132" s="100">
        <v>0</v>
      </c>
      <c r="D1132" s="100">
        <v>0</v>
      </c>
      <c r="E1132" s="100">
        <v>0</v>
      </c>
      <c r="F1132" s="100">
        <v>0</v>
      </c>
      <c r="G1132" s="100">
        <v>0</v>
      </c>
      <c r="H1132" s="100">
        <v>0</v>
      </c>
      <c r="I1132" s="100">
        <v>0</v>
      </c>
      <c r="J1132" s="100">
        <v>0</v>
      </c>
      <c r="K1132" s="100">
        <v>0</v>
      </c>
      <c r="L1132" s="100">
        <v>0</v>
      </c>
      <c r="M1132" s="100">
        <v>0</v>
      </c>
      <c r="N1132" s="100">
        <v>0</v>
      </c>
      <c r="O1132" s="100">
        <v>0</v>
      </c>
      <c r="P1132" s="100">
        <v>0</v>
      </c>
      <c r="Q1132" s="100">
        <v>0</v>
      </c>
      <c r="R1132" s="100">
        <v>0</v>
      </c>
      <c r="S1132" s="100">
        <v>0</v>
      </c>
      <c r="T1132" s="100">
        <v>0</v>
      </c>
      <c r="U1132" s="100">
        <v>0</v>
      </c>
      <c r="V1132" s="100">
        <v>0</v>
      </c>
      <c r="W1132" s="100">
        <v>0</v>
      </c>
      <c r="X1132" s="100">
        <v>0</v>
      </c>
      <c r="Y1132" s="100">
        <v>0</v>
      </c>
      <c r="Z1132" s="100">
        <v>0</v>
      </c>
      <c r="AB1132" s="100">
        <v>0</v>
      </c>
      <c r="AC1132" s="100">
        <v>27163962778.810001</v>
      </c>
      <c r="AD1132" s="100">
        <v>27226286367.521198</v>
      </c>
      <c r="AE1132" s="100">
        <v>27319484984.280201</v>
      </c>
      <c r="AF1132" s="100">
        <v>27385561506.525501</v>
      </c>
      <c r="AG1132" s="100">
        <v>27446771728.470299</v>
      </c>
      <c r="AH1132" s="100">
        <v>27537582647.606899</v>
      </c>
      <c r="AI1132" s="100">
        <v>27607201529.166401</v>
      </c>
      <c r="AJ1132" s="100">
        <v>27736903790.678501</v>
      </c>
      <c r="AK1132" s="100">
        <v>27801657543.498001</v>
      </c>
      <c r="AL1132" s="100">
        <v>27824613463.993099</v>
      </c>
      <c r="AM1132" s="100">
        <v>27944328748.734001</v>
      </c>
      <c r="AN1132" s="100">
        <v>27918638703.0504</v>
      </c>
      <c r="AO1132" s="100">
        <v>27918638703.0504</v>
      </c>
      <c r="AP1132" s="100">
        <v>27920924516.775902</v>
      </c>
      <c r="AQ1132" s="100">
        <v>27982420132.1665</v>
      </c>
      <c r="AR1132" s="100">
        <v>28153055795.120499</v>
      </c>
      <c r="AS1132" s="100">
        <v>28294875047.920799</v>
      </c>
      <c r="AT1132" s="100">
        <v>28448255986.5667</v>
      </c>
      <c r="AU1132" s="100">
        <v>28603880721.951199</v>
      </c>
      <c r="AV1132" s="100">
        <v>28696135961.298901</v>
      </c>
      <c r="AW1132" s="100">
        <v>28803409117.3606</v>
      </c>
      <c r="AX1132" s="100">
        <v>28932187614.651798</v>
      </c>
      <c r="AY1132" s="100">
        <v>29045397903.415901</v>
      </c>
      <c r="AZ1132" s="100">
        <v>29131677392.868198</v>
      </c>
      <c r="BA1132" s="100">
        <v>29363805000.9781</v>
      </c>
      <c r="BB1132" s="100">
        <v>29363805000.9781</v>
      </c>
      <c r="BC1132" s="100">
        <v>29344516871.512798</v>
      </c>
      <c r="BD1132" s="100">
        <v>29489028430.541901</v>
      </c>
      <c r="BE1132" s="100">
        <v>29616043916.945499</v>
      </c>
      <c r="BF1132" s="100">
        <v>29689471779.170101</v>
      </c>
      <c r="BG1132" s="100">
        <v>29810224565.536301</v>
      </c>
      <c r="BH1132" s="100">
        <v>29949758438.0327</v>
      </c>
      <c r="BI1132" s="100">
        <v>30053027262.313702</v>
      </c>
      <c r="BJ1132" s="100">
        <v>30249251083.269299</v>
      </c>
      <c r="BK1132" s="100">
        <v>30490405117.880501</v>
      </c>
      <c r="BL1132" s="100">
        <v>30603889539.049</v>
      </c>
      <c r="BM1132" s="100">
        <v>30759603690.450901</v>
      </c>
      <c r="BN1132" s="100">
        <v>30638564249.131199</v>
      </c>
      <c r="BO1132" s="100">
        <v>30638564249.131199</v>
      </c>
      <c r="BP1132" s="100">
        <v>30647660627.788101</v>
      </c>
      <c r="BQ1132" s="100">
        <v>30761597799.644798</v>
      </c>
      <c r="BR1132" s="100">
        <v>30864167820.4743</v>
      </c>
      <c r="BS1132" s="100">
        <v>30968430579.946301</v>
      </c>
      <c r="BT1132" s="100">
        <v>31052661358.442799</v>
      </c>
      <c r="BU1132" s="100">
        <v>31169822582.047001</v>
      </c>
      <c r="BV1132" s="100">
        <v>31256120951.399399</v>
      </c>
      <c r="BW1132" s="100">
        <v>31443096875.386902</v>
      </c>
      <c r="BX1132" s="100">
        <v>31693464788.320099</v>
      </c>
      <c r="BY1132" s="100">
        <v>31816551354.519699</v>
      </c>
      <c r="BZ1132" s="100">
        <v>31980099941.1031</v>
      </c>
      <c r="CA1132" s="100">
        <v>31855517890.730301</v>
      </c>
      <c r="CB1132" s="100">
        <v>31855517890.730301</v>
      </c>
      <c r="CC1132" s="100">
        <v>31889656320.062199</v>
      </c>
      <c r="CD1132" s="100">
        <v>32039771700.724701</v>
      </c>
      <c r="CE1132" s="100">
        <v>32126690184.710098</v>
      </c>
      <c r="CF1132" s="100">
        <v>32238256573.5881</v>
      </c>
      <c r="CG1132" s="100">
        <v>32336619028.6077</v>
      </c>
      <c r="CH1132" s="100">
        <v>32471694702.460201</v>
      </c>
      <c r="CI1132" s="100">
        <v>32874089459.7439</v>
      </c>
      <c r="CJ1132" s="100">
        <v>32666902744.752998</v>
      </c>
      <c r="CK1132" s="100">
        <v>32761511324.716702</v>
      </c>
      <c r="CL1132" s="100">
        <v>32878250050.429401</v>
      </c>
      <c r="CM1132" s="100">
        <v>33051631252.4883</v>
      </c>
      <c r="CN1132" s="100">
        <v>33043969083.0858</v>
      </c>
      <c r="CO1132" s="100">
        <v>33043969083.0858</v>
      </c>
    </row>
    <row r="1133" spans="1:93" x14ac:dyDescent="0.2">
      <c r="A1133" s="101" t="s">
        <v>2721</v>
      </c>
      <c r="B1133" s="100">
        <v>0</v>
      </c>
      <c r="C1133" s="100">
        <v>0</v>
      </c>
      <c r="D1133" s="100">
        <v>0</v>
      </c>
      <c r="E1133" s="100">
        <v>0</v>
      </c>
      <c r="F1133" s="100">
        <v>0</v>
      </c>
      <c r="G1133" s="100">
        <v>0</v>
      </c>
      <c r="H1133" s="100">
        <v>0</v>
      </c>
      <c r="I1133" s="100">
        <v>0</v>
      </c>
      <c r="J1133" s="100">
        <v>0</v>
      </c>
      <c r="K1133" s="100">
        <v>0</v>
      </c>
      <c r="L1133" s="100">
        <v>0</v>
      </c>
      <c r="M1133" s="100">
        <v>0</v>
      </c>
      <c r="N1133" s="100">
        <v>0</v>
      </c>
      <c r="O1133" s="100">
        <v>0</v>
      </c>
      <c r="P1133" s="100">
        <v>0</v>
      </c>
      <c r="Q1133" s="100">
        <v>0</v>
      </c>
      <c r="R1133" s="100">
        <v>0</v>
      </c>
      <c r="S1133" s="100">
        <v>0</v>
      </c>
      <c r="T1133" s="100">
        <v>0</v>
      </c>
      <c r="U1133" s="100">
        <v>0</v>
      </c>
      <c r="V1133" s="100">
        <v>0</v>
      </c>
      <c r="W1133" s="100">
        <v>0</v>
      </c>
      <c r="X1133" s="100">
        <v>0</v>
      </c>
      <c r="Y1133" s="100">
        <v>0</v>
      </c>
      <c r="Z1133" s="100">
        <v>0</v>
      </c>
      <c r="AB1133" s="100">
        <v>0</v>
      </c>
      <c r="AC1133" s="100">
        <v>62323588.711213298</v>
      </c>
      <c r="AD1133" s="100">
        <v>93198616.759017095</v>
      </c>
      <c r="AE1133" s="100">
        <v>66076522.245287798</v>
      </c>
      <c r="AF1133" s="100">
        <v>61210221.944779098</v>
      </c>
      <c r="AG1133" s="100">
        <v>90810919.136632204</v>
      </c>
      <c r="AH1133" s="100">
        <v>69618881.559465006</v>
      </c>
      <c r="AI1133" s="100">
        <v>129702261.51216</v>
      </c>
      <c r="AJ1133" s="100">
        <v>64753752.819444902</v>
      </c>
      <c r="AK1133" s="100">
        <v>22955920.4951487</v>
      </c>
      <c r="AL1133" s="100">
        <v>119715284.740898</v>
      </c>
      <c r="AM1133" s="100">
        <v>-25690045.6835851</v>
      </c>
      <c r="AN1133" s="100">
        <v>2285813.7254267898</v>
      </c>
      <c r="AO1133" s="100">
        <v>2285813.7254267898</v>
      </c>
      <c r="AP1133" s="100">
        <v>61495615.390583798</v>
      </c>
      <c r="AQ1133" s="100">
        <v>170635662.95406899</v>
      </c>
      <c r="AR1133" s="100">
        <v>141819252.8003</v>
      </c>
      <c r="AS1133" s="100">
        <v>153380938.64584699</v>
      </c>
      <c r="AT1133" s="100">
        <v>155624735.38449401</v>
      </c>
      <c r="AU1133" s="100">
        <v>92255239.347722307</v>
      </c>
      <c r="AV1133" s="100">
        <v>107273156.06171601</v>
      </c>
      <c r="AW1133" s="100">
        <v>128778497.291155</v>
      </c>
      <c r="AX1133" s="100">
        <v>113210288.76417799</v>
      </c>
      <c r="AY1133" s="100">
        <v>86279489.452253997</v>
      </c>
      <c r="AZ1133" s="100">
        <v>232127608.109898</v>
      </c>
      <c r="BA1133" s="100">
        <v>-19288129.4653266</v>
      </c>
      <c r="BB1133" s="100">
        <v>-19288129.4653266</v>
      </c>
      <c r="BC1133" s="100">
        <v>144511559.02911299</v>
      </c>
      <c r="BD1133" s="100">
        <v>127015486.403603</v>
      </c>
      <c r="BE1133" s="100">
        <v>73427862.224586293</v>
      </c>
      <c r="BF1133" s="100">
        <v>120752786.366201</v>
      </c>
      <c r="BG1133" s="100">
        <v>139533872.49645501</v>
      </c>
      <c r="BH1133" s="100">
        <v>103268824.281014</v>
      </c>
      <c r="BI1133" s="100">
        <v>196223820.95551801</v>
      </c>
      <c r="BJ1133" s="100">
        <v>241154034.61122501</v>
      </c>
      <c r="BK1133" s="100">
        <v>113484421.168532</v>
      </c>
      <c r="BL1133" s="100">
        <v>155714151.40188801</v>
      </c>
      <c r="BM1133" s="100">
        <v>-121039441.319704</v>
      </c>
      <c r="BN1133" s="100">
        <v>9096378.65692004</v>
      </c>
      <c r="BO1133" s="100">
        <v>9096378.65692004</v>
      </c>
      <c r="BP1133" s="100">
        <v>113937171.856656</v>
      </c>
      <c r="BQ1133" s="100">
        <v>102570020.82948001</v>
      </c>
      <c r="BR1133" s="100">
        <v>104262759.47200499</v>
      </c>
      <c r="BS1133" s="100">
        <v>84230778.496585697</v>
      </c>
      <c r="BT1133" s="100">
        <v>117161223.604194</v>
      </c>
      <c r="BU1133" s="100">
        <v>86298369.352318302</v>
      </c>
      <c r="BV1133" s="100">
        <v>186975923.98758599</v>
      </c>
      <c r="BW1133" s="100">
        <v>250367912.93314099</v>
      </c>
      <c r="BX1133" s="100">
        <v>123086566.199623</v>
      </c>
      <c r="BY1133" s="100">
        <v>163548586.583413</v>
      </c>
      <c r="BZ1133" s="100">
        <v>-124582050.372798</v>
      </c>
      <c r="CA1133" s="100">
        <v>34138429.331880003</v>
      </c>
      <c r="CB1133" s="100">
        <v>34138429.331880003</v>
      </c>
      <c r="CC1133" s="100">
        <v>150115380.662471</v>
      </c>
      <c r="CD1133" s="100">
        <v>86918483.985423997</v>
      </c>
      <c r="CE1133" s="100">
        <v>111566388.878025</v>
      </c>
      <c r="CF1133" s="100">
        <v>98362455.019585699</v>
      </c>
      <c r="CG1133" s="100">
        <v>135075673.85251799</v>
      </c>
      <c r="CH1133" s="100">
        <v>402394757.28370899</v>
      </c>
      <c r="CI1133" s="100">
        <v>-207186714.990951</v>
      </c>
      <c r="CJ1133" s="100">
        <v>94608579.963680297</v>
      </c>
      <c r="CK1133" s="100">
        <v>116738725.712735</v>
      </c>
      <c r="CL1133" s="100">
        <v>173381202.05889201</v>
      </c>
      <c r="CM1133" s="100">
        <v>-7662169.40245404</v>
      </c>
      <c r="CN1133" s="100">
        <v>140949450.535245</v>
      </c>
      <c r="CO1133" s="100">
        <v>140949450.535245</v>
      </c>
    </row>
    <row r="1134" spans="1:93" x14ac:dyDescent="0.2">
      <c r="A1134" s="101" t="s">
        <v>2722</v>
      </c>
      <c r="B1134" s="100">
        <v>0</v>
      </c>
      <c r="C1134" s="100">
        <v>0</v>
      </c>
      <c r="D1134" s="100">
        <v>0</v>
      </c>
      <c r="E1134" s="100">
        <v>0</v>
      </c>
      <c r="F1134" s="100">
        <v>0</v>
      </c>
      <c r="G1134" s="100">
        <v>0</v>
      </c>
      <c r="H1134" s="100">
        <v>0</v>
      </c>
      <c r="I1134" s="100">
        <v>0</v>
      </c>
      <c r="J1134" s="100">
        <v>0</v>
      </c>
      <c r="K1134" s="100">
        <v>0</v>
      </c>
      <c r="L1134" s="100">
        <v>0</v>
      </c>
      <c r="M1134" s="100">
        <v>0</v>
      </c>
      <c r="N1134" s="100">
        <v>0</v>
      </c>
      <c r="O1134" s="100">
        <v>0</v>
      </c>
      <c r="P1134" s="100">
        <v>0</v>
      </c>
      <c r="Q1134" s="100">
        <v>0</v>
      </c>
      <c r="R1134" s="100">
        <v>0</v>
      </c>
      <c r="S1134" s="100">
        <v>0</v>
      </c>
      <c r="T1134" s="100">
        <v>0</v>
      </c>
      <c r="U1134" s="100">
        <v>0</v>
      </c>
      <c r="V1134" s="100">
        <v>0</v>
      </c>
      <c r="W1134" s="100">
        <v>0</v>
      </c>
      <c r="X1134" s="100">
        <v>0</v>
      </c>
      <c r="Y1134" s="100">
        <v>0</v>
      </c>
      <c r="Z1134" s="100">
        <v>0</v>
      </c>
      <c r="AB1134" s="100">
        <v>0</v>
      </c>
      <c r="AC1134" s="100">
        <v>0</v>
      </c>
      <c r="AD1134" s="100">
        <v>0</v>
      </c>
      <c r="AE1134" s="100">
        <v>0</v>
      </c>
      <c r="AF1134" s="100">
        <v>0</v>
      </c>
      <c r="AG1134" s="100">
        <v>0</v>
      </c>
      <c r="AH1134" s="100">
        <v>0</v>
      </c>
      <c r="AI1134" s="100">
        <v>0</v>
      </c>
      <c r="AJ1134" s="100">
        <v>0</v>
      </c>
      <c r="AK1134" s="100">
        <v>0</v>
      </c>
      <c r="AL1134" s="100">
        <v>0</v>
      </c>
      <c r="AM1134" s="100">
        <v>0</v>
      </c>
      <c r="AN1134" s="100">
        <v>0</v>
      </c>
      <c r="AO1134" s="100">
        <v>0</v>
      </c>
      <c r="AP1134" s="100">
        <v>0</v>
      </c>
      <c r="AQ1134" s="100">
        <v>0</v>
      </c>
      <c r="AR1134" s="100">
        <v>0</v>
      </c>
      <c r="AS1134" s="100">
        <v>0</v>
      </c>
      <c r="AT1134" s="100">
        <v>0</v>
      </c>
      <c r="AU1134" s="100">
        <v>0</v>
      </c>
      <c r="AV1134" s="100">
        <v>0</v>
      </c>
      <c r="AW1134" s="100">
        <v>0</v>
      </c>
      <c r="AX1134" s="100">
        <v>0</v>
      </c>
      <c r="AY1134" s="100">
        <v>0</v>
      </c>
      <c r="AZ1134" s="100">
        <v>0</v>
      </c>
      <c r="BA1134" s="100">
        <v>0</v>
      </c>
      <c r="BB1134" s="100">
        <v>0</v>
      </c>
      <c r="BC1134" s="100">
        <v>0</v>
      </c>
      <c r="BD1134" s="100">
        <v>0</v>
      </c>
      <c r="BE1134" s="100">
        <v>0</v>
      </c>
      <c r="BF1134" s="100">
        <v>0</v>
      </c>
      <c r="BG1134" s="100">
        <v>0</v>
      </c>
      <c r="BH1134" s="100">
        <v>0</v>
      </c>
      <c r="BI1134" s="100">
        <v>0</v>
      </c>
      <c r="BJ1134" s="100">
        <v>0</v>
      </c>
      <c r="BK1134" s="100">
        <v>0</v>
      </c>
      <c r="BL1134" s="100">
        <v>0</v>
      </c>
      <c r="BM1134" s="100">
        <v>0</v>
      </c>
      <c r="BN1134" s="100">
        <v>0</v>
      </c>
      <c r="BO1134" s="100">
        <v>0</v>
      </c>
      <c r="BP1134" s="100">
        <v>0</v>
      </c>
      <c r="BQ1134" s="100">
        <v>0</v>
      </c>
      <c r="BR1134" s="100">
        <v>0</v>
      </c>
      <c r="BS1134" s="100">
        <v>0</v>
      </c>
      <c r="BT1134" s="100">
        <v>0</v>
      </c>
      <c r="BU1134" s="100">
        <v>0</v>
      </c>
      <c r="BV1134" s="100">
        <v>0</v>
      </c>
      <c r="BW1134" s="100">
        <v>0</v>
      </c>
      <c r="BX1134" s="100">
        <v>0</v>
      </c>
      <c r="BY1134" s="100">
        <v>0</v>
      </c>
      <c r="BZ1134" s="100">
        <v>0</v>
      </c>
      <c r="CA1134" s="100">
        <v>0</v>
      </c>
      <c r="CB1134" s="100">
        <v>0</v>
      </c>
      <c r="CC1134" s="100">
        <v>0</v>
      </c>
      <c r="CD1134" s="100">
        <v>0</v>
      </c>
      <c r="CE1134" s="100">
        <v>0</v>
      </c>
      <c r="CF1134" s="100">
        <v>0</v>
      </c>
      <c r="CG1134" s="100">
        <v>0</v>
      </c>
      <c r="CH1134" s="100">
        <v>0</v>
      </c>
      <c r="CI1134" s="100">
        <v>0</v>
      </c>
      <c r="CJ1134" s="100">
        <v>0</v>
      </c>
      <c r="CK1134" s="100">
        <v>0</v>
      </c>
      <c r="CL1134" s="100">
        <v>0</v>
      </c>
      <c r="CM1134" s="100">
        <v>0</v>
      </c>
      <c r="CN1134" s="100">
        <v>0</v>
      </c>
      <c r="CO1134" s="100">
        <v>0</v>
      </c>
    </row>
    <row r="1135" spans="1:93" x14ac:dyDescent="0.2">
      <c r="A1135" s="102" t="s">
        <v>2723</v>
      </c>
      <c r="B1135" s="100">
        <v>0</v>
      </c>
      <c r="C1135" s="100">
        <v>0</v>
      </c>
      <c r="D1135" s="100">
        <v>0</v>
      </c>
      <c r="E1135" s="100">
        <v>0</v>
      </c>
      <c r="F1135" s="100">
        <v>0</v>
      </c>
      <c r="G1135" s="100">
        <v>0</v>
      </c>
      <c r="H1135" s="100">
        <v>0</v>
      </c>
      <c r="I1135" s="100">
        <v>0</v>
      </c>
      <c r="J1135" s="100">
        <v>0</v>
      </c>
      <c r="K1135" s="100">
        <v>0</v>
      </c>
      <c r="L1135" s="100">
        <v>0</v>
      </c>
      <c r="M1135" s="100">
        <v>0</v>
      </c>
      <c r="N1135" s="100">
        <v>0</v>
      </c>
      <c r="O1135" s="100">
        <v>0</v>
      </c>
      <c r="P1135" s="100">
        <v>0</v>
      </c>
      <c r="Q1135" s="100">
        <v>0</v>
      </c>
      <c r="R1135" s="100">
        <v>0</v>
      </c>
      <c r="S1135" s="100">
        <v>0</v>
      </c>
      <c r="T1135" s="100">
        <v>0</v>
      </c>
      <c r="U1135" s="100">
        <v>0</v>
      </c>
      <c r="V1135" s="100">
        <v>0</v>
      </c>
      <c r="W1135" s="100">
        <v>0</v>
      </c>
      <c r="X1135" s="100">
        <v>0</v>
      </c>
      <c r="Y1135" s="100">
        <v>0</v>
      </c>
      <c r="Z1135" s="100">
        <v>0</v>
      </c>
      <c r="AB1135" s="100">
        <v>0</v>
      </c>
      <c r="AC1135" s="100">
        <v>62323588.711213298</v>
      </c>
      <c r="AD1135" s="100">
        <v>93198616.759017095</v>
      </c>
      <c r="AE1135" s="100">
        <v>66076522.245287798</v>
      </c>
      <c r="AF1135" s="100">
        <v>61210221.944779098</v>
      </c>
      <c r="AG1135" s="100">
        <v>90810919.136632204</v>
      </c>
      <c r="AH1135" s="100">
        <v>69618881.559465006</v>
      </c>
      <c r="AI1135" s="100">
        <v>129702261.51216</v>
      </c>
      <c r="AJ1135" s="100">
        <v>64753752.819444902</v>
      </c>
      <c r="AK1135" s="100">
        <v>22955920.4951487</v>
      </c>
      <c r="AL1135" s="100">
        <v>119715284.740898</v>
      </c>
      <c r="AM1135" s="100">
        <v>-25690045.6835851</v>
      </c>
      <c r="AN1135" s="100">
        <v>2285813.7254267898</v>
      </c>
      <c r="AO1135" s="100">
        <v>2285813.7254267898</v>
      </c>
      <c r="AP1135" s="100">
        <v>61495615.390583798</v>
      </c>
      <c r="AQ1135" s="100">
        <v>170635662.95406899</v>
      </c>
      <c r="AR1135" s="100">
        <v>141819252.8003</v>
      </c>
      <c r="AS1135" s="100">
        <v>153380938.64584699</v>
      </c>
      <c r="AT1135" s="100">
        <v>155624735.38449401</v>
      </c>
      <c r="AU1135" s="100">
        <v>92255239.347722307</v>
      </c>
      <c r="AV1135" s="100">
        <v>107273156.06171601</v>
      </c>
      <c r="AW1135" s="100">
        <v>128778497.291155</v>
      </c>
      <c r="AX1135" s="100">
        <v>113210288.76417799</v>
      </c>
      <c r="AY1135" s="100">
        <v>86279489.452253997</v>
      </c>
      <c r="AZ1135" s="100">
        <v>232127608.109898</v>
      </c>
      <c r="BA1135" s="100">
        <v>-19288129.4653266</v>
      </c>
      <c r="BB1135" s="100">
        <v>-19288129.4653266</v>
      </c>
      <c r="BC1135" s="100">
        <v>144511559.02911299</v>
      </c>
      <c r="BD1135" s="100">
        <v>127015486.403603</v>
      </c>
      <c r="BE1135" s="100">
        <v>73427862.224586293</v>
      </c>
      <c r="BF1135" s="100">
        <v>120752786.366201</v>
      </c>
      <c r="BG1135" s="100">
        <v>139533872.49645501</v>
      </c>
      <c r="BH1135" s="100">
        <v>103268824.281014</v>
      </c>
      <c r="BI1135" s="100">
        <v>196223820.95551801</v>
      </c>
      <c r="BJ1135" s="100">
        <v>241154034.61122501</v>
      </c>
      <c r="BK1135" s="100">
        <v>113484421.168532</v>
      </c>
      <c r="BL1135" s="100">
        <v>155714151.40188801</v>
      </c>
      <c r="BM1135" s="100">
        <v>-121039441.319704</v>
      </c>
      <c r="BN1135" s="100">
        <v>9096378.65692004</v>
      </c>
      <c r="BO1135" s="100">
        <v>9096378.65692004</v>
      </c>
      <c r="BP1135" s="100">
        <v>113937171.856656</v>
      </c>
      <c r="BQ1135" s="100">
        <v>102570020.82948001</v>
      </c>
      <c r="BR1135" s="100">
        <v>104262759.47200499</v>
      </c>
      <c r="BS1135" s="100">
        <v>84230778.496585697</v>
      </c>
      <c r="BT1135" s="100">
        <v>117161223.604194</v>
      </c>
      <c r="BU1135" s="100">
        <v>86298369.352318302</v>
      </c>
      <c r="BV1135" s="100">
        <v>186975923.98758599</v>
      </c>
      <c r="BW1135" s="100">
        <v>250367912.93314099</v>
      </c>
      <c r="BX1135" s="100">
        <v>123086566.199623</v>
      </c>
      <c r="BY1135" s="100">
        <v>163548586.583413</v>
      </c>
      <c r="BZ1135" s="100">
        <v>-124582050.372798</v>
      </c>
      <c r="CA1135" s="100">
        <v>34138429.331880003</v>
      </c>
      <c r="CB1135" s="100">
        <v>34138429.331880003</v>
      </c>
      <c r="CC1135" s="100">
        <v>150115380.662471</v>
      </c>
      <c r="CD1135" s="100">
        <v>86918483.985423997</v>
      </c>
      <c r="CE1135" s="100">
        <v>111566388.878025</v>
      </c>
      <c r="CF1135" s="100">
        <v>98362455.019585699</v>
      </c>
      <c r="CG1135" s="100">
        <v>135075673.85251799</v>
      </c>
      <c r="CH1135" s="100">
        <v>402394757.28370899</v>
      </c>
      <c r="CI1135" s="100">
        <v>-207186714.990951</v>
      </c>
      <c r="CJ1135" s="100">
        <v>94608579.963680297</v>
      </c>
      <c r="CK1135" s="100">
        <v>116738725.712735</v>
      </c>
      <c r="CL1135" s="100">
        <v>173381202.05889201</v>
      </c>
      <c r="CM1135" s="100">
        <v>-7662169.40245404</v>
      </c>
      <c r="CN1135" s="100">
        <v>140949450.535245</v>
      </c>
      <c r="CO1135" s="100">
        <v>140949450.535245</v>
      </c>
    </row>
    <row r="1136" spans="1:93" x14ac:dyDescent="0.2">
      <c r="A1136" s="101" t="s">
        <v>2724</v>
      </c>
    </row>
    <row r="1137" spans="1:93" x14ac:dyDescent="0.2">
      <c r="A1137" s="101" t="s">
        <v>2725</v>
      </c>
      <c r="B1137" s="100">
        <v>0</v>
      </c>
      <c r="C1137" s="100">
        <v>0</v>
      </c>
      <c r="D1137" s="100">
        <v>0</v>
      </c>
      <c r="E1137" s="100">
        <v>0</v>
      </c>
      <c r="F1137" s="100">
        <v>0</v>
      </c>
      <c r="G1137" s="100">
        <v>0</v>
      </c>
      <c r="H1137" s="100">
        <v>0</v>
      </c>
      <c r="I1137" s="100">
        <v>0</v>
      </c>
      <c r="J1137" s="100">
        <v>0</v>
      </c>
      <c r="K1137" s="100">
        <v>0</v>
      </c>
      <c r="L1137" s="100">
        <v>0</v>
      </c>
      <c r="M1137" s="100">
        <v>0</v>
      </c>
      <c r="N1137" s="100">
        <v>0</v>
      </c>
      <c r="O1137" s="100">
        <v>0</v>
      </c>
      <c r="P1137" s="100">
        <v>0</v>
      </c>
      <c r="Q1137" s="100">
        <v>0</v>
      </c>
      <c r="R1137" s="100">
        <v>0</v>
      </c>
      <c r="S1137" s="100">
        <v>0</v>
      </c>
      <c r="T1137" s="100">
        <v>0</v>
      </c>
      <c r="U1137" s="100">
        <v>0</v>
      </c>
      <c r="V1137" s="100">
        <v>0</v>
      </c>
      <c r="W1137" s="100">
        <v>0</v>
      </c>
      <c r="X1137" s="100">
        <v>0</v>
      </c>
      <c r="Y1137" s="100">
        <v>0</v>
      </c>
      <c r="Z1137" s="100">
        <v>0</v>
      </c>
      <c r="AB1137" s="100">
        <v>0</v>
      </c>
      <c r="AC1137" s="100">
        <v>-27163962779.619999</v>
      </c>
      <c r="AD1137" s="100">
        <v>-27226286368.3312</v>
      </c>
      <c r="AE1137" s="100">
        <v>-27319484985.090199</v>
      </c>
      <c r="AF1137" s="100">
        <v>-27385561507.335499</v>
      </c>
      <c r="AG1137" s="100">
        <v>-27446771729.2803</v>
      </c>
      <c r="AH1137" s="100">
        <v>-27537582648.416901</v>
      </c>
      <c r="AI1137" s="100">
        <v>-27607201529.976398</v>
      </c>
      <c r="AJ1137" s="100">
        <v>-27736903791.488499</v>
      </c>
      <c r="AK1137" s="100">
        <v>-27801657544.307999</v>
      </c>
      <c r="AL1137" s="100">
        <v>-27824613464.803101</v>
      </c>
      <c r="AM1137" s="100">
        <v>-27944328749.543999</v>
      </c>
      <c r="AN1137" s="100">
        <v>-27918638703.860401</v>
      </c>
      <c r="AO1137" s="100">
        <v>-27918638703.860401</v>
      </c>
      <c r="AP1137" s="100">
        <v>-27920924517.585899</v>
      </c>
      <c r="AQ1137" s="100">
        <v>-27982420132.976398</v>
      </c>
      <c r="AR1137" s="100">
        <v>-28153055795.9305</v>
      </c>
      <c r="AS1137" s="100">
        <v>-28294875048.730801</v>
      </c>
      <c r="AT1137" s="100">
        <v>-28448255987.376701</v>
      </c>
      <c r="AU1137" s="100">
        <v>-28603880722.7612</v>
      </c>
      <c r="AV1137" s="100">
        <v>-28696135962.108898</v>
      </c>
      <c r="AW1137" s="100">
        <v>-28803409118.170601</v>
      </c>
      <c r="AX1137" s="100">
        <v>-28932187615.4618</v>
      </c>
      <c r="AY1137" s="100">
        <v>-29045397904.225899</v>
      </c>
      <c r="AZ1137" s="100">
        <v>-29131677393.6782</v>
      </c>
      <c r="BA1137" s="100">
        <v>-29363805001.788101</v>
      </c>
      <c r="BB1137" s="100">
        <v>-29363805001.788101</v>
      </c>
      <c r="BC1137" s="100">
        <v>-29344516872.3228</v>
      </c>
      <c r="BD1137" s="100">
        <v>-29489028431.351898</v>
      </c>
      <c r="BE1137" s="100">
        <v>-29616043917.755501</v>
      </c>
      <c r="BF1137" s="100">
        <v>-29689471779.980099</v>
      </c>
      <c r="BG1137" s="100">
        <v>-29810224566.346298</v>
      </c>
      <c r="BH1137" s="100">
        <v>-29949758438.842701</v>
      </c>
      <c r="BI1137" s="100">
        <v>-30053027263.123699</v>
      </c>
      <c r="BJ1137" s="100">
        <v>-30249251084.0793</v>
      </c>
      <c r="BK1137" s="100">
        <v>-30490405118.690498</v>
      </c>
      <c r="BL1137" s="100">
        <v>-30603889539.859001</v>
      </c>
      <c r="BM1137" s="100">
        <v>-30759603691.260899</v>
      </c>
      <c r="BN1137" s="100">
        <v>-30638564249.9412</v>
      </c>
      <c r="BO1137" s="100">
        <v>-30638564249.9412</v>
      </c>
      <c r="BP1137" s="100">
        <v>-30647660628.598099</v>
      </c>
      <c r="BQ1137" s="100">
        <v>-30761597800.4548</v>
      </c>
      <c r="BR1137" s="100">
        <v>-30864167821.284199</v>
      </c>
      <c r="BS1137" s="100">
        <v>-30968430580.756199</v>
      </c>
      <c r="BT1137" s="100">
        <v>-31052661359.2528</v>
      </c>
      <c r="BU1137" s="100">
        <v>-31169822582.856998</v>
      </c>
      <c r="BV1137" s="100">
        <v>-31256120952.209301</v>
      </c>
      <c r="BW1137" s="100">
        <v>-31443096876.196899</v>
      </c>
      <c r="BX1137" s="100">
        <v>-31693464789.1301</v>
      </c>
      <c r="BY1137" s="100">
        <v>-31816551355.3297</v>
      </c>
      <c r="BZ1137" s="100">
        <v>-31980099941.913101</v>
      </c>
      <c r="CA1137" s="100">
        <v>-31855517891.540298</v>
      </c>
      <c r="CB1137" s="100">
        <v>-31855517891.540298</v>
      </c>
      <c r="CC1137" s="100">
        <v>-31889656320.8722</v>
      </c>
      <c r="CD1137" s="100">
        <v>-32039771701.534599</v>
      </c>
      <c r="CE1137" s="100">
        <v>-32126690185.5201</v>
      </c>
      <c r="CF1137" s="100">
        <v>-32238256574.398102</v>
      </c>
      <c r="CG1137" s="100">
        <v>-32336619029.417702</v>
      </c>
      <c r="CH1137" s="100">
        <v>-32471694703.270199</v>
      </c>
      <c r="CI1137" s="100">
        <v>-32874089460.553902</v>
      </c>
      <c r="CJ1137" s="100">
        <v>-32666902745.563</v>
      </c>
      <c r="CK1137" s="100">
        <v>-32761511325.526699</v>
      </c>
      <c r="CL1137" s="100">
        <v>-32878250051.239399</v>
      </c>
      <c r="CM1137" s="100">
        <v>-33051631253.298302</v>
      </c>
      <c r="CN1137" s="100">
        <v>-33043969083.895802</v>
      </c>
      <c r="CO1137" s="100">
        <v>-33043969083.895802</v>
      </c>
    </row>
    <row r="1138" spans="1:93" x14ac:dyDescent="0.2">
      <c r="A1138" s="101" t="s">
        <v>2726</v>
      </c>
      <c r="B1138" s="100">
        <v>0</v>
      </c>
      <c r="C1138" s="100">
        <v>0</v>
      </c>
      <c r="D1138" s="100">
        <v>0</v>
      </c>
      <c r="E1138" s="100">
        <v>0</v>
      </c>
      <c r="F1138" s="100">
        <v>0</v>
      </c>
      <c r="G1138" s="100">
        <v>0</v>
      </c>
      <c r="H1138" s="100">
        <v>0</v>
      </c>
      <c r="I1138" s="100">
        <v>0</v>
      </c>
      <c r="J1138" s="100">
        <v>0</v>
      </c>
      <c r="K1138" s="100">
        <v>0</v>
      </c>
      <c r="L1138" s="100">
        <v>0</v>
      </c>
      <c r="M1138" s="100">
        <v>0</v>
      </c>
      <c r="N1138" s="100">
        <v>0</v>
      </c>
      <c r="O1138" s="100">
        <v>0</v>
      </c>
      <c r="P1138" s="100">
        <v>0</v>
      </c>
      <c r="Q1138" s="100">
        <v>0</v>
      </c>
      <c r="R1138" s="100">
        <v>0</v>
      </c>
      <c r="S1138" s="100">
        <v>0</v>
      </c>
      <c r="T1138" s="100">
        <v>0</v>
      </c>
      <c r="U1138" s="100">
        <v>0</v>
      </c>
      <c r="V1138" s="100">
        <v>0</v>
      </c>
      <c r="W1138" s="100">
        <v>0</v>
      </c>
      <c r="X1138" s="100">
        <v>0</v>
      </c>
      <c r="Y1138" s="100">
        <v>0</v>
      </c>
      <c r="Z1138" s="100">
        <v>0</v>
      </c>
      <c r="AB1138" s="100">
        <v>0</v>
      </c>
      <c r="AC1138" s="100">
        <v>-62323588.711205803</v>
      </c>
      <c r="AD1138" s="100">
        <v>-93198616.759024501</v>
      </c>
      <c r="AE1138" s="100">
        <v>-66076522.245284103</v>
      </c>
      <c r="AF1138" s="100">
        <v>-61210221.9447717</v>
      </c>
      <c r="AG1138" s="100">
        <v>-90810919.136658296</v>
      </c>
      <c r="AH1138" s="100">
        <v>-69618881.559439003</v>
      </c>
      <c r="AI1138" s="100">
        <v>-129702261.512171</v>
      </c>
      <c r="AJ1138" s="100">
        <v>-64753752.819452398</v>
      </c>
      <c r="AK1138" s="100">
        <v>-22955920.495130099</v>
      </c>
      <c r="AL1138" s="100">
        <v>-119715284.740906</v>
      </c>
      <c r="AM1138" s="100">
        <v>25690045.6835813</v>
      </c>
      <c r="AN1138" s="100">
        <v>-2285813.72543051</v>
      </c>
      <c r="AO1138" s="100">
        <v>-2285813.72543051</v>
      </c>
      <c r="AP1138" s="100">
        <v>-61495615.390565202</v>
      </c>
      <c r="AQ1138" s="100">
        <v>-170635662.954092</v>
      </c>
      <c r="AR1138" s="100">
        <v>-141819252.800293</v>
      </c>
      <c r="AS1138" s="100">
        <v>-153380938.645843</v>
      </c>
      <c r="AT1138" s="100">
        <v>-155624735.384505</v>
      </c>
      <c r="AU1138" s="100">
        <v>-92255239.347722307</v>
      </c>
      <c r="AV1138" s="100">
        <v>-107273156.06171601</v>
      </c>
      <c r="AW1138" s="100">
        <v>-128778497.29115801</v>
      </c>
      <c r="AX1138" s="100">
        <v>-113210288.764167</v>
      </c>
      <c r="AY1138" s="100">
        <v>-86279489.452253997</v>
      </c>
      <c r="AZ1138" s="100">
        <v>-232127608.109898</v>
      </c>
      <c r="BA1138" s="100">
        <v>19288129.4653266</v>
      </c>
      <c r="BB1138" s="100">
        <v>19288129.4653266</v>
      </c>
      <c r="BC1138" s="100">
        <v>-144511559.02911299</v>
      </c>
      <c r="BD1138" s="100">
        <v>-127015486.40359101</v>
      </c>
      <c r="BE1138" s="100">
        <v>-73427862.224601194</v>
      </c>
      <c r="BF1138" s="100">
        <v>-120752786.366201</v>
      </c>
      <c r="BG1138" s="100">
        <v>-139533872.49643701</v>
      </c>
      <c r="BH1138" s="100">
        <v>-103268824.281029</v>
      </c>
      <c r="BI1138" s="100">
        <v>-196223820.955533</v>
      </c>
      <c r="BJ1138" s="100">
        <v>-241154034.611206</v>
      </c>
      <c r="BK1138" s="100">
        <v>-113484421.16853499</v>
      </c>
      <c r="BL1138" s="100">
        <v>-155714151.40188399</v>
      </c>
      <c r="BM1138" s="100">
        <v>121039441.3197</v>
      </c>
      <c r="BN1138" s="100">
        <v>-9096378.6569237709</v>
      </c>
      <c r="BO1138" s="100">
        <v>-9096378.6569237709</v>
      </c>
      <c r="BP1138" s="100">
        <v>-113937171.856649</v>
      </c>
      <c r="BQ1138" s="100">
        <v>-102570020.829476</v>
      </c>
      <c r="BR1138" s="100">
        <v>-104262759.472008</v>
      </c>
      <c r="BS1138" s="100">
        <v>-84230778.496589497</v>
      </c>
      <c r="BT1138" s="100">
        <v>-117161223.604194</v>
      </c>
      <c r="BU1138" s="100">
        <v>-86298369.352307096</v>
      </c>
      <c r="BV1138" s="100">
        <v>-186975923.98759699</v>
      </c>
      <c r="BW1138" s="100">
        <v>-250367912.93313301</v>
      </c>
      <c r="BX1138" s="100">
        <v>-123086566.199634</v>
      </c>
      <c r="BY1138" s="100">
        <v>-163548586.58340201</v>
      </c>
      <c r="BZ1138" s="100">
        <v>124582050.372805</v>
      </c>
      <c r="CA1138" s="100">
        <v>-34138429.331891201</v>
      </c>
      <c r="CB1138" s="100">
        <v>-34138429.331891201</v>
      </c>
      <c r="CC1138" s="100">
        <v>-150115380.66244799</v>
      </c>
      <c r="CD1138" s="100">
        <v>-86918483.985446393</v>
      </c>
      <c r="CE1138" s="100">
        <v>-111566388.878047</v>
      </c>
      <c r="CF1138" s="100">
        <v>-98362455.019559696</v>
      </c>
      <c r="CG1138" s="100">
        <v>-135075673.85252899</v>
      </c>
      <c r="CH1138" s="100">
        <v>-402394757.28370601</v>
      </c>
      <c r="CI1138" s="100">
        <v>207186714.99095401</v>
      </c>
      <c r="CJ1138" s="100">
        <v>-94608579.963683993</v>
      </c>
      <c r="CK1138" s="100">
        <v>-116738725.712731</v>
      </c>
      <c r="CL1138" s="100">
        <v>-173381202.05889201</v>
      </c>
      <c r="CM1138" s="100">
        <v>7662169.40245777</v>
      </c>
      <c r="CN1138" s="100">
        <v>-140949450.535256</v>
      </c>
      <c r="CO1138" s="100">
        <v>-140949450.535256</v>
      </c>
    </row>
    <row r="1139" spans="1:93" x14ac:dyDescent="0.2">
      <c r="A1139" s="101" t="s">
        <v>2727</v>
      </c>
      <c r="B1139" s="100">
        <v>0</v>
      </c>
      <c r="C1139" s="100">
        <v>0</v>
      </c>
      <c r="D1139" s="100">
        <v>0</v>
      </c>
      <c r="E1139" s="100">
        <v>0</v>
      </c>
      <c r="F1139" s="100">
        <v>0</v>
      </c>
      <c r="G1139" s="100">
        <v>0</v>
      </c>
      <c r="H1139" s="100">
        <v>0</v>
      </c>
      <c r="I1139" s="100">
        <v>0</v>
      </c>
      <c r="J1139" s="100">
        <v>0</v>
      </c>
      <c r="K1139" s="100">
        <v>0</v>
      </c>
      <c r="L1139" s="100">
        <v>0</v>
      </c>
      <c r="M1139" s="100">
        <v>0</v>
      </c>
      <c r="N1139" s="100">
        <v>0</v>
      </c>
      <c r="O1139" s="100">
        <v>0</v>
      </c>
      <c r="P1139" s="100">
        <v>0</v>
      </c>
      <c r="Q1139" s="100">
        <v>0</v>
      </c>
      <c r="R1139" s="100">
        <v>0</v>
      </c>
      <c r="S1139" s="100">
        <v>0</v>
      </c>
      <c r="T1139" s="100">
        <v>0</v>
      </c>
      <c r="U1139" s="100">
        <v>0</v>
      </c>
      <c r="V1139" s="100">
        <v>0</v>
      </c>
      <c r="W1139" s="100">
        <v>0</v>
      </c>
      <c r="X1139" s="100">
        <v>0</v>
      </c>
      <c r="Y1139" s="100">
        <v>0</v>
      </c>
      <c r="Z1139" s="100">
        <v>0</v>
      </c>
      <c r="AB1139" s="100">
        <v>0</v>
      </c>
      <c r="AC1139" s="100">
        <v>0</v>
      </c>
      <c r="AD1139" s="100">
        <v>0</v>
      </c>
      <c r="AE1139" s="100">
        <v>0</v>
      </c>
      <c r="AF1139" s="100">
        <v>0</v>
      </c>
      <c r="AG1139" s="100">
        <v>0</v>
      </c>
      <c r="AH1139" s="100">
        <v>0</v>
      </c>
      <c r="AI1139" s="100">
        <v>0</v>
      </c>
      <c r="AJ1139" s="100">
        <v>0</v>
      </c>
      <c r="AK1139" s="100">
        <v>0</v>
      </c>
      <c r="AL1139" s="100">
        <v>0</v>
      </c>
      <c r="AM1139" s="100">
        <v>0</v>
      </c>
      <c r="AN1139" s="100">
        <v>0</v>
      </c>
      <c r="AO1139" s="100">
        <v>0</v>
      </c>
      <c r="AP1139" s="100">
        <v>0</v>
      </c>
      <c r="AQ1139" s="100">
        <v>0</v>
      </c>
      <c r="AR1139" s="100">
        <v>0</v>
      </c>
      <c r="AS1139" s="100">
        <v>0</v>
      </c>
      <c r="AT1139" s="100">
        <v>0</v>
      </c>
      <c r="AU1139" s="100">
        <v>0</v>
      </c>
      <c r="AV1139" s="100">
        <v>0</v>
      </c>
      <c r="AW1139" s="100">
        <v>0</v>
      </c>
      <c r="AX1139" s="100">
        <v>0</v>
      </c>
      <c r="AY1139" s="100">
        <v>0</v>
      </c>
      <c r="AZ1139" s="100">
        <v>0</v>
      </c>
      <c r="BA1139" s="100">
        <v>0</v>
      </c>
      <c r="BB1139" s="100">
        <v>0</v>
      </c>
      <c r="BC1139" s="100">
        <v>0</v>
      </c>
      <c r="BD1139" s="100">
        <v>0</v>
      </c>
      <c r="BE1139" s="100">
        <v>0</v>
      </c>
      <c r="BF1139" s="100">
        <v>0</v>
      </c>
      <c r="BG1139" s="100">
        <v>0</v>
      </c>
      <c r="BH1139" s="100">
        <v>0</v>
      </c>
      <c r="BI1139" s="100">
        <v>0</v>
      </c>
      <c r="BJ1139" s="100">
        <v>0</v>
      </c>
      <c r="BK1139" s="100">
        <v>0</v>
      </c>
      <c r="BL1139" s="100">
        <v>0</v>
      </c>
      <c r="BM1139" s="100">
        <v>0</v>
      </c>
      <c r="BN1139" s="100">
        <v>0</v>
      </c>
      <c r="BO1139" s="100">
        <v>0</v>
      </c>
      <c r="BP1139" s="100">
        <v>0</v>
      </c>
      <c r="BQ1139" s="100">
        <v>0</v>
      </c>
      <c r="BR1139" s="100">
        <v>0</v>
      </c>
      <c r="BS1139" s="100">
        <v>0</v>
      </c>
      <c r="BT1139" s="100">
        <v>0</v>
      </c>
      <c r="BU1139" s="100">
        <v>0</v>
      </c>
      <c r="BV1139" s="100">
        <v>0</v>
      </c>
      <c r="BW1139" s="100">
        <v>0</v>
      </c>
      <c r="BX1139" s="100">
        <v>0</v>
      </c>
      <c r="BY1139" s="100">
        <v>0</v>
      </c>
      <c r="BZ1139" s="100">
        <v>0</v>
      </c>
      <c r="CA1139" s="100">
        <v>0</v>
      </c>
      <c r="CB1139" s="100">
        <v>0</v>
      </c>
      <c r="CC1139" s="100">
        <v>0</v>
      </c>
      <c r="CD1139" s="100">
        <v>0</v>
      </c>
      <c r="CE1139" s="100">
        <v>0</v>
      </c>
      <c r="CF1139" s="100">
        <v>0</v>
      </c>
      <c r="CG1139" s="100">
        <v>0</v>
      </c>
      <c r="CH1139" s="100">
        <v>0</v>
      </c>
      <c r="CI1139" s="100">
        <v>0</v>
      </c>
      <c r="CJ1139" s="100">
        <v>0</v>
      </c>
      <c r="CK1139" s="100">
        <v>0</v>
      </c>
      <c r="CL1139" s="100">
        <v>0</v>
      </c>
      <c r="CM1139" s="100">
        <v>0</v>
      </c>
      <c r="CN1139" s="100">
        <v>0</v>
      </c>
      <c r="CO1139" s="100">
        <v>0</v>
      </c>
    </row>
    <row r="1140" spans="1:93" x14ac:dyDescent="0.2">
      <c r="A1140" s="102" t="s">
        <v>2728</v>
      </c>
      <c r="B1140" s="100">
        <v>0</v>
      </c>
      <c r="C1140" s="100">
        <v>0</v>
      </c>
      <c r="D1140" s="100">
        <v>0</v>
      </c>
      <c r="E1140" s="100">
        <v>0</v>
      </c>
      <c r="F1140" s="100">
        <v>0</v>
      </c>
      <c r="G1140" s="100">
        <v>0</v>
      </c>
      <c r="H1140" s="100">
        <v>0</v>
      </c>
      <c r="I1140" s="100">
        <v>0</v>
      </c>
      <c r="J1140" s="100">
        <v>0</v>
      </c>
      <c r="K1140" s="100">
        <v>0</v>
      </c>
      <c r="L1140" s="100">
        <v>0</v>
      </c>
      <c r="M1140" s="100">
        <v>0</v>
      </c>
      <c r="N1140" s="100">
        <v>0</v>
      </c>
      <c r="O1140" s="100">
        <v>0</v>
      </c>
      <c r="P1140" s="100">
        <v>0</v>
      </c>
      <c r="Q1140" s="100">
        <v>0</v>
      </c>
      <c r="R1140" s="100">
        <v>0</v>
      </c>
      <c r="S1140" s="100">
        <v>0</v>
      </c>
      <c r="T1140" s="100">
        <v>0</v>
      </c>
      <c r="U1140" s="100">
        <v>0</v>
      </c>
      <c r="V1140" s="100">
        <v>0</v>
      </c>
      <c r="W1140" s="100">
        <v>0</v>
      </c>
      <c r="X1140" s="100">
        <v>0</v>
      </c>
      <c r="Y1140" s="100">
        <v>0</v>
      </c>
      <c r="Z1140" s="100">
        <v>0</v>
      </c>
      <c r="AB1140" s="100">
        <v>0</v>
      </c>
      <c r="AC1140" s="100">
        <v>-62323588.711205803</v>
      </c>
      <c r="AD1140" s="100">
        <v>-93198616.759024501</v>
      </c>
      <c r="AE1140" s="100">
        <v>-66076522.245284103</v>
      </c>
      <c r="AF1140" s="100">
        <v>-61210221.9447717</v>
      </c>
      <c r="AG1140" s="100">
        <v>-90810919.136658296</v>
      </c>
      <c r="AH1140" s="100">
        <v>-69618881.559439003</v>
      </c>
      <c r="AI1140" s="100">
        <v>-129702261.512171</v>
      </c>
      <c r="AJ1140" s="100">
        <v>-64753752.819452398</v>
      </c>
      <c r="AK1140" s="100">
        <v>-22955920.495130099</v>
      </c>
      <c r="AL1140" s="100">
        <v>-119715284.740906</v>
      </c>
      <c r="AM1140" s="100">
        <v>25690045.6835813</v>
      </c>
      <c r="AN1140" s="100">
        <v>-2285813.72543051</v>
      </c>
      <c r="AO1140" s="100">
        <v>-2285813.72543051</v>
      </c>
      <c r="AP1140" s="100">
        <v>-61495615.390565202</v>
      </c>
      <c r="AQ1140" s="100">
        <v>-170635662.954092</v>
      </c>
      <c r="AR1140" s="100">
        <v>-141819252.800293</v>
      </c>
      <c r="AS1140" s="100">
        <v>-153380938.645843</v>
      </c>
      <c r="AT1140" s="100">
        <v>-155624735.384505</v>
      </c>
      <c r="AU1140" s="100">
        <v>-92255239.347722307</v>
      </c>
      <c r="AV1140" s="100">
        <v>-107273156.06171601</v>
      </c>
      <c r="AW1140" s="100">
        <v>-128778497.29115801</v>
      </c>
      <c r="AX1140" s="100">
        <v>-113210288.764167</v>
      </c>
      <c r="AY1140" s="100">
        <v>-86279489.452253997</v>
      </c>
      <c r="AZ1140" s="100">
        <v>-232127608.109898</v>
      </c>
      <c r="BA1140" s="100">
        <v>19288129.4653266</v>
      </c>
      <c r="BB1140" s="100">
        <v>19288129.4653266</v>
      </c>
      <c r="BC1140" s="100">
        <v>-144511559.02911299</v>
      </c>
      <c r="BD1140" s="100">
        <v>-127015486.40359101</v>
      </c>
      <c r="BE1140" s="100">
        <v>-73427862.224601194</v>
      </c>
      <c r="BF1140" s="100">
        <v>-120752786.366201</v>
      </c>
      <c r="BG1140" s="100">
        <v>-139533872.49643701</v>
      </c>
      <c r="BH1140" s="100">
        <v>-103268824.281029</v>
      </c>
      <c r="BI1140" s="100">
        <v>-196223820.955533</v>
      </c>
      <c r="BJ1140" s="100">
        <v>-241154034.611206</v>
      </c>
      <c r="BK1140" s="100">
        <v>-113484421.16853499</v>
      </c>
      <c r="BL1140" s="100">
        <v>-155714151.40188399</v>
      </c>
      <c r="BM1140" s="100">
        <v>121039441.3197</v>
      </c>
      <c r="BN1140" s="100">
        <v>-9096378.6569237709</v>
      </c>
      <c r="BO1140" s="100">
        <v>-9096378.6569237709</v>
      </c>
      <c r="BP1140" s="100">
        <v>-113937171.856649</v>
      </c>
      <c r="BQ1140" s="100">
        <v>-102570020.829476</v>
      </c>
      <c r="BR1140" s="100">
        <v>-104262759.472008</v>
      </c>
      <c r="BS1140" s="100">
        <v>-84230778.496589497</v>
      </c>
      <c r="BT1140" s="100">
        <v>-117161223.604194</v>
      </c>
      <c r="BU1140" s="100">
        <v>-86298369.352307096</v>
      </c>
      <c r="BV1140" s="100">
        <v>-186975923.98759699</v>
      </c>
      <c r="BW1140" s="100">
        <v>-250367912.93313301</v>
      </c>
      <c r="BX1140" s="100">
        <v>-123086566.199634</v>
      </c>
      <c r="BY1140" s="100">
        <v>-163548586.58340201</v>
      </c>
      <c r="BZ1140" s="100">
        <v>124582050.372805</v>
      </c>
      <c r="CA1140" s="100">
        <v>-34138429.331891201</v>
      </c>
      <c r="CB1140" s="100">
        <v>-34138429.331891201</v>
      </c>
      <c r="CC1140" s="100">
        <v>-150115380.66244799</v>
      </c>
      <c r="CD1140" s="100">
        <v>-86918483.985446393</v>
      </c>
      <c r="CE1140" s="100">
        <v>-111566388.878047</v>
      </c>
      <c r="CF1140" s="100">
        <v>-98362455.019559696</v>
      </c>
      <c r="CG1140" s="100">
        <v>-135075673.85252899</v>
      </c>
      <c r="CH1140" s="100">
        <v>-402394757.28370601</v>
      </c>
      <c r="CI1140" s="100">
        <v>207186714.99095401</v>
      </c>
      <c r="CJ1140" s="100">
        <v>-94608579.963683993</v>
      </c>
      <c r="CK1140" s="100">
        <v>-116738725.712731</v>
      </c>
      <c r="CL1140" s="100">
        <v>-173381202.05889201</v>
      </c>
      <c r="CM1140" s="100">
        <v>7662169.40245777</v>
      </c>
      <c r="CN1140" s="100">
        <v>-140949450.535256</v>
      </c>
      <c r="CO1140" s="100">
        <v>-140949450.535256</v>
      </c>
    </row>
    <row r="1141" spans="1:93" x14ac:dyDescent="0.2">
      <c r="A1141" s="101" t="s">
        <v>2729</v>
      </c>
      <c r="B1141" s="100">
        <v>0</v>
      </c>
      <c r="C1141" s="100">
        <v>0</v>
      </c>
      <c r="D1141" s="100">
        <v>0</v>
      </c>
      <c r="E1141" s="100">
        <v>0</v>
      </c>
      <c r="F1141" s="100">
        <v>0</v>
      </c>
      <c r="G1141" s="100">
        <v>0</v>
      </c>
      <c r="H1141" s="100">
        <v>0</v>
      </c>
      <c r="I1141" s="100">
        <v>0</v>
      </c>
      <c r="J1141" s="100">
        <v>0</v>
      </c>
      <c r="K1141" s="100">
        <v>0</v>
      </c>
      <c r="L1141" s="100">
        <v>0</v>
      </c>
      <c r="M1141" s="100">
        <v>0</v>
      </c>
      <c r="N1141" s="100">
        <v>0</v>
      </c>
      <c r="O1141" s="100">
        <v>0</v>
      </c>
      <c r="P1141" s="100">
        <v>0</v>
      </c>
      <c r="Q1141" s="100">
        <v>0</v>
      </c>
      <c r="R1141" s="100">
        <v>0</v>
      </c>
      <c r="S1141" s="100">
        <v>0</v>
      </c>
      <c r="T1141" s="100">
        <v>0</v>
      </c>
      <c r="U1141" s="100">
        <v>0</v>
      </c>
      <c r="V1141" s="100">
        <v>0</v>
      </c>
      <c r="W1141" s="100">
        <v>0</v>
      </c>
      <c r="X1141" s="100">
        <v>0</v>
      </c>
      <c r="Y1141" s="100">
        <v>0</v>
      </c>
      <c r="Z1141" s="100">
        <v>0</v>
      </c>
      <c r="AB1141" s="100">
        <v>0</v>
      </c>
      <c r="AC1141" s="100">
        <v>0</v>
      </c>
      <c r="AD1141" s="100">
        <v>0</v>
      </c>
      <c r="AE1141" s="100">
        <v>0</v>
      </c>
      <c r="AF1141" s="100">
        <v>0</v>
      </c>
      <c r="AG1141" s="100">
        <v>0</v>
      </c>
      <c r="AH1141" s="100">
        <v>0</v>
      </c>
      <c r="AI1141" s="100">
        <v>0</v>
      </c>
      <c r="AJ1141" s="100">
        <v>0</v>
      </c>
      <c r="AK1141" s="100">
        <v>0</v>
      </c>
      <c r="AL1141" s="100">
        <v>0</v>
      </c>
      <c r="AM1141" s="100">
        <v>0</v>
      </c>
      <c r="AN1141" s="100">
        <v>0</v>
      </c>
      <c r="AO1141" s="100">
        <v>0</v>
      </c>
      <c r="AP1141" s="100">
        <v>0</v>
      </c>
      <c r="AQ1141" s="100">
        <v>0</v>
      </c>
      <c r="AR1141" s="100">
        <v>0</v>
      </c>
      <c r="AS1141" s="100">
        <v>0</v>
      </c>
      <c r="AT1141" s="100">
        <v>0</v>
      </c>
      <c r="AU1141" s="100">
        <v>0</v>
      </c>
      <c r="AV1141" s="100">
        <v>0</v>
      </c>
      <c r="AW1141" s="100">
        <v>0</v>
      </c>
      <c r="AX1141" s="100">
        <v>0</v>
      </c>
      <c r="AY1141" s="100">
        <v>0</v>
      </c>
      <c r="AZ1141" s="100">
        <v>0</v>
      </c>
      <c r="BA1141" s="100">
        <v>0</v>
      </c>
      <c r="BB1141" s="100">
        <v>0</v>
      </c>
      <c r="BC1141" s="100">
        <v>0</v>
      </c>
      <c r="BD1141" s="100">
        <v>0</v>
      </c>
      <c r="BE1141" s="100">
        <v>0</v>
      </c>
      <c r="BF1141" s="100">
        <v>0</v>
      </c>
      <c r="BG1141" s="100">
        <v>0</v>
      </c>
      <c r="BH1141" s="100">
        <v>0</v>
      </c>
      <c r="BI1141" s="100">
        <v>0</v>
      </c>
      <c r="BJ1141" s="100">
        <v>0</v>
      </c>
      <c r="BK1141" s="100">
        <v>0</v>
      </c>
      <c r="BL1141" s="100">
        <v>0</v>
      </c>
      <c r="BM1141" s="100">
        <v>0</v>
      </c>
      <c r="BN1141" s="100">
        <v>0</v>
      </c>
      <c r="BO1141" s="100">
        <v>0</v>
      </c>
      <c r="BP1141" s="100">
        <v>0</v>
      </c>
      <c r="BQ1141" s="100">
        <v>0</v>
      </c>
      <c r="BR1141" s="100">
        <v>0</v>
      </c>
      <c r="BS1141" s="100">
        <v>0</v>
      </c>
      <c r="BT1141" s="100">
        <v>0</v>
      </c>
      <c r="BU1141" s="100">
        <v>0</v>
      </c>
      <c r="BV1141" s="100">
        <v>0</v>
      </c>
      <c r="BW1141" s="100">
        <v>0</v>
      </c>
      <c r="BX1141" s="100">
        <v>0</v>
      </c>
      <c r="BY1141" s="100">
        <v>0</v>
      </c>
      <c r="BZ1141" s="100">
        <v>0</v>
      </c>
      <c r="CA1141" s="100">
        <v>0</v>
      </c>
      <c r="CB1141" s="100">
        <v>0</v>
      </c>
      <c r="CC1141" s="100">
        <v>0</v>
      </c>
      <c r="CD1141" s="100">
        <v>0</v>
      </c>
      <c r="CE1141" s="100">
        <v>0</v>
      </c>
      <c r="CF1141" s="100">
        <v>0</v>
      </c>
      <c r="CG1141" s="100">
        <v>0</v>
      </c>
      <c r="CH1141" s="100">
        <v>0</v>
      </c>
      <c r="CI1141" s="100">
        <v>0</v>
      </c>
      <c r="CJ1141" s="100">
        <v>0</v>
      </c>
      <c r="CK1141" s="100">
        <v>0</v>
      </c>
      <c r="CL1141" s="100">
        <v>0</v>
      </c>
      <c r="CM1141" s="100">
        <v>0</v>
      </c>
      <c r="CN1141" s="100">
        <v>0</v>
      </c>
      <c r="CO1141" s="100">
        <v>0</v>
      </c>
    </row>
    <row r="1142" spans="1:93" x14ac:dyDescent="0.2">
      <c r="A1142" s="101" t="s">
        <v>2730</v>
      </c>
      <c r="B1142" s="100">
        <v>23335927749.589901</v>
      </c>
      <c r="C1142" s="100">
        <v>23422639744.759998</v>
      </c>
      <c r="D1142" s="100">
        <v>23472097391.720001</v>
      </c>
      <c r="E1142" s="100">
        <v>23803764546.859901</v>
      </c>
      <c r="F1142" s="100">
        <v>24071330402.829899</v>
      </c>
      <c r="G1142" s="100">
        <v>24298762665.110001</v>
      </c>
      <c r="H1142" s="100">
        <v>24548586480.6399</v>
      </c>
      <c r="I1142" s="100">
        <v>24877784208.799999</v>
      </c>
      <c r="J1142" s="100">
        <v>25242875999.009899</v>
      </c>
      <c r="K1142" s="100">
        <v>25528384381.830002</v>
      </c>
      <c r="L1142" s="100">
        <v>25837821587.630001</v>
      </c>
      <c r="M1142" s="100">
        <v>26165936762</v>
      </c>
      <c r="N1142" s="100">
        <v>26165936762</v>
      </c>
      <c r="O1142" s="100">
        <v>26351719553.589901</v>
      </c>
      <c r="P1142" s="100">
        <v>26319944844.179901</v>
      </c>
      <c r="Q1142" s="100">
        <v>26312048035.349998</v>
      </c>
      <c r="R1142" s="100">
        <v>26442365029.5</v>
      </c>
      <c r="S1142" s="100">
        <v>26512506732.099998</v>
      </c>
      <c r="T1142" s="100">
        <v>26599628018.059898</v>
      </c>
      <c r="U1142" s="100">
        <v>26658317689.59</v>
      </c>
      <c r="V1142" s="100">
        <v>26715877391.739899</v>
      </c>
      <c r="W1142" s="100">
        <v>26919285392.069901</v>
      </c>
      <c r="X1142" s="100">
        <v>26845260372.919899</v>
      </c>
      <c r="Y1142" s="100">
        <v>27365832126.419899</v>
      </c>
      <c r="Z1142" s="100">
        <v>27163962778.810001</v>
      </c>
      <c r="AB1142" s="100">
        <v>27163962778.810001</v>
      </c>
      <c r="AC1142" s="100">
        <v>27226286367.521198</v>
      </c>
      <c r="AD1142" s="100">
        <v>27319484984.280201</v>
      </c>
      <c r="AE1142" s="100">
        <v>27385561506.525501</v>
      </c>
      <c r="AF1142" s="100">
        <v>27446771728.470299</v>
      </c>
      <c r="AG1142" s="100">
        <v>27537582647.606899</v>
      </c>
      <c r="AH1142" s="100">
        <v>27607201529.166401</v>
      </c>
      <c r="AI1142" s="100">
        <v>27736903790.678501</v>
      </c>
      <c r="AJ1142" s="100">
        <v>27801657543.498001</v>
      </c>
      <c r="AK1142" s="100">
        <v>27824613463.993099</v>
      </c>
      <c r="AL1142" s="100">
        <v>27944328748.734001</v>
      </c>
      <c r="AM1142" s="100">
        <v>27918638703.0504</v>
      </c>
      <c r="AN1142" s="100">
        <v>27920924516.775902</v>
      </c>
      <c r="AO1142" s="100">
        <v>27920924516.775902</v>
      </c>
      <c r="AP1142" s="100">
        <v>27982420132.1665</v>
      </c>
      <c r="AQ1142" s="100">
        <v>28153055795.120499</v>
      </c>
      <c r="AR1142" s="100">
        <v>28294875047.920799</v>
      </c>
      <c r="AS1142" s="100">
        <v>28448255986.5667</v>
      </c>
      <c r="AT1142" s="100">
        <v>28603880721.951199</v>
      </c>
      <c r="AU1142" s="100">
        <v>28696135961.298901</v>
      </c>
      <c r="AV1142" s="100">
        <v>28803409117.3606</v>
      </c>
      <c r="AW1142" s="100">
        <v>28932187614.651798</v>
      </c>
      <c r="AX1142" s="100">
        <v>29045397903.415901</v>
      </c>
      <c r="AY1142" s="100">
        <v>29131677392.868198</v>
      </c>
      <c r="AZ1142" s="100">
        <v>29363805000.9781</v>
      </c>
      <c r="BA1142" s="100">
        <v>29344516871.512798</v>
      </c>
      <c r="BB1142" s="100">
        <v>29344516871.512798</v>
      </c>
      <c r="BC1142" s="100">
        <v>29489028430.541901</v>
      </c>
      <c r="BD1142" s="100">
        <v>29616043916.945499</v>
      </c>
      <c r="BE1142" s="100">
        <v>29689471779.170101</v>
      </c>
      <c r="BF1142" s="100">
        <v>29810224565.536301</v>
      </c>
      <c r="BG1142" s="100">
        <v>29949758438.0327</v>
      </c>
      <c r="BH1142" s="100">
        <v>30053027262.313702</v>
      </c>
      <c r="BI1142" s="100">
        <v>30249251083.269299</v>
      </c>
      <c r="BJ1142" s="100">
        <v>30490405117.880501</v>
      </c>
      <c r="BK1142" s="100">
        <v>30603889539.049</v>
      </c>
      <c r="BL1142" s="100">
        <v>30759603690.450901</v>
      </c>
      <c r="BM1142" s="100">
        <v>30638564249.131199</v>
      </c>
      <c r="BN1142" s="100">
        <v>30647660627.788101</v>
      </c>
      <c r="BO1142" s="100">
        <v>30647660627.788101</v>
      </c>
      <c r="BP1142" s="100">
        <v>30761597799.644798</v>
      </c>
      <c r="BQ1142" s="100">
        <v>30864167820.4743</v>
      </c>
      <c r="BR1142" s="100">
        <v>30968430579.946301</v>
      </c>
      <c r="BS1142" s="100">
        <v>31052661358.442799</v>
      </c>
      <c r="BT1142" s="100">
        <v>31169822582.047001</v>
      </c>
      <c r="BU1142" s="100">
        <v>31256120951.399399</v>
      </c>
      <c r="BV1142" s="100">
        <v>31443096875.386902</v>
      </c>
      <c r="BW1142" s="100">
        <v>31693464788.320099</v>
      </c>
      <c r="BX1142" s="100">
        <v>31816551354.519699</v>
      </c>
      <c r="BY1142" s="100">
        <v>31980099941.1031</v>
      </c>
      <c r="BZ1142" s="100">
        <v>31855517890.730301</v>
      </c>
      <c r="CA1142" s="100">
        <v>31889656320.062199</v>
      </c>
      <c r="CB1142" s="100">
        <v>31889656320.062199</v>
      </c>
      <c r="CC1142" s="100">
        <v>32039771700.724701</v>
      </c>
      <c r="CD1142" s="100">
        <v>32126690184.710098</v>
      </c>
      <c r="CE1142" s="100">
        <v>32238256573.5881</v>
      </c>
      <c r="CF1142" s="100">
        <v>32336619028.6077</v>
      </c>
      <c r="CG1142" s="100">
        <v>32471694702.460201</v>
      </c>
      <c r="CH1142" s="100">
        <v>32874089459.7439</v>
      </c>
      <c r="CI1142" s="100">
        <v>32666902744.752998</v>
      </c>
      <c r="CJ1142" s="100">
        <v>32761511324.716702</v>
      </c>
      <c r="CK1142" s="100">
        <v>32878250050.429401</v>
      </c>
      <c r="CL1142" s="100">
        <v>33051631252.4883</v>
      </c>
      <c r="CM1142" s="100">
        <v>33043969083.0858</v>
      </c>
      <c r="CN1142" s="100">
        <v>33184918533.621101</v>
      </c>
      <c r="CO1142" s="100">
        <v>33184918533.621101</v>
      </c>
    </row>
    <row r="1143" spans="1:93" x14ac:dyDescent="0.2">
      <c r="A1143" s="101" t="s">
        <v>2731</v>
      </c>
      <c r="B1143" s="100">
        <v>0</v>
      </c>
      <c r="C1143" s="100">
        <v>0</v>
      </c>
      <c r="D1143" s="100">
        <v>0</v>
      </c>
      <c r="E1143" s="100">
        <v>0</v>
      </c>
      <c r="F1143" s="100">
        <v>0</v>
      </c>
      <c r="G1143" s="100">
        <v>0</v>
      </c>
      <c r="H1143" s="100">
        <v>0</v>
      </c>
      <c r="I1143" s="100">
        <v>0</v>
      </c>
      <c r="J1143" s="100">
        <v>0</v>
      </c>
      <c r="K1143" s="100">
        <v>0</v>
      </c>
      <c r="L1143" s="100">
        <v>0</v>
      </c>
      <c r="M1143" s="100">
        <v>0</v>
      </c>
      <c r="N1143" s="100">
        <v>0</v>
      </c>
      <c r="O1143" s="100">
        <v>0</v>
      </c>
      <c r="P1143" s="100">
        <v>0</v>
      </c>
      <c r="Q1143" s="100">
        <v>0</v>
      </c>
      <c r="R1143" s="100">
        <v>0</v>
      </c>
      <c r="S1143" s="100">
        <v>0</v>
      </c>
      <c r="T1143" s="100">
        <v>0</v>
      </c>
      <c r="U1143" s="100">
        <v>0</v>
      </c>
      <c r="V1143" s="100">
        <v>0</v>
      </c>
      <c r="W1143" s="100">
        <v>0</v>
      </c>
      <c r="X1143" s="100">
        <v>0</v>
      </c>
      <c r="Y1143" s="100">
        <v>0</v>
      </c>
      <c r="Z1143" s="100">
        <v>0</v>
      </c>
      <c r="AB1143" s="100">
        <v>0</v>
      </c>
      <c r="AC1143" s="100">
        <v>27163962778.810001</v>
      </c>
      <c r="AD1143" s="100">
        <v>27226286367.521198</v>
      </c>
      <c r="AE1143" s="100">
        <v>27319484984.280201</v>
      </c>
      <c r="AF1143" s="100">
        <v>27385561506.525501</v>
      </c>
      <c r="AG1143" s="100">
        <v>27446771728.470299</v>
      </c>
      <c r="AH1143" s="100">
        <v>27537582647.606899</v>
      </c>
      <c r="AI1143" s="100">
        <v>27607201529.166401</v>
      </c>
      <c r="AJ1143" s="100">
        <v>27736903790.678501</v>
      </c>
      <c r="AK1143" s="100">
        <v>27801657543.498001</v>
      </c>
      <c r="AL1143" s="100">
        <v>27824613463.993099</v>
      </c>
      <c r="AM1143" s="100">
        <v>27944328748.734001</v>
      </c>
      <c r="AN1143" s="100">
        <v>27918638703.0504</v>
      </c>
      <c r="AO1143" s="100">
        <v>27918638703.0504</v>
      </c>
      <c r="AP1143" s="100">
        <v>27920924516.775902</v>
      </c>
      <c r="AQ1143" s="100">
        <v>27982420132.1665</v>
      </c>
      <c r="AR1143" s="100">
        <v>28153055795.120499</v>
      </c>
      <c r="AS1143" s="100">
        <v>28294875047.920799</v>
      </c>
      <c r="AT1143" s="100">
        <v>28448255986.5667</v>
      </c>
      <c r="AU1143" s="100">
        <v>28603880721.951199</v>
      </c>
      <c r="AV1143" s="100">
        <v>28696135961.298901</v>
      </c>
      <c r="AW1143" s="100">
        <v>28803409117.3606</v>
      </c>
      <c r="AX1143" s="100">
        <v>28932187614.651798</v>
      </c>
      <c r="AY1143" s="100">
        <v>29045397903.415901</v>
      </c>
      <c r="AZ1143" s="100">
        <v>29131677392.868198</v>
      </c>
      <c r="BA1143" s="100">
        <v>29363805000.9781</v>
      </c>
      <c r="BB1143" s="100">
        <v>29363805000.9781</v>
      </c>
      <c r="BC1143" s="100">
        <v>29344516871.512798</v>
      </c>
      <c r="BD1143" s="100">
        <v>29489028430.541901</v>
      </c>
      <c r="BE1143" s="100">
        <v>29616043916.945499</v>
      </c>
      <c r="BF1143" s="100">
        <v>29689471779.170101</v>
      </c>
      <c r="BG1143" s="100">
        <v>29810224565.536301</v>
      </c>
      <c r="BH1143" s="100">
        <v>29949758438.0327</v>
      </c>
      <c r="BI1143" s="100">
        <v>30053027262.313702</v>
      </c>
      <c r="BJ1143" s="100">
        <v>30249251083.269299</v>
      </c>
      <c r="BK1143" s="100">
        <v>30490405117.880501</v>
      </c>
      <c r="BL1143" s="100">
        <v>30603889539.049</v>
      </c>
      <c r="BM1143" s="100">
        <v>30759603690.450901</v>
      </c>
      <c r="BN1143" s="100">
        <v>30638564249.131199</v>
      </c>
      <c r="BO1143" s="100">
        <v>30638564249.131199</v>
      </c>
      <c r="BP1143" s="100">
        <v>30647660627.788101</v>
      </c>
      <c r="BQ1143" s="100">
        <v>30761597799.644798</v>
      </c>
      <c r="BR1143" s="100">
        <v>30864167820.4743</v>
      </c>
      <c r="BS1143" s="100">
        <v>30968430579.946301</v>
      </c>
      <c r="BT1143" s="100">
        <v>31052661358.442799</v>
      </c>
      <c r="BU1143" s="100">
        <v>31169822582.047001</v>
      </c>
      <c r="BV1143" s="100">
        <v>31256120951.399399</v>
      </c>
      <c r="BW1143" s="100">
        <v>31443096875.386902</v>
      </c>
      <c r="BX1143" s="100">
        <v>31693464788.320099</v>
      </c>
      <c r="BY1143" s="100">
        <v>31816551354.519699</v>
      </c>
      <c r="BZ1143" s="100">
        <v>31980099941.1031</v>
      </c>
      <c r="CA1143" s="100">
        <v>31855517890.730301</v>
      </c>
      <c r="CB1143" s="100">
        <v>31855517890.730301</v>
      </c>
      <c r="CC1143" s="100">
        <v>31889656320.062199</v>
      </c>
      <c r="CD1143" s="100">
        <v>32039771700.724701</v>
      </c>
      <c r="CE1143" s="100">
        <v>32126690184.710098</v>
      </c>
      <c r="CF1143" s="100">
        <v>32238256573.5881</v>
      </c>
      <c r="CG1143" s="100">
        <v>32336619028.6077</v>
      </c>
      <c r="CH1143" s="100">
        <v>32471694702.460201</v>
      </c>
      <c r="CI1143" s="100">
        <v>32874089459.7439</v>
      </c>
      <c r="CJ1143" s="100">
        <v>32666902744.752998</v>
      </c>
      <c r="CK1143" s="100">
        <v>32761511324.716702</v>
      </c>
      <c r="CL1143" s="100">
        <v>32878250050.429401</v>
      </c>
      <c r="CM1143" s="100">
        <v>33051631252.4883</v>
      </c>
      <c r="CN1143" s="100">
        <v>33043969083.0858</v>
      </c>
      <c r="CO1143" s="100">
        <v>33043969083.0858</v>
      </c>
    </row>
    <row r="1144" spans="1:93" x14ac:dyDescent="0.2">
      <c r="A1144" s="102" t="s">
        <v>2732</v>
      </c>
      <c r="B1144" s="103">
        <v>23335927749.589901</v>
      </c>
      <c r="C1144" s="103">
        <v>23422639744.759998</v>
      </c>
      <c r="D1144" s="103">
        <v>23472097391.720001</v>
      </c>
      <c r="E1144" s="103">
        <v>23803764546.859901</v>
      </c>
      <c r="F1144" s="103">
        <v>24071330402.829899</v>
      </c>
      <c r="G1144" s="103">
        <v>24298762665.110001</v>
      </c>
      <c r="H1144" s="103">
        <v>24548586480.6399</v>
      </c>
      <c r="I1144" s="103">
        <v>24877784208.799999</v>
      </c>
      <c r="J1144" s="103">
        <v>25242875999.009899</v>
      </c>
      <c r="K1144" s="103">
        <v>25528384381.830002</v>
      </c>
      <c r="L1144" s="103">
        <v>25837821587.630001</v>
      </c>
      <c r="M1144" s="103">
        <v>26165936762</v>
      </c>
      <c r="N1144" s="103">
        <v>26165936762</v>
      </c>
      <c r="O1144" s="103">
        <v>26351719553.589901</v>
      </c>
      <c r="P1144" s="103">
        <v>26319944844.179901</v>
      </c>
      <c r="Q1144" s="103">
        <v>26312048035.349998</v>
      </c>
      <c r="R1144" s="103">
        <v>26442365029.5</v>
      </c>
      <c r="S1144" s="103">
        <v>26512506732.099998</v>
      </c>
      <c r="T1144" s="103">
        <v>26599628018.059898</v>
      </c>
      <c r="U1144" s="103">
        <v>26658317689.59</v>
      </c>
      <c r="V1144" s="103">
        <v>26715877391.739899</v>
      </c>
      <c r="W1144" s="103">
        <v>26919285392.069901</v>
      </c>
      <c r="X1144" s="103">
        <v>26845260372.919899</v>
      </c>
      <c r="Y1144" s="103">
        <v>27365832126.419899</v>
      </c>
      <c r="Z1144" s="103">
        <v>27163962778.810001</v>
      </c>
      <c r="AA1144" s="103"/>
      <c r="AB1144" s="103">
        <v>27163962778.810001</v>
      </c>
      <c r="AC1144" s="103">
        <v>62323588.711213298</v>
      </c>
      <c r="AD1144" s="103">
        <v>93198616.759017095</v>
      </c>
      <c r="AE1144" s="103">
        <v>66076522.245287798</v>
      </c>
      <c r="AF1144" s="103">
        <v>61210221.944779098</v>
      </c>
      <c r="AG1144" s="103">
        <v>90810919.136632204</v>
      </c>
      <c r="AH1144" s="103">
        <v>69618881.559465006</v>
      </c>
      <c r="AI1144" s="103">
        <v>129702261.51216</v>
      </c>
      <c r="AJ1144" s="103">
        <v>64753752.819444902</v>
      </c>
      <c r="AK1144" s="103">
        <v>22955920.4951487</v>
      </c>
      <c r="AL1144" s="103">
        <v>119715284.740898</v>
      </c>
      <c r="AM1144" s="103">
        <v>-25690045.6835851</v>
      </c>
      <c r="AN1144" s="103">
        <v>2285813.7254267898</v>
      </c>
      <c r="AO1144" s="103">
        <v>2285813.7254267898</v>
      </c>
      <c r="AP1144" s="103">
        <v>61495615.390583798</v>
      </c>
      <c r="AQ1144" s="103">
        <v>170635662.95406899</v>
      </c>
      <c r="AR1144" s="103">
        <v>141819252.8003</v>
      </c>
      <c r="AS1144" s="103">
        <v>153380938.64584699</v>
      </c>
      <c r="AT1144" s="103">
        <v>155624735.38449401</v>
      </c>
      <c r="AU1144" s="103">
        <v>92255239.347722307</v>
      </c>
      <c r="AV1144" s="103">
        <v>107273156.06171601</v>
      </c>
      <c r="AW1144" s="103">
        <v>128778497.291155</v>
      </c>
      <c r="AX1144" s="103">
        <v>113210288.76417799</v>
      </c>
      <c r="AY1144" s="103">
        <v>86279489.452253997</v>
      </c>
      <c r="AZ1144" s="103">
        <v>232127608.109898</v>
      </c>
      <c r="BA1144" s="103">
        <v>-19288129.4653266</v>
      </c>
      <c r="BB1144" s="103">
        <v>-19288129.4653266</v>
      </c>
      <c r="BC1144" s="103">
        <v>144511559.02911299</v>
      </c>
      <c r="BD1144" s="103">
        <v>127015486.403603</v>
      </c>
      <c r="BE1144" s="103">
        <v>73427862.224586293</v>
      </c>
      <c r="BF1144" s="103">
        <v>120752786.366201</v>
      </c>
      <c r="BG1144" s="103">
        <v>139533872.49645501</v>
      </c>
      <c r="BH1144" s="103">
        <v>103268824.281014</v>
      </c>
      <c r="BI1144" s="103">
        <v>196223820.95551801</v>
      </c>
      <c r="BJ1144" s="103">
        <v>241154034.61122501</v>
      </c>
      <c r="BK1144" s="103">
        <v>113484421.168532</v>
      </c>
      <c r="BL1144" s="103">
        <v>155714151.40188801</v>
      </c>
      <c r="BM1144" s="103">
        <v>-121039441.319704</v>
      </c>
      <c r="BN1144" s="103">
        <v>9096378.65692004</v>
      </c>
      <c r="BO1144" s="103">
        <v>9096378.65692004</v>
      </c>
      <c r="BP1144" s="103">
        <v>113937171.856656</v>
      </c>
      <c r="BQ1144" s="103">
        <v>102570020.82948001</v>
      </c>
      <c r="BR1144" s="103">
        <v>104262759.47200499</v>
      </c>
      <c r="BS1144" s="103">
        <v>84230778.496585697</v>
      </c>
      <c r="BT1144" s="103">
        <v>117161223.604194</v>
      </c>
      <c r="BU1144" s="103">
        <v>86298369.352318302</v>
      </c>
      <c r="BV1144" s="103">
        <v>186975923.98758599</v>
      </c>
      <c r="BW1144" s="103">
        <v>250367912.93314099</v>
      </c>
      <c r="BX1144" s="103">
        <v>123086566.199623</v>
      </c>
      <c r="BY1144" s="103">
        <v>163548586.583413</v>
      </c>
      <c r="BZ1144" s="103">
        <v>-124582050.372798</v>
      </c>
      <c r="CA1144" s="103">
        <v>34138429.331880003</v>
      </c>
      <c r="CB1144" s="103">
        <v>34138429.331880003</v>
      </c>
      <c r="CC1144" s="103">
        <v>150115380.662471</v>
      </c>
      <c r="CD1144" s="103">
        <v>86918483.985423997</v>
      </c>
      <c r="CE1144" s="103">
        <v>111566388.878025</v>
      </c>
      <c r="CF1144" s="103">
        <v>98362455.019585699</v>
      </c>
      <c r="CG1144" s="103">
        <v>135075673.85251799</v>
      </c>
      <c r="CH1144" s="103">
        <v>402394757.28370899</v>
      </c>
      <c r="CI1144" s="103">
        <v>-207186714.990951</v>
      </c>
      <c r="CJ1144" s="103">
        <v>94608579.963680297</v>
      </c>
      <c r="CK1144" s="103">
        <v>116738725.712735</v>
      </c>
      <c r="CL1144" s="103">
        <v>173381202.05889201</v>
      </c>
      <c r="CM1144" s="103">
        <v>-7662169.40245404</v>
      </c>
      <c r="CN1144" s="103">
        <v>140949450.535245</v>
      </c>
      <c r="CO1144" s="103">
        <v>140949450.535245</v>
      </c>
    </row>
    <row r="1145" spans="1:93" x14ac:dyDescent="0.2">
      <c r="A1145" s="101" t="s">
        <v>2733</v>
      </c>
    </row>
    <row r="1146" spans="1:93" x14ac:dyDescent="0.2">
      <c r="A1146" s="101" t="s">
        <v>2734</v>
      </c>
      <c r="B1146" s="100">
        <v>1000</v>
      </c>
      <c r="C1146" s="100">
        <v>1000</v>
      </c>
      <c r="D1146" s="100">
        <v>1000</v>
      </c>
      <c r="E1146" s="100">
        <v>1000</v>
      </c>
      <c r="F1146" s="100">
        <v>1000</v>
      </c>
      <c r="G1146" s="100">
        <v>1000</v>
      </c>
      <c r="H1146" s="100">
        <v>1000</v>
      </c>
      <c r="I1146" s="100">
        <v>1000</v>
      </c>
      <c r="J1146" s="100">
        <v>1000</v>
      </c>
      <c r="K1146" s="100">
        <v>1000</v>
      </c>
      <c r="L1146" s="100">
        <v>1000</v>
      </c>
      <c r="M1146" s="100">
        <v>1000</v>
      </c>
      <c r="N1146" s="100">
        <v>1000</v>
      </c>
      <c r="O1146" s="100">
        <v>1000</v>
      </c>
      <c r="P1146" s="100">
        <v>1000</v>
      </c>
      <c r="Q1146" s="100">
        <v>1000</v>
      </c>
      <c r="R1146" s="100">
        <v>1000</v>
      </c>
      <c r="S1146" s="100">
        <v>1000</v>
      </c>
      <c r="T1146" s="100">
        <v>1000</v>
      </c>
      <c r="U1146" s="100">
        <v>1000</v>
      </c>
      <c r="V1146" s="100">
        <v>1000</v>
      </c>
      <c r="W1146" s="100">
        <v>1000</v>
      </c>
      <c r="X1146" s="100">
        <v>1000</v>
      </c>
      <c r="Y1146" s="100">
        <v>1000</v>
      </c>
      <c r="Z1146" s="100">
        <v>1000</v>
      </c>
      <c r="AB1146" s="100">
        <v>1000</v>
      </c>
      <c r="AC1146" s="100">
        <v>0</v>
      </c>
      <c r="AD1146" s="100">
        <v>0</v>
      </c>
      <c r="AE1146" s="100">
        <v>0</v>
      </c>
      <c r="AF1146" s="100">
        <v>0</v>
      </c>
      <c r="AG1146" s="100">
        <v>0</v>
      </c>
      <c r="AH1146" s="100">
        <v>0</v>
      </c>
      <c r="AI1146" s="100">
        <v>0</v>
      </c>
      <c r="AJ1146" s="100">
        <v>0</v>
      </c>
      <c r="AK1146" s="100">
        <v>0</v>
      </c>
      <c r="AL1146" s="100">
        <v>0</v>
      </c>
      <c r="AM1146" s="100">
        <v>0</v>
      </c>
      <c r="AN1146" s="100">
        <v>0</v>
      </c>
      <c r="AO1146" s="100">
        <v>0</v>
      </c>
      <c r="AP1146" s="100">
        <v>0</v>
      </c>
      <c r="AQ1146" s="100">
        <v>0</v>
      </c>
      <c r="AR1146" s="100">
        <v>0</v>
      </c>
      <c r="AS1146" s="100">
        <v>0</v>
      </c>
      <c r="AT1146" s="100">
        <v>0</v>
      </c>
      <c r="AU1146" s="100">
        <v>0</v>
      </c>
      <c r="AV1146" s="100">
        <v>0</v>
      </c>
      <c r="AW1146" s="100">
        <v>0</v>
      </c>
      <c r="AX1146" s="100">
        <v>0</v>
      </c>
      <c r="AY1146" s="100">
        <v>0</v>
      </c>
      <c r="AZ1146" s="100">
        <v>0</v>
      </c>
      <c r="BA1146" s="100">
        <v>0</v>
      </c>
      <c r="BB1146" s="100">
        <v>0</v>
      </c>
      <c r="BC1146" s="100">
        <v>0</v>
      </c>
      <c r="BD1146" s="100">
        <v>0</v>
      </c>
      <c r="BE1146" s="100">
        <v>0</v>
      </c>
      <c r="BF1146" s="100">
        <v>0</v>
      </c>
      <c r="BG1146" s="100">
        <v>0</v>
      </c>
      <c r="BH1146" s="100">
        <v>0</v>
      </c>
      <c r="BI1146" s="100">
        <v>0</v>
      </c>
      <c r="BJ1146" s="100">
        <v>0</v>
      </c>
      <c r="BK1146" s="100">
        <v>0</v>
      </c>
      <c r="BL1146" s="100">
        <v>0</v>
      </c>
      <c r="BM1146" s="100">
        <v>0</v>
      </c>
      <c r="BN1146" s="100">
        <v>0</v>
      </c>
      <c r="BO1146" s="100">
        <v>0</v>
      </c>
      <c r="BP1146" s="100">
        <v>0</v>
      </c>
      <c r="BQ1146" s="100">
        <v>0</v>
      </c>
      <c r="BR1146" s="100">
        <v>0</v>
      </c>
      <c r="BS1146" s="100">
        <v>0</v>
      </c>
      <c r="BT1146" s="100">
        <v>0</v>
      </c>
      <c r="BU1146" s="100">
        <v>0</v>
      </c>
      <c r="BV1146" s="100">
        <v>0</v>
      </c>
      <c r="BW1146" s="100">
        <v>0</v>
      </c>
      <c r="BX1146" s="100">
        <v>0</v>
      </c>
      <c r="BY1146" s="100">
        <v>0</v>
      </c>
      <c r="BZ1146" s="100">
        <v>0</v>
      </c>
      <c r="CA1146" s="100">
        <v>0</v>
      </c>
      <c r="CB1146" s="100">
        <v>0</v>
      </c>
      <c r="CC1146" s="100">
        <v>0</v>
      </c>
      <c r="CD1146" s="100">
        <v>0</v>
      </c>
      <c r="CE1146" s="100">
        <v>0</v>
      </c>
      <c r="CF1146" s="100">
        <v>0</v>
      </c>
      <c r="CG1146" s="100">
        <v>0</v>
      </c>
      <c r="CH1146" s="100">
        <v>0</v>
      </c>
      <c r="CI1146" s="100">
        <v>0</v>
      </c>
      <c r="CJ1146" s="100">
        <v>0</v>
      </c>
      <c r="CK1146" s="100">
        <v>0</v>
      </c>
      <c r="CL1146" s="100">
        <v>0</v>
      </c>
      <c r="CM1146" s="100">
        <v>0</v>
      </c>
      <c r="CN1146" s="100">
        <v>0</v>
      </c>
      <c r="CO1146" s="100">
        <v>0</v>
      </c>
    </row>
    <row r="1147" spans="1:93" x14ac:dyDescent="0.2">
      <c r="A1147" s="102" t="s">
        <v>2735</v>
      </c>
      <c r="B1147" s="100">
        <v>-461341701.13999999</v>
      </c>
      <c r="C1147" s="100">
        <v>-451950481.27999997</v>
      </c>
      <c r="D1147" s="100">
        <v>-439981990.98000002</v>
      </c>
      <c r="E1147" s="100">
        <v>-428139264.60000002</v>
      </c>
      <c r="F1147" s="100">
        <v>-427401780.11000001</v>
      </c>
      <c r="G1147" s="100">
        <v>-413072006.62</v>
      </c>
      <c r="H1147" s="100">
        <v>-407750779.07999903</v>
      </c>
      <c r="I1147" s="100">
        <v>-378641401.40999901</v>
      </c>
      <c r="J1147" s="100">
        <v>-368699916.65999901</v>
      </c>
      <c r="K1147" s="100">
        <v>-355754249.76999903</v>
      </c>
      <c r="L1147" s="100">
        <v>-330497637.56999898</v>
      </c>
      <c r="M1147" s="100">
        <v>-322058749.00999999</v>
      </c>
      <c r="N1147" s="100">
        <v>-322058749.00999999</v>
      </c>
      <c r="O1147" s="100">
        <v>-306787587.47000003</v>
      </c>
      <c r="P1147" s="100">
        <v>-308981137.39999998</v>
      </c>
      <c r="Q1147" s="100">
        <v>-302858820.63</v>
      </c>
      <c r="R1147" s="100">
        <v>-304070982.35000002</v>
      </c>
      <c r="S1147" s="100">
        <v>-304864936.45999998</v>
      </c>
      <c r="T1147" s="100">
        <v>-296334814.20999998</v>
      </c>
      <c r="U1147" s="100">
        <v>-299265424.61000001</v>
      </c>
      <c r="V1147" s="100">
        <v>-299557894.81999999</v>
      </c>
      <c r="W1147" s="100">
        <v>-304159445.30000001</v>
      </c>
      <c r="X1147" s="100">
        <v>-293989468.05999899</v>
      </c>
      <c r="Y1147" s="100">
        <v>-291145741.24000001</v>
      </c>
      <c r="Z1147" s="100">
        <v>-290856586.5</v>
      </c>
      <c r="AB1147" s="100">
        <v>-290856586.5</v>
      </c>
      <c r="AC1147" s="100">
        <v>0</v>
      </c>
      <c r="AD1147" s="100">
        <v>0</v>
      </c>
      <c r="AE1147" s="100">
        <v>0</v>
      </c>
      <c r="AF1147" s="100">
        <v>0</v>
      </c>
      <c r="AG1147" s="100">
        <v>0</v>
      </c>
      <c r="AH1147" s="100">
        <v>0</v>
      </c>
      <c r="AI1147" s="100">
        <v>0</v>
      </c>
      <c r="AJ1147" s="100">
        <v>0</v>
      </c>
      <c r="AK1147" s="100">
        <v>0</v>
      </c>
      <c r="AL1147" s="100">
        <v>0</v>
      </c>
      <c r="AM1147" s="100">
        <v>0</v>
      </c>
      <c r="AN1147" s="100">
        <v>0</v>
      </c>
      <c r="AO1147" s="100">
        <v>0</v>
      </c>
      <c r="AP1147" s="100">
        <v>0</v>
      </c>
      <c r="AQ1147" s="100">
        <v>0</v>
      </c>
      <c r="AR1147" s="100">
        <v>0</v>
      </c>
      <c r="AS1147" s="100">
        <v>0</v>
      </c>
      <c r="AT1147" s="100">
        <v>0</v>
      </c>
      <c r="AU1147" s="100">
        <v>0</v>
      </c>
      <c r="AV1147" s="100">
        <v>0</v>
      </c>
      <c r="AW1147" s="100">
        <v>0</v>
      </c>
      <c r="AX1147" s="100">
        <v>0</v>
      </c>
      <c r="AY1147" s="100">
        <v>0</v>
      </c>
      <c r="AZ1147" s="100">
        <v>0</v>
      </c>
      <c r="BA1147" s="100">
        <v>0</v>
      </c>
      <c r="BB1147" s="100">
        <v>0</v>
      </c>
      <c r="BC1147" s="100">
        <v>0</v>
      </c>
      <c r="BD1147" s="100">
        <v>0</v>
      </c>
      <c r="BE1147" s="100">
        <v>0</v>
      </c>
      <c r="BF1147" s="100">
        <v>0</v>
      </c>
      <c r="BG1147" s="100">
        <v>0</v>
      </c>
      <c r="BH1147" s="100">
        <v>0</v>
      </c>
      <c r="BI1147" s="100">
        <v>0</v>
      </c>
      <c r="BJ1147" s="100">
        <v>0</v>
      </c>
      <c r="BK1147" s="100">
        <v>0</v>
      </c>
      <c r="BL1147" s="100">
        <v>0</v>
      </c>
      <c r="BM1147" s="100">
        <v>0</v>
      </c>
      <c r="BN1147" s="100">
        <v>0</v>
      </c>
      <c r="BO1147" s="100">
        <v>0</v>
      </c>
      <c r="BP1147" s="100">
        <v>0</v>
      </c>
      <c r="BQ1147" s="100">
        <v>0</v>
      </c>
      <c r="BR1147" s="100">
        <v>0</v>
      </c>
      <c r="BS1147" s="100">
        <v>0</v>
      </c>
      <c r="BT1147" s="100">
        <v>0</v>
      </c>
      <c r="BU1147" s="100">
        <v>0</v>
      </c>
      <c r="BV1147" s="100">
        <v>0</v>
      </c>
      <c r="BW1147" s="100">
        <v>0</v>
      </c>
      <c r="BX1147" s="100">
        <v>0</v>
      </c>
      <c r="BY1147" s="100">
        <v>0</v>
      </c>
      <c r="BZ1147" s="100">
        <v>0</v>
      </c>
      <c r="CA1147" s="100">
        <v>0</v>
      </c>
      <c r="CB1147" s="100">
        <v>0</v>
      </c>
      <c r="CC1147" s="100">
        <v>0</v>
      </c>
      <c r="CD1147" s="100">
        <v>0</v>
      </c>
      <c r="CE1147" s="100">
        <v>0</v>
      </c>
      <c r="CF1147" s="100">
        <v>0</v>
      </c>
      <c r="CG1147" s="100">
        <v>0</v>
      </c>
      <c r="CH1147" s="100">
        <v>0</v>
      </c>
      <c r="CI1147" s="100">
        <v>0</v>
      </c>
      <c r="CJ1147" s="100">
        <v>0</v>
      </c>
      <c r="CK1147" s="100">
        <v>0</v>
      </c>
      <c r="CL1147" s="100">
        <v>0</v>
      </c>
      <c r="CM1147" s="100">
        <v>0</v>
      </c>
      <c r="CN1147" s="100">
        <v>0</v>
      </c>
      <c r="CO1147" s="100">
        <v>0</v>
      </c>
    </row>
    <row r="1148" spans="1:93" x14ac:dyDescent="0.2">
      <c r="A1148" s="102" t="s">
        <v>2736</v>
      </c>
      <c r="B1148" s="100">
        <v>722971869</v>
      </c>
      <c r="C1148" s="100">
        <v>722971869</v>
      </c>
      <c r="D1148" s="100">
        <v>708667075.48000002</v>
      </c>
      <c r="E1148" s="100">
        <v>708667075.48000002</v>
      </c>
      <c r="F1148" s="100">
        <v>708667075.48000002</v>
      </c>
      <c r="G1148" s="100">
        <v>764689411.41999996</v>
      </c>
      <c r="H1148" s="100">
        <v>764689411.41999996</v>
      </c>
      <c r="I1148" s="100">
        <v>764689411.41999996</v>
      </c>
      <c r="J1148" s="100">
        <v>718462990.40999997</v>
      </c>
      <c r="K1148" s="100">
        <v>718462990.40999997</v>
      </c>
      <c r="L1148" s="100">
        <v>720793333.88999999</v>
      </c>
      <c r="M1148" s="100">
        <v>709668716.83000004</v>
      </c>
      <c r="N1148" s="100">
        <v>709668716.83000004</v>
      </c>
      <c r="O1148" s="100">
        <v>709668716.83000004</v>
      </c>
      <c r="P1148" s="100">
        <v>709668716.83000004</v>
      </c>
      <c r="Q1148" s="100">
        <v>691347434.42999995</v>
      </c>
      <c r="R1148" s="100">
        <v>691347434.42999995</v>
      </c>
      <c r="S1148" s="100">
        <v>691347434.42999995</v>
      </c>
      <c r="T1148" s="100">
        <v>703945118.06999898</v>
      </c>
      <c r="U1148" s="100">
        <v>703945118.06999898</v>
      </c>
      <c r="V1148" s="100">
        <v>703945118.06999898</v>
      </c>
      <c r="W1148" s="100">
        <v>706459029.08999896</v>
      </c>
      <c r="X1148" s="100">
        <v>706459029.08999896</v>
      </c>
      <c r="Y1148" s="100">
        <v>742040041.27999997</v>
      </c>
      <c r="Z1148" s="100">
        <v>735283869.37</v>
      </c>
      <c r="AB1148" s="100">
        <v>735283869.37</v>
      </c>
      <c r="AC1148" s="100">
        <v>0</v>
      </c>
      <c r="AD1148" s="100">
        <v>0</v>
      </c>
      <c r="AE1148" s="100">
        <v>0</v>
      </c>
      <c r="AF1148" s="100">
        <v>0</v>
      </c>
      <c r="AG1148" s="100">
        <v>0</v>
      </c>
      <c r="AH1148" s="100">
        <v>0</v>
      </c>
      <c r="AI1148" s="100">
        <v>0</v>
      </c>
      <c r="AJ1148" s="100">
        <v>0</v>
      </c>
      <c r="AK1148" s="100">
        <v>0</v>
      </c>
      <c r="AL1148" s="100">
        <v>0</v>
      </c>
      <c r="AM1148" s="100">
        <v>0</v>
      </c>
      <c r="AN1148" s="100">
        <v>0</v>
      </c>
      <c r="AO1148" s="100">
        <v>0</v>
      </c>
      <c r="AP1148" s="100">
        <v>0</v>
      </c>
      <c r="AQ1148" s="100">
        <v>0</v>
      </c>
      <c r="AR1148" s="100">
        <v>0</v>
      </c>
      <c r="AS1148" s="100">
        <v>0</v>
      </c>
      <c r="AT1148" s="100">
        <v>0</v>
      </c>
      <c r="AU1148" s="100">
        <v>0</v>
      </c>
      <c r="AV1148" s="100">
        <v>0</v>
      </c>
      <c r="AW1148" s="100">
        <v>0</v>
      </c>
      <c r="AX1148" s="100">
        <v>0</v>
      </c>
      <c r="AY1148" s="100">
        <v>0</v>
      </c>
      <c r="AZ1148" s="100">
        <v>0</v>
      </c>
      <c r="BA1148" s="100">
        <v>0</v>
      </c>
      <c r="BB1148" s="100">
        <v>0</v>
      </c>
      <c r="BC1148" s="100">
        <v>0</v>
      </c>
      <c r="BD1148" s="100">
        <v>0</v>
      </c>
      <c r="BE1148" s="100">
        <v>0</v>
      </c>
      <c r="BF1148" s="100">
        <v>0</v>
      </c>
      <c r="BG1148" s="100">
        <v>0</v>
      </c>
      <c r="BH1148" s="100">
        <v>0</v>
      </c>
      <c r="BI1148" s="100">
        <v>0</v>
      </c>
      <c r="BJ1148" s="100">
        <v>0</v>
      </c>
      <c r="BK1148" s="100">
        <v>0</v>
      </c>
      <c r="BL1148" s="100">
        <v>0</v>
      </c>
      <c r="BM1148" s="100">
        <v>0</v>
      </c>
      <c r="BN1148" s="100">
        <v>0</v>
      </c>
      <c r="BO1148" s="100">
        <v>0</v>
      </c>
      <c r="BP1148" s="100">
        <v>0</v>
      </c>
      <c r="BQ1148" s="100">
        <v>0</v>
      </c>
      <c r="BR1148" s="100">
        <v>0</v>
      </c>
      <c r="BS1148" s="100">
        <v>0</v>
      </c>
      <c r="BT1148" s="100">
        <v>0</v>
      </c>
      <c r="BU1148" s="100">
        <v>0</v>
      </c>
      <c r="BV1148" s="100">
        <v>0</v>
      </c>
      <c r="BW1148" s="100">
        <v>0</v>
      </c>
      <c r="BX1148" s="100">
        <v>0</v>
      </c>
      <c r="BY1148" s="100">
        <v>0</v>
      </c>
      <c r="BZ1148" s="100">
        <v>0</v>
      </c>
      <c r="CA1148" s="100">
        <v>0</v>
      </c>
      <c r="CB1148" s="100">
        <v>0</v>
      </c>
      <c r="CC1148" s="100">
        <v>0</v>
      </c>
      <c r="CD1148" s="100">
        <v>0</v>
      </c>
      <c r="CE1148" s="100">
        <v>0</v>
      </c>
      <c r="CF1148" s="100">
        <v>0</v>
      </c>
      <c r="CG1148" s="100">
        <v>0</v>
      </c>
      <c r="CH1148" s="100">
        <v>0</v>
      </c>
      <c r="CI1148" s="100">
        <v>0</v>
      </c>
      <c r="CJ1148" s="100">
        <v>0</v>
      </c>
      <c r="CK1148" s="100">
        <v>0</v>
      </c>
      <c r="CL1148" s="100">
        <v>0</v>
      </c>
      <c r="CM1148" s="100">
        <v>0</v>
      </c>
      <c r="CN1148" s="100">
        <v>0</v>
      </c>
      <c r="CO1148" s="100">
        <v>0</v>
      </c>
    </row>
    <row r="1149" spans="1:93" x14ac:dyDescent="0.2">
      <c r="A1149" s="102" t="s">
        <v>2737</v>
      </c>
      <c r="B1149" s="100">
        <v>130335033.70999999</v>
      </c>
      <c r="C1149" s="100">
        <v>130335033.70999999</v>
      </c>
      <c r="D1149" s="100">
        <v>126304881.48999999</v>
      </c>
      <c r="E1149" s="100">
        <v>126304881.48999999</v>
      </c>
      <c r="F1149" s="100">
        <v>126304881.48999999</v>
      </c>
      <c r="G1149" s="100">
        <v>134948717.78999999</v>
      </c>
      <c r="H1149" s="100">
        <v>134948717.78999999</v>
      </c>
      <c r="I1149" s="100">
        <v>134948717.78999999</v>
      </c>
      <c r="J1149" s="100">
        <v>126486694.75</v>
      </c>
      <c r="K1149" s="100">
        <v>126486694.75</v>
      </c>
      <c r="L1149" s="100">
        <v>126465862.54000001</v>
      </c>
      <c r="M1149" s="100">
        <v>123847441.809999</v>
      </c>
      <c r="N1149" s="100">
        <v>123847441.809999</v>
      </c>
      <c r="O1149" s="100">
        <v>123847441.809999</v>
      </c>
      <c r="P1149" s="100">
        <v>123847441.809999</v>
      </c>
      <c r="Q1149" s="100">
        <v>117744803.92</v>
      </c>
      <c r="R1149" s="100">
        <v>117744803.92</v>
      </c>
      <c r="S1149" s="100">
        <v>117744803.92</v>
      </c>
      <c r="T1149" s="100">
        <v>118927528.03</v>
      </c>
      <c r="U1149" s="100">
        <v>118927528.03</v>
      </c>
      <c r="V1149" s="100">
        <v>118927528.03</v>
      </c>
      <c r="W1149" s="100">
        <v>116778324.17999899</v>
      </c>
      <c r="X1149" s="100">
        <v>116778324.17999899</v>
      </c>
      <c r="Y1149" s="100">
        <v>113718813.45999999</v>
      </c>
      <c r="Z1149" s="100">
        <v>112753285.41</v>
      </c>
      <c r="AB1149" s="100">
        <v>112753285.41</v>
      </c>
      <c r="AC1149" s="100">
        <v>0</v>
      </c>
      <c r="AD1149" s="100">
        <v>0</v>
      </c>
      <c r="AE1149" s="100">
        <v>0</v>
      </c>
      <c r="AF1149" s="100">
        <v>0</v>
      </c>
      <c r="AG1149" s="100">
        <v>0</v>
      </c>
      <c r="AH1149" s="100">
        <v>0</v>
      </c>
      <c r="AI1149" s="100">
        <v>0</v>
      </c>
      <c r="AJ1149" s="100">
        <v>0</v>
      </c>
      <c r="AK1149" s="100">
        <v>0</v>
      </c>
      <c r="AL1149" s="100">
        <v>0</v>
      </c>
      <c r="AM1149" s="100">
        <v>0</v>
      </c>
      <c r="AN1149" s="100">
        <v>0</v>
      </c>
      <c r="AO1149" s="100">
        <v>0</v>
      </c>
      <c r="AP1149" s="100">
        <v>0</v>
      </c>
      <c r="AQ1149" s="100">
        <v>0</v>
      </c>
      <c r="AR1149" s="100">
        <v>0</v>
      </c>
      <c r="AS1149" s="100">
        <v>0</v>
      </c>
      <c r="AT1149" s="100">
        <v>0</v>
      </c>
      <c r="AU1149" s="100">
        <v>0</v>
      </c>
      <c r="AV1149" s="100">
        <v>0</v>
      </c>
      <c r="AW1149" s="100">
        <v>0</v>
      </c>
      <c r="AX1149" s="100">
        <v>0</v>
      </c>
      <c r="AY1149" s="100">
        <v>0</v>
      </c>
      <c r="AZ1149" s="100">
        <v>0</v>
      </c>
      <c r="BA1149" s="100">
        <v>0</v>
      </c>
      <c r="BB1149" s="100">
        <v>0</v>
      </c>
      <c r="BC1149" s="100">
        <v>0</v>
      </c>
      <c r="BD1149" s="100">
        <v>0</v>
      </c>
      <c r="BE1149" s="100">
        <v>0</v>
      </c>
      <c r="BF1149" s="100">
        <v>0</v>
      </c>
      <c r="BG1149" s="100">
        <v>0</v>
      </c>
      <c r="BH1149" s="100">
        <v>0</v>
      </c>
      <c r="BI1149" s="100">
        <v>0</v>
      </c>
      <c r="BJ1149" s="100">
        <v>0</v>
      </c>
      <c r="BK1149" s="100">
        <v>0</v>
      </c>
      <c r="BL1149" s="100">
        <v>0</v>
      </c>
      <c r="BM1149" s="100">
        <v>0</v>
      </c>
      <c r="BN1149" s="100">
        <v>0</v>
      </c>
      <c r="BO1149" s="100">
        <v>0</v>
      </c>
      <c r="BP1149" s="100">
        <v>0</v>
      </c>
      <c r="BQ1149" s="100">
        <v>0</v>
      </c>
      <c r="BR1149" s="100">
        <v>0</v>
      </c>
      <c r="BS1149" s="100">
        <v>0</v>
      </c>
      <c r="BT1149" s="100">
        <v>0</v>
      </c>
      <c r="BU1149" s="100">
        <v>0</v>
      </c>
      <c r="BV1149" s="100">
        <v>0</v>
      </c>
      <c r="BW1149" s="100">
        <v>0</v>
      </c>
      <c r="BX1149" s="100">
        <v>0</v>
      </c>
      <c r="BY1149" s="100">
        <v>0</v>
      </c>
      <c r="BZ1149" s="100">
        <v>0</v>
      </c>
      <c r="CA1149" s="100">
        <v>0</v>
      </c>
      <c r="CB1149" s="100">
        <v>0</v>
      </c>
      <c r="CC1149" s="100">
        <v>0</v>
      </c>
      <c r="CD1149" s="100">
        <v>0</v>
      </c>
      <c r="CE1149" s="100">
        <v>0</v>
      </c>
      <c r="CF1149" s="100">
        <v>0</v>
      </c>
      <c r="CG1149" s="100">
        <v>0</v>
      </c>
      <c r="CH1149" s="100">
        <v>0</v>
      </c>
      <c r="CI1149" s="100">
        <v>0</v>
      </c>
      <c r="CJ1149" s="100">
        <v>0</v>
      </c>
      <c r="CK1149" s="100">
        <v>0</v>
      </c>
      <c r="CL1149" s="100">
        <v>0</v>
      </c>
      <c r="CM1149" s="100">
        <v>0</v>
      </c>
      <c r="CN1149" s="100">
        <v>0</v>
      </c>
      <c r="CO1149" s="100">
        <v>0</v>
      </c>
    </row>
    <row r="1150" spans="1:93" x14ac:dyDescent="0.2">
      <c r="A1150" s="102" t="s">
        <v>2738</v>
      </c>
      <c r="B1150" s="100">
        <v>-82371371.099999994</v>
      </c>
      <c r="C1150" s="100">
        <v>-82371371.099999994</v>
      </c>
      <c r="D1150" s="100">
        <v>-82402866.099999994</v>
      </c>
      <c r="E1150" s="100">
        <v>-82402866.099999994</v>
      </c>
      <c r="F1150" s="100">
        <v>-82402866.099999994</v>
      </c>
      <c r="G1150" s="100">
        <v>-88931694.599999994</v>
      </c>
      <c r="H1150" s="100">
        <v>-88931694.599999994</v>
      </c>
      <c r="I1150" s="100">
        <v>-88931694.599999994</v>
      </c>
      <c r="J1150" s="100">
        <v>-79196521.849999994</v>
      </c>
      <c r="K1150" s="100">
        <v>-79196521.849999994</v>
      </c>
      <c r="L1150" s="100">
        <v>-79150033.349999994</v>
      </c>
      <c r="M1150" s="100">
        <v>-79126788.640000001</v>
      </c>
      <c r="N1150" s="100">
        <v>-79126788.640000001</v>
      </c>
      <c r="O1150" s="100">
        <v>-79126788.640000001</v>
      </c>
      <c r="P1150" s="100">
        <v>-79126788.640000001</v>
      </c>
      <c r="Q1150" s="100">
        <v>-79089334.390000001</v>
      </c>
      <c r="R1150" s="100">
        <v>-79089334.390000001</v>
      </c>
      <c r="S1150" s="100">
        <v>-79089334.390000001</v>
      </c>
      <c r="T1150" s="100">
        <v>-79051880.140000001</v>
      </c>
      <c r="U1150" s="100">
        <v>-79051880.140000001</v>
      </c>
      <c r="V1150" s="100">
        <v>-79051880.140000001</v>
      </c>
      <c r="W1150" s="100">
        <v>-79014425.890000001</v>
      </c>
      <c r="X1150" s="100">
        <v>-79014425.890000001</v>
      </c>
      <c r="Y1150" s="100">
        <v>-80252912.349999994</v>
      </c>
      <c r="Z1150" s="100">
        <v>-81971851.599999994</v>
      </c>
      <c r="AB1150" s="100">
        <v>-81971851.599999994</v>
      </c>
      <c r="AC1150" s="100">
        <v>0</v>
      </c>
      <c r="AD1150" s="100">
        <v>0</v>
      </c>
      <c r="AE1150" s="100">
        <v>0</v>
      </c>
      <c r="AF1150" s="100">
        <v>0</v>
      </c>
      <c r="AG1150" s="100">
        <v>0</v>
      </c>
      <c r="AH1150" s="100">
        <v>0</v>
      </c>
      <c r="AI1150" s="100">
        <v>0</v>
      </c>
      <c r="AJ1150" s="100">
        <v>0</v>
      </c>
      <c r="AK1150" s="100">
        <v>0</v>
      </c>
      <c r="AL1150" s="100">
        <v>0</v>
      </c>
      <c r="AM1150" s="100">
        <v>0</v>
      </c>
      <c r="AN1150" s="100">
        <v>0</v>
      </c>
      <c r="AO1150" s="100">
        <v>0</v>
      </c>
      <c r="AP1150" s="100">
        <v>0</v>
      </c>
      <c r="AQ1150" s="100">
        <v>0</v>
      </c>
      <c r="AR1150" s="100">
        <v>0</v>
      </c>
      <c r="AS1150" s="100">
        <v>0</v>
      </c>
      <c r="AT1150" s="100">
        <v>0</v>
      </c>
      <c r="AU1150" s="100">
        <v>0</v>
      </c>
      <c r="AV1150" s="100">
        <v>0</v>
      </c>
      <c r="AW1150" s="100">
        <v>0</v>
      </c>
      <c r="AX1150" s="100">
        <v>0</v>
      </c>
      <c r="AY1150" s="100">
        <v>0</v>
      </c>
      <c r="AZ1150" s="100">
        <v>0</v>
      </c>
      <c r="BA1150" s="100">
        <v>0</v>
      </c>
      <c r="BB1150" s="100">
        <v>0</v>
      </c>
      <c r="BC1150" s="100">
        <v>0</v>
      </c>
      <c r="BD1150" s="100">
        <v>0</v>
      </c>
      <c r="BE1150" s="100">
        <v>0</v>
      </c>
      <c r="BF1150" s="100">
        <v>0</v>
      </c>
      <c r="BG1150" s="100">
        <v>0</v>
      </c>
      <c r="BH1150" s="100">
        <v>0</v>
      </c>
      <c r="BI1150" s="100">
        <v>0</v>
      </c>
      <c r="BJ1150" s="100">
        <v>0</v>
      </c>
      <c r="BK1150" s="100">
        <v>0</v>
      </c>
      <c r="BL1150" s="100">
        <v>0</v>
      </c>
      <c r="BM1150" s="100">
        <v>0</v>
      </c>
      <c r="BN1150" s="100">
        <v>0</v>
      </c>
      <c r="BO1150" s="100">
        <v>0</v>
      </c>
      <c r="BP1150" s="100">
        <v>0</v>
      </c>
      <c r="BQ1150" s="100">
        <v>0</v>
      </c>
      <c r="BR1150" s="100">
        <v>0</v>
      </c>
      <c r="BS1150" s="100">
        <v>0</v>
      </c>
      <c r="BT1150" s="100">
        <v>0</v>
      </c>
      <c r="BU1150" s="100">
        <v>0</v>
      </c>
      <c r="BV1150" s="100">
        <v>0</v>
      </c>
      <c r="BW1150" s="100">
        <v>0</v>
      </c>
      <c r="BX1150" s="100">
        <v>0</v>
      </c>
      <c r="BY1150" s="100">
        <v>0</v>
      </c>
      <c r="BZ1150" s="100">
        <v>0</v>
      </c>
      <c r="CA1150" s="100">
        <v>0</v>
      </c>
      <c r="CB1150" s="100">
        <v>0</v>
      </c>
      <c r="CC1150" s="100">
        <v>0</v>
      </c>
      <c r="CD1150" s="100">
        <v>0</v>
      </c>
      <c r="CE1150" s="100">
        <v>0</v>
      </c>
      <c r="CF1150" s="100">
        <v>0</v>
      </c>
      <c r="CG1150" s="100">
        <v>0</v>
      </c>
      <c r="CH1150" s="100">
        <v>0</v>
      </c>
      <c r="CI1150" s="100">
        <v>0</v>
      </c>
      <c r="CJ1150" s="100">
        <v>0</v>
      </c>
      <c r="CK1150" s="100">
        <v>0</v>
      </c>
      <c r="CL1150" s="100">
        <v>0</v>
      </c>
      <c r="CM1150" s="100">
        <v>0</v>
      </c>
      <c r="CN1150" s="100">
        <v>0</v>
      </c>
      <c r="CO1150" s="100">
        <v>0</v>
      </c>
    </row>
    <row r="1151" spans="1:93" x14ac:dyDescent="0.2">
      <c r="A1151" s="102" t="s">
        <v>2739</v>
      </c>
      <c r="B1151" s="100">
        <v>22861591176.919899</v>
      </c>
      <c r="C1151" s="100">
        <v>22938911952.23</v>
      </c>
      <c r="D1151" s="100">
        <v>22994704559.630001</v>
      </c>
      <c r="E1151" s="100">
        <v>23314528988.3899</v>
      </c>
      <c r="F1151" s="100">
        <v>23581357359.869999</v>
      </c>
      <c r="G1151" s="100">
        <v>23723264847.919998</v>
      </c>
      <c r="H1151" s="100">
        <v>23967767435.909901</v>
      </c>
      <c r="I1151" s="100">
        <v>24267855786.400002</v>
      </c>
      <c r="J1151" s="100">
        <v>24687429708.659901</v>
      </c>
      <c r="K1151" s="100">
        <v>24959992424.59</v>
      </c>
      <c r="L1151" s="100">
        <v>25241909995.419998</v>
      </c>
      <c r="M1151" s="100">
        <v>25575352563.73</v>
      </c>
      <c r="N1151" s="100">
        <v>25575352563.73</v>
      </c>
      <c r="O1151" s="100">
        <v>25745864193.7799</v>
      </c>
      <c r="P1151" s="100">
        <v>25716283034.2999</v>
      </c>
      <c r="Q1151" s="100">
        <v>25726725283.240002</v>
      </c>
      <c r="R1151" s="100">
        <v>25858254439.110001</v>
      </c>
      <c r="S1151" s="100">
        <v>25929190095.82</v>
      </c>
      <c r="T1151" s="100">
        <v>25994038306.029999</v>
      </c>
      <c r="U1151" s="100">
        <v>26055658587.959999</v>
      </c>
      <c r="V1151" s="100">
        <v>26113510760.319901</v>
      </c>
      <c r="W1151" s="100">
        <v>26321193058.2099</v>
      </c>
      <c r="X1151" s="100">
        <v>26236998061.819901</v>
      </c>
      <c r="Y1151" s="100">
        <v>26720966100.569901</v>
      </c>
      <c r="Z1151" s="100">
        <v>26524810358.93</v>
      </c>
      <c r="AB1151" s="100">
        <v>26524810358.93</v>
      </c>
      <c r="AC1151" s="100">
        <v>0</v>
      </c>
      <c r="AD1151" s="100">
        <v>0</v>
      </c>
      <c r="AE1151" s="100">
        <v>0</v>
      </c>
      <c r="AF1151" s="100">
        <v>0</v>
      </c>
      <c r="AG1151" s="100">
        <v>0</v>
      </c>
      <c r="AH1151" s="100">
        <v>0</v>
      </c>
      <c r="AI1151" s="100">
        <v>0</v>
      </c>
      <c r="AJ1151" s="100">
        <v>0</v>
      </c>
      <c r="AK1151" s="100">
        <v>0</v>
      </c>
      <c r="AL1151" s="100">
        <v>0</v>
      </c>
      <c r="AM1151" s="100">
        <v>0</v>
      </c>
      <c r="AN1151" s="100">
        <v>0</v>
      </c>
      <c r="AO1151" s="100">
        <v>0</v>
      </c>
      <c r="AP1151" s="100">
        <v>0</v>
      </c>
      <c r="AQ1151" s="100">
        <v>0</v>
      </c>
      <c r="AR1151" s="100">
        <v>0</v>
      </c>
      <c r="AS1151" s="100">
        <v>0</v>
      </c>
      <c r="AT1151" s="100">
        <v>0</v>
      </c>
      <c r="AU1151" s="100">
        <v>0</v>
      </c>
      <c r="AV1151" s="100">
        <v>0</v>
      </c>
      <c r="AW1151" s="100">
        <v>0</v>
      </c>
      <c r="AX1151" s="100">
        <v>0</v>
      </c>
      <c r="AY1151" s="100">
        <v>0</v>
      </c>
      <c r="AZ1151" s="100">
        <v>0</v>
      </c>
      <c r="BA1151" s="100">
        <v>0</v>
      </c>
      <c r="BB1151" s="100">
        <v>0</v>
      </c>
      <c r="BC1151" s="100">
        <v>0</v>
      </c>
      <c r="BD1151" s="100">
        <v>0</v>
      </c>
      <c r="BE1151" s="100">
        <v>0</v>
      </c>
      <c r="BF1151" s="100">
        <v>0</v>
      </c>
      <c r="BG1151" s="100">
        <v>0</v>
      </c>
      <c r="BH1151" s="100">
        <v>0</v>
      </c>
      <c r="BI1151" s="100">
        <v>0</v>
      </c>
      <c r="BJ1151" s="100">
        <v>0</v>
      </c>
      <c r="BK1151" s="100">
        <v>0</v>
      </c>
      <c r="BL1151" s="100">
        <v>0</v>
      </c>
      <c r="BM1151" s="100">
        <v>0</v>
      </c>
      <c r="BN1151" s="100">
        <v>0</v>
      </c>
      <c r="BO1151" s="100">
        <v>0</v>
      </c>
      <c r="BP1151" s="100">
        <v>0</v>
      </c>
      <c r="BQ1151" s="100">
        <v>0</v>
      </c>
      <c r="BR1151" s="100">
        <v>0</v>
      </c>
      <c r="BS1151" s="100">
        <v>0</v>
      </c>
      <c r="BT1151" s="100">
        <v>0</v>
      </c>
      <c r="BU1151" s="100">
        <v>0</v>
      </c>
      <c r="BV1151" s="100">
        <v>0</v>
      </c>
      <c r="BW1151" s="100">
        <v>0</v>
      </c>
      <c r="BX1151" s="100">
        <v>0</v>
      </c>
      <c r="BY1151" s="100">
        <v>0</v>
      </c>
      <c r="BZ1151" s="100">
        <v>0</v>
      </c>
      <c r="CA1151" s="100">
        <v>0</v>
      </c>
      <c r="CB1151" s="100">
        <v>0</v>
      </c>
      <c r="CC1151" s="100">
        <v>0</v>
      </c>
      <c r="CD1151" s="100">
        <v>0</v>
      </c>
      <c r="CE1151" s="100">
        <v>0</v>
      </c>
      <c r="CF1151" s="100">
        <v>0</v>
      </c>
      <c r="CG1151" s="100">
        <v>0</v>
      </c>
      <c r="CH1151" s="100">
        <v>0</v>
      </c>
      <c r="CI1151" s="100">
        <v>0</v>
      </c>
      <c r="CJ1151" s="100">
        <v>0</v>
      </c>
      <c r="CK1151" s="100">
        <v>0</v>
      </c>
      <c r="CL1151" s="100">
        <v>0</v>
      </c>
      <c r="CM1151" s="100">
        <v>0</v>
      </c>
      <c r="CN1151" s="100">
        <v>0</v>
      </c>
      <c r="CO1151" s="100">
        <v>0</v>
      </c>
    </row>
    <row r="1152" spans="1:93" x14ac:dyDescent="0.2">
      <c r="A1152" s="101" t="s">
        <v>2740</v>
      </c>
    </row>
    <row r="1153" spans="1:93" x14ac:dyDescent="0.2">
      <c r="A1153" s="101" t="s">
        <v>2741</v>
      </c>
    </row>
    <row r="1154" spans="1:93" x14ac:dyDescent="0.2">
      <c r="A1154" s="101" t="s">
        <v>2742</v>
      </c>
      <c r="B1154" s="100">
        <v>0</v>
      </c>
      <c r="C1154" s="100">
        <v>0</v>
      </c>
      <c r="D1154" s="100">
        <v>0</v>
      </c>
      <c r="E1154" s="100">
        <v>0</v>
      </c>
      <c r="F1154" s="100">
        <v>0</v>
      </c>
      <c r="G1154" s="100">
        <v>0</v>
      </c>
      <c r="H1154" s="100">
        <v>0</v>
      </c>
      <c r="I1154" s="100">
        <v>0</v>
      </c>
      <c r="J1154" s="100">
        <v>0</v>
      </c>
      <c r="K1154" s="100">
        <v>0</v>
      </c>
      <c r="L1154" s="100">
        <v>0</v>
      </c>
      <c r="M1154" s="100">
        <v>0</v>
      </c>
      <c r="N1154" s="100">
        <v>0</v>
      </c>
      <c r="O1154" s="100">
        <v>0</v>
      </c>
      <c r="P1154" s="100">
        <v>0</v>
      </c>
      <c r="Q1154" s="100">
        <v>0</v>
      </c>
      <c r="R1154" s="100">
        <v>0</v>
      </c>
      <c r="S1154" s="100">
        <v>0</v>
      </c>
      <c r="T1154" s="100">
        <v>0</v>
      </c>
      <c r="U1154" s="100">
        <v>0</v>
      </c>
      <c r="V1154" s="100">
        <v>0</v>
      </c>
      <c r="W1154" s="100">
        <v>0</v>
      </c>
      <c r="X1154" s="100">
        <v>0</v>
      </c>
      <c r="Y1154" s="100">
        <v>0</v>
      </c>
      <c r="Z1154" s="100">
        <v>0</v>
      </c>
      <c r="AB1154" s="100">
        <v>0</v>
      </c>
      <c r="AC1154" s="100">
        <v>0</v>
      </c>
      <c r="AD1154" s="100">
        <v>0</v>
      </c>
      <c r="AE1154" s="100">
        <v>0</v>
      </c>
      <c r="AF1154" s="100">
        <v>0</v>
      </c>
      <c r="AG1154" s="100">
        <v>0</v>
      </c>
      <c r="AH1154" s="100">
        <v>0</v>
      </c>
      <c r="AI1154" s="100">
        <v>0</v>
      </c>
      <c r="AJ1154" s="100">
        <v>0</v>
      </c>
      <c r="AK1154" s="100">
        <v>0</v>
      </c>
      <c r="AL1154" s="100">
        <v>0</v>
      </c>
      <c r="AM1154" s="100">
        <v>0</v>
      </c>
      <c r="AN1154" s="100">
        <v>0</v>
      </c>
      <c r="AO1154" s="100">
        <v>0</v>
      </c>
      <c r="AP1154" s="100">
        <v>0</v>
      </c>
      <c r="AQ1154" s="100">
        <v>0</v>
      </c>
      <c r="AR1154" s="100">
        <v>0</v>
      </c>
      <c r="AS1154" s="100">
        <v>0</v>
      </c>
      <c r="AT1154" s="100">
        <v>0</v>
      </c>
      <c r="AU1154" s="100">
        <v>0</v>
      </c>
      <c r="AV1154" s="100">
        <v>0</v>
      </c>
      <c r="AW1154" s="100">
        <v>0</v>
      </c>
      <c r="AX1154" s="100">
        <v>0</v>
      </c>
      <c r="AY1154" s="100">
        <v>0</v>
      </c>
      <c r="AZ1154" s="100">
        <v>0</v>
      </c>
      <c r="BA1154" s="100">
        <v>0</v>
      </c>
      <c r="BB1154" s="100">
        <v>0</v>
      </c>
      <c r="BC1154" s="100">
        <v>0</v>
      </c>
      <c r="BD1154" s="100">
        <v>0</v>
      </c>
      <c r="BE1154" s="100">
        <v>0</v>
      </c>
      <c r="BF1154" s="100">
        <v>0</v>
      </c>
      <c r="BG1154" s="100">
        <v>0</v>
      </c>
      <c r="BH1154" s="100">
        <v>0</v>
      </c>
      <c r="BI1154" s="100">
        <v>0</v>
      </c>
      <c r="BJ1154" s="100">
        <v>0</v>
      </c>
      <c r="BK1154" s="100">
        <v>0</v>
      </c>
      <c r="BL1154" s="100">
        <v>0</v>
      </c>
      <c r="BM1154" s="100">
        <v>0</v>
      </c>
      <c r="BN1154" s="100">
        <v>0</v>
      </c>
      <c r="BO1154" s="100">
        <v>0</v>
      </c>
      <c r="BP1154" s="100">
        <v>0</v>
      </c>
      <c r="BQ1154" s="100">
        <v>0</v>
      </c>
      <c r="BR1154" s="100">
        <v>0</v>
      </c>
      <c r="BS1154" s="100">
        <v>0</v>
      </c>
      <c r="BT1154" s="100">
        <v>0</v>
      </c>
      <c r="BU1154" s="100">
        <v>0</v>
      </c>
      <c r="BV1154" s="100">
        <v>0</v>
      </c>
      <c r="BW1154" s="100">
        <v>0</v>
      </c>
      <c r="BX1154" s="100">
        <v>0</v>
      </c>
      <c r="BY1154" s="100">
        <v>0</v>
      </c>
      <c r="BZ1154" s="100">
        <v>0</v>
      </c>
      <c r="CA1154" s="100">
        <v>0</v>
      </c>
      <c r="CB1154" s="100">
        <v>0</v>
      </c>
      <c r="CC1154" s="100">
        <v>0</v>
      </c>
      <c r="CD1154" s="100">
        <v>0</v>
      </c>
      <c r="CE1154" s="100">
        <v>0</v>
      </c>
      <c r="CF1154" s="100">
        <v>0</v>
      </c>
      <c r="CG1154" s="100">
        <v>0</v>
      </c>
      <c r="CH1154" s="100">
        <v>0</v>
      </c>
      <c r="CI1154" s="100">
        <v>0</v>
      </c>
      <c r="CJ1154" s="100">
        <v>0</v>
      </c>
      <c r="CK1154" s="100">
        <v>0</v>
      </c>
      <c r="CL1154" s="100">
        <v>0</v>
      </c>
      <c r="CM1154" s="100">
        <v>0</v>
      </c>
      <c r="CN1154" s="100">
        <v>0</v>
      </c>
      <c r="CO1154" s="100">
        <v>0</v>
      </c>
    </row>
    <row r="1155" spans="1:93" x14ac:dyDescent="0.2">
      <c r="A1155" s="102" t="s">
        <v>2743</v>
      </c>
      <c r="B1155" s="332">
        <v>22861591176.919899</v>
      </c>
      <c r="C1155" s="332">
        <v>22938911952.23</v>
      </c>
      <c r="D1155" s="332">
        <v>22994704559.630001</v>
      </c>
      <c r="E1155" s="332">
        <v>23314528988.3899</v>
      </c>
      <c r="F1155" s="332">
        <v>23581357359.869999</v>
      </c>
      <c r="G1155" s="332">
        <v>23723264847.919998</v>
      </c>
      <c r="H1155" s="332">
        <v>23967767435.909901</v>
      </c>
      <c r="I1155" s="332">
        <v>24267855786.400002</v>
      </c>
      <c r="J1155" s="332">
        <v>24687429708.659901</v>
      </c>
      <c r="K1155" s="332">
        <v>24959992424.59</v>
      </c>
      <c r="L1155" s="332">
        <v>25241909995.419998</v>
      </c>
      <c r="M1155" s="332">
        <v>25575352563.73</v>
      </c>
      <c r="N1155" s="332">
        <v>25575352563.73</v>
      </c>
      <c r="O1155" s="332">
        <v>25745864193.7799</v>
      </c>
      <c r="P1155" s="332">
        <v>25716283034.2999</v>
      </c>
      <c r="Q1155" s="332">
        <v>25726725283.240002</v>
      </c>
      <c r="R1155" s="332">
        <v>25858254439.110001</v>
      </c>
      <c r="S1155" s="332">
        <v>25929190095.82</v>
      </c>
      <c r="T1155" s="332">
        <v>25994038306.029999</v>
      </c>
      <c r="U1155" s="332">
        <v>26055658587.959999</v>
      </c>
      <c r="V1155" s="332">
        <v>26113510760.319901</v>
      </c>
      <c r="W1155" s="332">
        <v>26321193058.2099</v>
      </c>
      <c r="X1155" s="332">
        <v>26236998061.819901</v>
      </c>
      <c r="Y1155" s="332">
        <v>26720966100.569901</v>
      </c>
      <c r="Z1155" s="332">
        <v>26524810358.93</v>
      </c>
      <c r="AA1155" s="332"/>
      <c r="AB1155" s="332">
        <v>26524810358.93</v>
      </c>
      <c r="AC1155" s="332">
        <v>0</v>
      </c>
      <c r="AD1155" s="332">
        <v>0</v>
      </c>
      <c r="AE1155" s="332">
        <v>0</v>
      </c>
      <c r="AF1155" s="332">
        <v>0</v>
      </c>
      <c r="AG1155" s="332">
        <v>0</v>
      </c>
      <c r="AH1155" s="332">
        <v>0</v>
      </c>
      <c r="AI1155" s="332">
        <v>0</v>
      </c>
      <c r="AJ1155" s="332">
        <v>0</v>
      </c>
      <c r="AK1155" s="332">
        <v>0</v>
      </c>
      <c r="AL1155" s="332">
        <v>0</v>
      </c>
      <c r="AM1155" s="332">
        <v>0</v>
      </c>
      <c r="AN1155" s="332">
        <v>0</v>
      </c>
      <c r="AO1155" s="332">
        <v>0</v>
      </c>
      <c r="AP1155" s="332">
        <v>0</v>
      </c>
      <c r="AQ1155" s="332">
        <v>0</v>
      </c>
      <c r="AR1155" s="332">
        <v>0</v>
      </c>
      <c r="AS1155" s="332">
        <v>0</v>
      </c>
      <c r="AT1155" s="332">
        <v>0</v>
      </c>
      <c r="AU1155" s="332">
        <v>0</v>
      </c>
      <c r="AV1155" s="332">
        <v>0</v>
      </c>
      <c r="AW1155" s="332">
        <v>0</v>
      </c>
      <c r="AX1155" s="332">
        <v>0</v>
      </c>
      <c r="AY1155" s="332">
        <v>0</v>
      </c>
      <c r="AZ1155" s="332">
        <v>0</v>
      </c>
      <c r="BA1155" s="332">
        <v>0</v>
      </c>
      <c r="BB1155" s="332">
        <v>0</v>
      </c>
      <c r="BC1155" s="332">
        <v>0</v>
      </c>
      <c r="BD1155" s="332">
        <v>0</v>
      </c>
      <c r="BE1155" s="332">
        <v>0</v>
      </c>
      <c r="BF1155" s="332">
        <v>0</v>
      </c>
      <c r="BG1155" s="332">
        <v>0</v>
      </c>
      <c r="BH1155" s="332">
        <v>0</v>
      </c>
      <c r="BI1155" s="332">
        <v>0</v>
      </c>
      <c r="BJ1155" s="332">
        <v>0</v>
      </c>
      <c r="BK1155" s="332">
        <v>0</v>
      </c>
      <c r="BL1155" s="332">
        <v>0</v>
      </c>
      <c r="BM1155" s="332">
        <v>0</v>
      </c>
      <c r="BN1155" s="332">
        <v>0</v>
      </c>
      <c r="BO1155" s="332">
        <v>0</v>
      </c>
      <c r="BP1155" s="332">
        <v>0</v>
      </c>
      <c r="BQ1155" s="332">
        <v>0</v>
      </c>
      <c r="BR1155" s="332">
        <v>0</v>
      </c>
      <c r="BS1155" s="332">
        <v>0</v>
      </c>
      <c r="BT1155" s="332">
        <v>0</v>
      </c>
      <c r="BU1155" s="332">
        <v>0</v>
      </c>
      <c r="BV1155" s="332">
        <v>0</v>
      </c>
      <c r="BW1155" s="332">
        <v>0</v>
      </c>
      <c r="BX1155" s="332">
        <v>0</v>
      </c>
      <c r="BY1155" s="332">
        <v>0</v>
      </c>
      <c r="BZ1155" s="332">
        <v>0</v>
      </c>
      <c r="CA1155" s="332">
        <v>0</v>
      </c>
      <c r="CB1155" s="332">
        <v>0</v>
      </c>
      <c r="CC1155" s="332">
        <v>0</v>
      </c>
      <c r="CD1155" s="332">
        <v>0</v>
      </c>
      <c r="CE1155" s="332">
        <v>0</v>
      </c>
      <c r="CF1155" s="332">
        <v>0</v>
      </c>
      <c r="CG1155" s="332">
        <v>0</v>
      </c>
      <c r="CH1155" s="332">
        <v>0</v>
      </c>
      <c r="CI1155" s="332">
        <v>0</v>
      </c>
      <c r="CJ1155" s="332">
        <v>0</v>
      </c>
      <c r="CK1155" s="332">
        <v>0</v>
      </c>
      <c r="CL1155" s="332">
        <v>0</v>
      </c>
      <c r="CM1155" s="332">
        <v>0</v>
      </c>
      <c r="CN1155" s="332">
        <v>0</v>
      </c>
      <c r="CO1155" s="332">
        <v>0</v>
      </c>
    </row>
    <row r="1156" spans="1:93" x14ac:dyDescent="0.2">
      <c r="A1156" s="101" t="s">
        <v>2744</v>
      </c>
    </row>
    <row r="1157" spans="1:93" x14ac:dyDescent="0.2">
      <c r="A1157" s="101" t="s">
        <v>2745</v>
      </c>
    </row>
    <row r="1158" spans="1:93" x14ac:dyDescent="0.2">
      <c r="A1158" s="101" t="s">
        <v>2746</v>
      </c>
      <c r="B1158" s="100">
        <v>-23336427812.899899</v>
      </c>
      <c r="C1158" s="100">
        <v>-23423094347.939999</v>
      </c>
      <c r="D1158" s="100">
        <v>-23472506533.949902</v>
      </c>
      <c r="E1158" s="100">
        <v>-23804128228.989899</v>
      </c>
      <c r="F1158" s="100">
        <v>-24071648624.689899</v>
      </c>
      <c r="G1158" s="100">
        <v>-24299035427.199902</v>
      </c>
      <c r="H1158" s="100">
        <v>-24548813782.830002</v>
      </c>
      <c r="I1158" s="100">
        <v>-24877966050.689999</v>
      </c>
      <c r="J1158" s="100">
        <v>-25243012380.630001</v>
      </c>
      <c r="K1158" s="100">
        <v>-25528475303.259998</v>
      </c>
      <c r="L1158" s="100">
        <v>-25837867048.669998</v>
      </c>
      <c r="M1158" s="100">
        <v>-26165936762.789902</v>
      </c>
      <c r="N1158" s="100">
        <v>-26165936762.789902</v>
      </c>
      <c r="O1158" s="100">
        <v>-26351719554.349998</v>
      </c>
      <c r="P1158" s="100">
        <v>-26319944845.179901</v>
      </c>
      <c r="Q1158" s="100">
        <v>-26312048036.07</v>
      </c>
      <c r="R1158" s="100">
        <v>-26442365030.27</v>
      </c>
      <c r="S1158" s="100">
        <v>-26512506732.8899</v>
      </c>
      <c r="T1158" s="100">
        <v>-26599628018.799999</v>
      </c>
      <c r="U1158" s="100">
        <v>-26658317690.349998</v>
      </c>
      <c r="V1158" s="100">
        <v>-26715877392.519901</v>
      </c>
      <c r="W1158" s="100">
        <v>-26919285392.759899</v>
      </c>
      <c r="X1158" s="100">
        <v>-26845260373.66</v>
      </c>
      <c r="Y1158" s="100">
        <v>-27365832127.259998</v>
      </c>
      <c r="Z1158" s="100">
        <v>-27163962779.619999</v>
      </c>
      <c r="AB1158" s="100">
        <v>-27163962779.619999</v>
      </c>
      <c r="AC1158" s="100">
        <v>-27226286368.3312</v>
      </c>
      <c r="AD1158" s="100">
        <v>-27319484985.090199</v>
      </c>
      <c r="AE1158" s="100">
        <v>-27385561507.335499</v>
      </c>
      <c r="AF1158" s="100">
        <v>-27446771729.2803</v>
      </c>
      <c r="AG1158" s="100">
        <v>-27537582648.416901</v>
      </c>
      <c r="AH1158" s="100">
        <v>-27607201529.976398</v>
      </c>
      <c r="AI1158" s="100">
        <v>-27736903791.488499</v>
      </c>
      <c r="AJ1158" s="100">
        <v>-27801657544.307999</v>
      </c>
      <c r="AK1158" s="100">
        <v>-27824613464.803101</v>
      </c>
      <c r="AL1158" s="100">
        <v>-27944328749.543999</v>
      </c>
      <c r="AM1158" s="100">
        <v>-27918638703.860401</v>
      </c>
      <c r="AN1158" s="100">
        <v>-27920924517.585899</v>
      </c>
      <c r="AO1158" s="100">
        <v>-27920924517.585899</v>
      </c>
      <c r="AP1158" s="100">
        <v>-27982420132.976398</v>
      </c>
      <c r="AQ1158" s="100">
        <v>-28153055795.9305</v>
      </c>
      <c r="AR1158" s="100">
        <v>-28294875048.730801</v>
      </c>
      <c r="AS1158" s="100">
        <v>-28448255987.376701</v>
      </c>
      <c r="AT1158" s="100">
        <v>-28603880722.7612</v>
      </c>
      <c r="AU1158" s="100">
        <v>-28696135962.108898</v>
      </c>
      <c r="AV1158" s="100">
        <v>-28803409118.170601</v>
      </c>
      <c r="AW1158" s="100">
        <v>-28932187615.4618</v>
      </c>
      <c r="AX1158" s="100">
        <v>-29045397904.225899</v>
      </c>
      <c r="AY1158" s="100">
        <v>-29131677393.6782</v>
      </c>
      <c r="AZ1158" s="100">
        <v>-29363805001.788101</v>
      </c>
      <c r="BA1158" s="100">
        <v>-29344516872.3228</v>
      </c>
      <c r="BB1158" s="100">
        <v>-29344516872.3228</v>
      </c>
      <c r="BC1158" s="100">
        <v>-29489028431.351898</v>
      </c>
      <c r="BD1158" s="100">
        <v>-29616043917.755501</v>
      </c>
      <c r="BE1158" s="100">
        <v>-29689471779.980099</v>
      </c>
      <c r="BF1158" s="100">
        <v>-29810224566.346298</v>
      </c>
      <c r="BG1158" s="100">
        <v>-29949758438.842701</v>
      </c>
      <c r="BH1158" s="100">
        <v>-30053027263.123699</v>
      </c>
      <c r="BI1158" s="100">
        <v>-30249251084.0793</v>
      </c>
      <c r="BJ1158" s="100">
        <v>-30490405118.690498</v>
      </c>
      <c r="BK1158" s="100">
        <v>-30603889539.859001</v>
      </c>
      <c r="BL1158" s="100">
        <v>-30759603691.260899</v>
      </c>
      <c r="BM1158" s="100">
        <v>-30638564249.9412</v>
      </c>
      <c r="BN1158" s="100">
        <v>-30647660628.598099</v>
      </c>
      <c r="BO1158" s="100">
        <v>-30647660628.598099</v>
      </c>
      <c r="BP1158" s="100">
        <v>-30761597800.4548</v>
      </c>
      <c r="BQ1158" s="100">
        <v>-30864167821.284199</v>
      </c>
      <c r="BR1158" s="100">
        <v>-30968430580.756199</v>
      </c>
      <c r="BS1158" s="100">
        <v>-31052661359.2528</v>
      </c>
      <c r="BT1158" s="100">
        <v>-31169822582.856998</v>
      </c>
      <c r="BU1158" s="100">
        <v>-31256120952.209301</v>
      </c>
      <c r="BV1158" s="100">
        <v>-31443096876.196899</v>
      </c>
      <c r="BW1158" s="100">
        <v>-31693464789.1301</v>
      </c>
      <c r="BX1158" s="100">
        <v>-31816551355.3297</v>
      </c>
      <c r="BY1158" s="100">
        <v>-31980099941.913101</v>
      </c>
      <c r="BZ1158" s="100">
        <v>-31855517891.540298</v>
      </c>
      <c r="CA1158" s="100">
        <v>-31889656320.8722</v>
      </c>
      <c r="CB1158" s="100">
        <v>-31889656320.8722</v>
      </c>
      <c r="CC1158" s="100">
        <v>-32039771701.534599</v>
      </c>
      <c r="CD1158" s="100">
        <v>-32126690185.5201</v>
      </c>
      <c r="CE1158" s="100">
        <v>-32238256574.398102</v>
      </c>
      <c r="CF1158" s="100">
        <v>-32336619029.417702</v>
      </c>
      <c r="CG1158" s="100">
        <v>-32471694703.270199</v>
      </c>
      <c r="CH1158" s="100">
        <v>-32874089460.553902</v>
      </c>
      <c r="CI1158" s="100">
        <v>-32666902745.563</v>
      </c>
      <c r="CJ1158" s="100">
        <v>-32761511325.526699</v>
      </c>
      <c r="CK1158" s="100">
        <v>-32878250051.239399</v>
      </c>
      <c r="CL1158" s="100">
        <v>-33051631253.298302</v>
      </c>
      <c r="CM1158" s="100">
        <v>-33043969083.895802</v>
      </c>
      <c r="CN1158" s="100">
        <v>-33184918534.431099</v>
      </c>
      <c r="CO1158" s="100">
        <v>-33184918534.431099</v>
      </c>
    </row>
    <row r="1159" spans="1:93" x14ac:dyDescent="0.2">
      <c r="A1159" s="101" t="s">
        <v>2747</v>
      </c>
      <c r="B1159" s="100">
        <v>0</v>
      </c>
      <c r="C1159" s="100">
        <v>0</v>
      </c>
      <c r="D1159" s="100">
        <v>0</v>
      </c>
      <c r="E1159" s="100">
        <v>0</v>
      </c>
      <c r="F1159" s="100">
        <v>0</v>
      </c>
      <c r="G1159" s="100">
        <v>0</v>
      </c>
      <c r="H1159" s="100">
        <v>0</v>
      </c>
      <c r="I1159" s="100">
        <v>0</v>
      </c>
      <c r="J1159" s="100">
        <v>0</v>
      </c>
      <c r="K1159" s="100">
        <v>0</v>
      </c>
      <c r="L1159" s="100">
        <v>0</v>
      </c>
      <c r="M1159" s="100">
        <v>0</v>
      </c>
      <c r="N1159" s="100">
        <v>0</v>
      </c>
      <c r="O1159" s="100">
        <v>0</v>
      </c>
      <c r="P1159" s="100">
        <v>0</v>
      </c>
      <c r="Q1159" s="100">
        <v>0</v>
      </c>
      <c r="R1159" s="100">
        <v>0</v>
      </c>
      <c r="S1159" s="100">
        <v>0</v>
      </c>
      <c r="T1159" s="100">
        <v>0</v>
      </c>
      <c r="U1159" s="100">
        <v>0</v>
      </c>
      <c r="V1159" s="100">
        <v>0</v>
      </c>
      <c r="W1159" s="100">
        <v>0</v>
      </c>
      <c r="X1159" s="100">
        <v>0</v>
      </c>
      <c r="Y1159" s="100">
        <v>0</v>
      </c>
      <c r="Z1159" s="100">
        <v>0</v>
      </c>
      <c r="AB1159" s="100">
        <v>0</v>
      </c>
      <c r="AC1159" s="100">
        <v>-27163962779.619999</v>
      </c>
      <c r="AD1159" s="100">
        <v>-27226286368.3312</v>
      </c>
      <c r="AE1159" s="100">
        <v>-27319484985.090199</v>
      </c>
      <c r="AF1159" s="100">
        <v>-27385561507.335499</v>
      </c>
      <c r="AG1159" s="100">
        <v>-27446771729.2803</v>
      </c>
      <c r="AH1159" s="100">
        <v>-27537582648.416901</v>
      </c>
      <c r="AI1159" s="100">
        <v>-27607201529.976398</v>
      </c>
      <c r="AJ1159" s="100">
        <v>-27736903791.488499</v>
      </c>
      <c r="AK1159" s="100">
        <v>-27801657544.307999</v>
      </c>
      <c r="AL1159" s="100">
        <v>-27824613464.803101</v>
      </c>
      <c r="AM1159" s="100">
        <v>-27944328749.543999</v>
      </c>
      <c r="AN1159" s="100">
        <v>-27918638703.860401</v>
      </c>
      <c r="AO1159" s="100">
        <v>-27918638703.860401</v>
      </c>
      <c r="AP1159" s="100">
        <v>-27920924517.585899</v>
      </c>
      <c r="AQ1159" s="100">
        <v>-27982420132.976398</v>
      </c>
      <c r="AR1159" s="100">
        <v>-28153055795.9305</v>
      </c>
      <c r="AS1159" s="100">
        <v>-28294875048.730801</v>
      </c>
      <c r="AT1159" s="100">
        <v>-28448255987.376701</v>
      </c>
      <c r="AU1159" s="100">
        <v>-28603880722.7612</v>
      </c>
      <c r="AV1159" s="100">
        <v>-28696135962.108898</v>
      </c>
      <c r="AW1159" s="100">
        <v>-28803409118.170601</v>
      </c>
      <c r="AX1159" s="100">
        <v>-28932187615.4618</v>
      </c>
      <c r="AY1159" s="100">
        <v>-29045397904.225899</v>
      </c>
      <c r="AZ1159" s="100">
        <v>-29131677393.6782</v>
      </c>
      <c r="BA1159" s="100">
        <v>-29363805001.788101</v>
      </c>
      <c r="BB1159" s="100">
        <v>-29363805001.788101</v>
      </c>
      <c r="BC1159" s="100">
        <v>-29344516872.3228</v>
      </c>
      <c r="BD1159" s="100">
        <v>-29489028431.351898</v>
      </c>
      <c r="BE1159" s="100">
        <v>-29616043917.755501</v>
      </c>
      <c r="BF1159" s="100">
        <v>-29689471779.980099</v>
      </c>
      <c r="BG1159" s="100">
        <v>-29810224566.346298</v>
      </c>
      <c r="BH1159" s="100">
        <v>-29949758438.842701</v>
      </c>
      <c r="BI1159" s="100">
        <v>-30053027263.123699</v>
      </c>
      <c r="BJ1159" s="100">
        <v>-30249251084.0793</v>
      </c>
      <c r="BK1159" s="100">
        <v>-30490405118.690498</v>
      </c>
      <c r="BL1159" s="100">
        <v>-30603889539.859001</v>
      </c>
      <c r="BM1159" s="100">
        <v>-30759603691.260899</v>
      </c>
      <c r="BN1159" s="100">
        <v>-30638564249.9412</v>
      </c>
      <c r="BO1159" s="100">
        <v>-30638564249.9412</v>
      </c>
      <c r="BP1159" s="100">
        <v>-30647660628.598099</v>
      </c>
      <c r="BQ1159" s="100">
        <v>-30761597800.4548</v>
      </c>
      <c r="BR1159" s="100">
        <v>-30864167821.284199</v>
      </c>
      <c r="BS1159" s="100">
        <v>-30968430580.756199</v>
      </c>
      <c r="BT1159" s="100">
        <v>-31052661359.2528</v>
      </c>
      <c r="BU1159" s="100">
        <v>-31169822582.856998</v>
      </c>
      <c r="BV1159" s="100">
        <v>-31256120952.209301</v>
      </c>
      <c r="BW1159" s="100">
        <v>-31443096876.196899</v>
      </c>
      <c r="BX1159" s="100">
        <v>-31693464789.1301</v>
      </c>
      <c r="BY1159" s="100">
        <v>-31816551355.3297</v>
      </c>
      <c r="BZ1159" s="100">
        <v>-31980099941.913101</v>
      </c>
      <c r="CA1159" s="100">
        <v>-31855517891.540298</v>
      </c>
      <c r="CB1159" s="100">
        <v>-31855517891.540298</v>
      </c>
      <c r="CC1159" s="100">
        <v>-31889656320.8722</v>
      </c>
      <c r="CD1159" s="100">
        <v>-32039771701.534599</v>
      </c>
      <c r="CE1159" s="100">
        <v>-32126690185.5201</v>
      </c>
      <c r="CF1159" s="100">
        <v>-32238256574.398102</v>
      </c>
      <c r="CG1159" s="100">
        <v>-32336619029.417702</v>
      </c>
      <c r="CH1159" s="100">
        <v>-32471694703.270199</v>
      </c>
      <c r="CI1159" s="100">
        <v>-32874089460.553902</v>
      </c>
      <c r="CJ1159" s="100">
        <v>-32666902745.563</v>
      </c>
      <c r="CK1159" s="100">
        <v>-32761511325.526699</v>
      </c>
      <c r="CL1159" s="100">
        <v>-32878250051.239399</v>
      </c>
      <c r="CM1159" s="100">
        <v>-33051631253.298302</v>
      </c>
      <c r="CN1159" s="100">
        <v>-33043969083.895802</v>
      </c>
      <c r="CO1159" s="100">
        <v>-33043969083.895802</v>
      </c>
    </row>
    <row r="1160" spans="1:93" x14ac:dyDescent="0.2">
      <c r="A1160" s="102" t="s">
        <v>2748</v>
      </c>
      <c r="B1160" s="103">
        <v>-23336427812.899899</v>
      </c>
      <c r="C1160" s="103">
        <v>-23423094347.939999</v>
      </c>
      <c r="D1160" s="103">
        <v>-23472506533.949902</v>
      </c>
      <c r="E1160" s="103">
        <v>-23804128228.989899</v>
      </c>
      <c r="F1160" s="103">
        <v>-24071648624.689899</v>
      </c>
      <c r="G1160" s="103">
        <v>-24299035427.199902</v>
      </c>
      <c r="H1160" s="103">
        <v>-24548813782.830002</v>
      </c>
      <c r="I1160" s="103">
        <v>-24877966050.689999</v>
      </c>
      <c r="J1160" s="103">
        <v>-25243012380.630001</v>
      </c>
      <c r="K1160" s="103">
        <v>-25528475303.259998</v>
      </c>
      <c r="L1160" s="103">
        <v>-25837867048.669998</v>
      </c>
      <c r="M1160" s="103">
        <v>-26165936762.789902</v>
      </c>
      <c r="N1160" s="103">
        <v>-26165936762.789902</v>
      </c>
      <c r="O1160" s="103">
        <v>-26351719554.349998</v>
      </c>
      <c r="P1160" s="103">
        <v>-26319944845.179901</v>
      </c>
      <c r="Q1160" s="103">
        <v>-26312048036.07</v>
      </c>
      <c r="R1160" s="103">
        <v>-26442365030.27</v>
      </c>
      <c r="S1160" s="103">
        <v>-26512506732.8899</v>
      </c>
      <c r="T1160" s="103">
        <v>-26599628018.799999</v>
      </c>
      <c r="U1160" s="103">
        <v>-26658317690.349998</v>
      </c>
      <c r="V1160" s="103">
        <v>-26715877392.519901</v>
      </c>
      <c r="W1160" s="103">
        <v>-26919285392.759899</v>
      </c>
      <c r="X1160" s="103">
        <v>-26845260373.66</v>
      </c>
      <c r="Y1160" s="103">
        <v>-27365832127.259998</v>
      </c>
      <c r="Z1160" s="103">
        <v>-27163962779.619999</v>
      </c>
      <c r="AA1160" s="103"/>
      <c r="AB1160" s="103">
        <v>-27163962779.619999</v>
      </c>
      <c r="AC1160" s="103">
        <v>-62323588.711205803</v>
      </c>
      <c r="AD1160" s="103">
        <v>-93198616.759024501</v>
      </c>
      <c r="AE1160" s="103">
        <v>-66076522.245284103</v>
      </c>
      <c r="AF1160" s="103">
        <v>-61210221.9447717</v>
      </c>
      <c r="AG1160" s="103">
        <v>-90810919.136658296</v>
      </c>
      <c r="AH1160" s="103">
        <v>-69618881.559439003</v>
      </c>
      <c r="AI1160" s="103">
        <v>-129702261.512171</v>
      </c>
      <c r="AJ1160" s="103">
        <v>-64753752.819452398</v>
      </c>
      <c r="AK1160" s="103">
        <v>-22955920.495130099</v>
      </c>
      <c r="AL1160" s="103">
        <v>-119715284.740906</v>
      </c>
      <c r="AM1160" s="103">
        <v>25690045.6835813</v>
      </c>
      <c r="AN1160" s="103">
        <v>-2285813.72543051</v>
      </c>
      <c r="AO1160" s="103">
        <v>-2285813.72543051</v>
      </c>
      <c r="AP1160" s="103">
        <v>-61495615.390565202</v>
      </c>
      <c r="AQ1160" s="103">
        <v>-170635662.954092</v>
      </c>
      <c r="AR1160" s="103">
        <v>-141819252.800293</v>
      </c>
      <c r="AS1160" s="103">
        <v>-153380938.645843</v>
      </c>
      <c r="AT1160" s="103">
        <v>-155624735.384505</v>
      </c>
      <c r="AU1160" s="103">
        <v>-92255239.347722307</v>
      </c>
      <c r="AV1160" s="103">
        <v>-107273156.06171601</v>
      </c>
      <c r="AW1160" s="103">
        <v>-128778497.29115801</v>
      </c>
      <c r="AX1160" s="103">
        <v>-113210288.764167</v>
      </c>
      <c r="AY1160" s="103">
        <v>-86279489.452253997</v>
      </c>
      <c r="AZ1160" s="103">
        <v>-232127608.109898</v>
      </c>
      <c r="BA1160" s="103">
        <v>19288129.4653266</v>
      </c>
      <c r="BB1160" s="103">
        <v>19288129.4653266</v>
      </c>
      <c r="BC1160" s="103">
        <v>-144511559.02911299</v>
      </c>
      <c r="BD1160" s="103">
        <v>-127015486.40359101</v>
      </c>
      <c r="BE1160" s="103">
        <v>-73427862.224601194</v>
      </c>
      <c r="BF1160" s="103">
        <v>-120752786.366201</v>
      </c>
      <c r="BG1160" s="103">
        <v>-139533872.49643701</v>
      </c>
      <c r="BH1160" s="103">
        <v>-103268824.281029</v>
      </c>
      <c r="BI1160" s="103">
        <v>-196223820.955533</v>
      </c>
      <c r="BJ1160" s="103">
        <v>-241154034.611206</v>
      </c>
      <c r="BK1160" s="103">
        <v>-113484421.16853499</v>
      </c>
      <c r="BL1160" s="103">
        <v>-155714151.40188399</v>
      </c>
      <c r="BM1160" s="103">
        <v>121039441.3197</v>
      </c>
      <c r="BN1160" s="103">
        <v>-9096378.6569237709</v>
      </c>
      <c r="BO1160" s="103">
        <v>-9096378.6569237709</v>
      </c>
      <c r="BP1160" s="103">
        <v>-113937171.856649</v>
      </c>
      <c r="BQ1160" s="103">
        <v>-102570020.829476</v>
      </c>
      <c r="BR1160" s="103">
        <v>-104262759.472008</v>
      </c>
      <c r="BS1160" s="103">
        <v>-84230778.496589497</v>
      </c>
      <c r="BT1160" s="103">
        <v>-117161223.604194</v>
      </c>
      <c r="BU1160" s="103">
        <v>-86298369.352307096</v>
      </c>
      <c r="BV1160" s="103">
        <v>-186975923.98759699</v>
      </c>
      <c r="BW1160" s="103">
        <v>-250367912.93313301</v>
      </c>
      <c r="BX1160" s="103">
        <v>-123086566.199634</v>
      </c>
      <c r="BY1160" s="103">
        <v>-163548586.58340201</v>
      </c>
      <c r="BZ1160" s="103">
        <v>124582050.372805</v>
      </c>
      <c r="CA1160" s="103">
        <v>-34138429.331891201</v>
      </c>
      <c r="CB1160" s="103">
        <v>-34138429.331891201</v>
      </c>
      <c r="CC1160" s="103">
        <v>-150115380.66244799</v>
      </c>
      <c r="CD1160" s="103">
        <v>-86918483.985446393</v>
      </c>
      <c r="CE1160" s="103">
        <v>-111566388.878047</v>
      </c>
      <c r="CF1160" s="103">
        <v>-98362455.019559696</v>
      </c>
      <c r="CG1160" s="103">
        <v>-135075673.85252899</v>
      </c>
      <c r="CH1160" s="103">
        <v>-402394757.28370601</v>
      </c>
      <c r="CI1160" s="103">
        <v>207186714.99095401</v>
      </c>
      <c r="CJ1160" s="103">
        <v>-94608579.963683993</v>
      </c>
      <c r="CK1160" s="103">
        <v>-116738725.712731</v>
      </c>
      <c r="CL1160" s="103">
        <v>-173381202.05889201</v>
      </c>
      <c r="CM1160" s="103">
        <v>7662169.40245777</v>
      </c>
      <c r="CN1160" s="103">
        <v>-140949450.535256</v>
      </c>
      <c r="CO1160" s="103">
        <v>-140949450.535256</v>
      </c>
    </row>
    <row r="1161" spans="1:93" x14ac:dyDescent="0.2">
      <c r="A1161" s="101" t="s">
        <v>2749</v>
      </c>
      <c r="B1161" s="100">
        <v>1000</v>
      </c>
      <c r="C1161" s="100">
        <v>1000</v>
      </c>
      <c r="D1161" s="100">
        <v>1000</v>
      </c>
      <c r="E1161" s="100">
        <v>1000</v>
      </c>
      <c r="F1161" s="100">
        <v>1000</v>
      </c>
      <c r="G1161" s="100">
        <v>1000</v>
      </c>
      <c r="H1161" s="100">
        <v>1000</v>
      </c>
      <c r="I1161" s="100">
        <v>1000</v>
      </c>
      <c r="J1161" s="100">
        <v>1000</v>
      </c>
      <c r="K1161" s="100">
        <v>1000</v>
      </c>
      <c r="L1161" s="100">
        <v>1000</v>
      </c>
      <c r="M1161" s="100">
        <v>1000</v>
      </c>
      <c r="N1161" s="100">
        <v>1000</v>
      </c>
      <c r="O1161" s="100">
        <v>1000</v>
      </c>
      <c r="P1161" s="100">
        <v>1000</v>
      </c>
      <c r="Q1161" s="100">
        <v>1000</v>
      </c>
      <c r="R1161" s="100">
        <v>1000</v>
      </c>
      <c r="S1161" s="100">
        <v>1000</v>
      </c>
      <c r="T1161" s="100">
        <v>1000</v>
      </c>
      <c r="U1161" s="100">
        <v>1000</v>
      </c>
      <c r="V1161" s="100">
        <v>1000</v>
      </c>
      <c r="W1161" s="100">
        <v>1000</v>
      </c>
      <c r="X1161" s="100">
        <v>1000</v>
      </c>
      <c r="Y1161" s="100">
        <v>1000</v>
      </c>
      <c r="Z1161" s="100">
        <v>1000</v>
      </c>
      <c r="AB1161" s="100">
        <v>1000</v>
      </c>
      <c r="AC1161" s="100">
        <v>0</v>
      </c>
      <c r="AD1161" s="100">
        <v>0</v>
      </c>
      <c r="AE1161" s="100">
        <v>0</v>
      </c>
      <c r="AF1161" s="100">
        <v>0</v>
      </c>
      <c r="AG1161" s="100">
        <v>0</v>
      </c>
      <c r="AH1161" s="100">
        <v>0</v>
      </c>
      <c r="AI1161" s="100">
        <v>0</v>
      </c>
      <c r="AJ1161" s="100">
        <v>0</v>
      </c>
      <c r="AK1161" s="100">
        <v>0</v>
      </c>
      <c r="AL1161" s="100">
        <v>0</v>
      </c>
      <c r="AM1161" s="100">
        <v>0</v>
      </c>
      <c r="AN1161" s="100">
        <v>0</v>
      </c>
      <c r="AO1161" s="100">
        <v>0</v>
      </c>
      <c r="AP1161" s="100">
        <v>0</v>
      </c>
      <c r="AQ1161" s="100">
        <v>0</v>
      </c>
      <c r="AR1161" s="100">
        <v>0</v>
      </c>
      <c r="AS1161" s="100">
        <v>0</v>
      </c>
      <c r="AT1161" s="100">
        <v>0</v>
      </c>
      <c r="AU1161" s="100">
        <v>0</v>
      </c>
      <c r="AV1161" s="100">
        <v>0</v>
      </c>
      <c r="AW1161" s="100">
        <v>0</v>
      </c>
      <c r="AX1161" s="100">
        <v>0</v>
      </c>
      <c r="AY1161" s="100">
        <v>0</v>
      </c>
      <c r="AZ1161" s="100">
        <v>0</v>
      </c>
      <c r="BA1161" s="100">
        <v>0</v>
      </c>
      <c r="BB1161" s="100">
        <v>0</v>
      </c>
      <c r="BC1161" s="100">
        <v>0</v>
      </c>
      <c r="BD1161" s="100">
        <v>0</v>
      </c>
      <c r="BE1161" s="100">
        <v>0</v>
      </c>
      <c r="BF1161" s="100">
        <v>0</v>
      </c>
      <c r="BG1161" s="100">
        <v>0</v>
      </c>
      <c r="BH1161" s="100">
        <v>0</v>
      </c>
      <c r="BI1161" s="100">
        <v>0</v>
      </c>
      <c r="BJ1161" s="100">
        <v>0</v>
      </c>
      <c r="BK1161" s="100">
        <v>0</v>
      </c>
      <c r="BL1161" s="100">
        <v>0</v>
      </c>
      <c r="BM1161" s="100">
        <v>0</v>
      </c>
      <c r="BN1161" s="100">
        <v>0</v>
      </c>
      <c r="BO1161" s="100">
        <v>0</v>
      </c>
      <c r="BP1161" s="100">
        <v>0</v>
      </c>
      <c r="BQ1161" s="100">
        <v>0</v>
      </c>
      <c r="BR1161" s="100">
        <v>0</v>
      </c>
      <c r="BS1161" s="100">
        <v>0</v>
      </c>
      <c r="BT1161" s="100">
        <v>0</v>
      </c>
      <c r="BU1161" s="100">
        <v>0</v>
      </c>
      <c r="BV1161" s="100">
        <v>0</v>
      </c>
      <c r="BW1161" s="100">
        <v>0</v>
      </c>
      <c r="BX1161" s="100">
        <v>0</v>
      </c>
      <c r="BY1161" s="100">
        <v>0</v>
      </c>
      <c r="BZ1161" s="100">
        <v>0</v>
      </c>
      <c r="CA1161" s="100">
        <v>0</v>
      </c>
      <c r="CB1161" s="100">
        <v>0</v>
      </c>
      <c r="CC1161" s="100">
        <v>0</v>
      </c>
      <c r="CD1161" s="100">
        <v>0</v>
      </c>
      <c r="CE1161" s="100">
        <v>0</v>
      </c>
      <c r="CF1161" s="100">
        <v>0</v>
      </c>
      <c r="CG1161" s="100">
        <v>0</v>
      </c>
      <c r="CH1161" s="100">
        <v>0</v>
      </c>
      <c r="CI1161" s="100">
        <v>0</v>
      </c>
      <c r="CJ1161" s="100">
        <v>0</v>
      </c>
      <c r="CK1161" s="100">
        <v>0</v>
      </c>
      <c r="CL1161" s="100">
        <v>0</v>
      </c>
      <c r="CM1161" s="100">
        <v>0</v>
      </c>
      <c r="CN1161" s="100">
        <v>0</v>
      </c>
      <c r="CO1161" s="100">
        <v>0</v>
      </c>
    </row>
    <row r="1162" spans="1:93" x14ac:dyDescent="0.2">
      <c r="A1162" s="102" t="s">
        <v>2750</v>
      </c>
      <c r="B1162" s="100">
        <v>-461341701.13999999</v>
      </c>
      <c r="C1162" s="100">
        <v>-451950481.27999997</v>
      </c>
      <c r="D1162" s="100">
        <v>-439981990.98000002</v>
      </c>
      <c r="E1162" s="100">
        <v>-428139264.60000002</v>
      </c>
      <c r="F1162" s="100">
        <v>-427401780.11000001</v>
      </c>
      <c r="G1162" s="100">
        <v>-413072006.62</v>
      </c>
      <c r="H1162" s="100">
        <v>-407750779.07999903</v>
      </c>
      <c r="I1162" s="100">
        <v>-378641401.40999901</v>
      </c>
      <c r="J1162" s="100">
        <v>-368699916.65999901</v>
      </c>
      <c r="K1162" s="100">
        <v>-355754249.76999903</v>
      </c>
      <c r="L1162" s="100">
        <v>-330497637.56999898</v>
      </c>
      <c r="M1162" s="100">
        <v>-322058749.00999999</v>
      </c>
      <c r="N1162" s="100">
        <v>-322058749.00999999</v>
      </c>
      <c r="O1162" s="100">
        <v>-306787587.47000003</v>
      </c>
      <c r="P1162" s="100">
        <v>-308981137.39999998</v>
      </c>
      <c r="Q1162" s="100">
        <v>-302858820.63</v>
      </c>
      <c r="R1162" s="100">
        <v>-304070982.35000002</v>
      </c>
      <c r="S1162" s="100">
        <v>-304864936.45999998</v>
      </c>
      <c r="T1162" s="100">
        <v>-296334814.20999998</v>
      </c>
      <c r="U1162" s="100">
        <v>-299265424.61000001</v>
      </c>
      <c r="V1162" s="100">
        <v>-299557894.81999999</v>
      </c>
      <c r="W1162" s="100">
        <v>-304159445.30000001</v>
      </c>
      <c r="X1162" s="100">
        <v>-293989468.05999899</v>
      </c>
      <c r="Y1162" s="100">
        <v>-291145741.24000001</v>
      </c>
      <c r="Z1162" s="100">
        <v>-290856586.5</v>
      </c>
      <c r="AB1162" s="100">
        <v>-290856586.5</v>
      </c>
      <c r="AC1162" s="100">
        <v>0</v>
      </c>
      <c r="AD1162" s="100">
        <v>0</v>
      </c>
      <c r="AE1162" s="100">
        <v>0</v>
      </c>
      <c r="AF1162" s="100">
        <v>0</v>
      </c>
      <c r="AG1162" s="100">
        <v>0</v>
      </c>
      <c r="AH1162" s="100">
        <v>0</v>
      </c>
      <c r="AI1162" s="100">
        <v>0</v>
      </c>
      <c r="AJ1162" s="100">
        <v>0</v>
      </c>
      <c r="AK1162" s="100">
        <v>0</v>
      </c>
      <c r="AL1162" s="100">
        <v>0</v>
      </c>
      <c r="AM1162" s="100">
        <v>0</v>
      </c>
      <c r="AN1162" s="100">
        <v>0</v>
      </c>
      <c r="AO1162" s="100">
        <v>0</v>
      </c>
      <c r="AP1162" s="100">
        <v>0</v>
      </c>
      <c r="AQ1162" s="100">
        <v>0</v>
      </c>
      <c r="AR1162" s="100">
        <v>0</v>
      </c>
      <c r="AS1162" s="100">
        <v>0</v>
      </c>
      <c r="AT1162" s="100">
        <v>0</v>
      </c>
      <c r="AU1162" s="100">
        <v>0</v>
      </c>
      <c r="AV1162" s="100">
        <v>0</v>
      </c>
      <c r="AW1162" s="100">
        <v>0</v>
      </c>
      <c r="AX1162" s="100">
        <v>0</v>
      </c>
      <c r="AY1162" s="100">
        <v>0</v>
      </c>
      <c r="AZ1162" s="100">
        <v>0</v>
      </c>
      <c r="BA1162" s="100">
        <v>0</v>
      </c>
      <c r="BB1162" s="100">
        <v>0</v>
      </c>
      <c r="BC1162" s="100">
        <v>0</v>
      </c>
      <c r="BD1162" s="100">
        <v>0</v>
      </c>
      <c r="BE1162" s="100">
        <v>0</v>
      </c>
      <c r="BF1162" s="100">
        <v>0</v>
      </c>
      <c r="BG1162" s="100">
        <v>0</v>
      </c>
      <c r="BH1162" s="100">
        <v>0</v>
      </c>
      <c r="BI1162" s="100">
        <v>0</v>
      </c>
      <c r="BJ1162" s="100">
        <v>0</v>
      </c>
      <c r="BK1162" s="100">
        <v>0</v>
      </c>
      <c r="BL1162" s="100">
        <v>0</v>
      </c>
      <c r="BM1162" s="100">
        <v>0</v>
      </c>
      <c r="BN1162" s="100">
        <v>0</v>
      </c>
      <c r="BO1162" s="100">
        <v>0</v>
      </c>
      <c r="BP1162" s="100">
        <v>0</v>
      </c>
      <c r="BQ1162" s="100">
        <v>0</v>
      </c>
      <c r="BR1162" s="100">
        <v>0</v>
      </c>
      <c r="BS1162" s="100">
        <v>0</v>
      </c>
      <c r="BT1162" s="100">
        <v>0</v>
      </c>
      <c r="BU1162" s="100">
        <v>0</v>
      </c>
      <c r="BV1162" s="100">
        <v>0</v>
      </c>
      <c r="BW1162" s="100">
        <v>0</v>
      </c>
      <c r="BX1162" s="100">
        <v>0</v>
      </c>
      <c r="BY1162" s="100">
        <v>0</v>
      </c>
      <c r="BZ1162" s="100">
        <v>0</v>
      </c>
      <c r="CA1162" s="100">
        <v>0</v>
      </c>
      <c r="CB1162" s="100">
        <v>0</v>
      </c>
      <c r="CC1162" s="100">
        <v>0</v>
      </c>
      <c r="CD1162" s="100">
        <v>0</v>
      </c>
      <c r="CE1162" s="100">
        <v>0</v>
      </c>
      <c r="CF1162" s="100">
        <v>0</v>
      </c>
      <c r="CG1162" s="100">
        <v>0</v>
      </c>
      <c r="CH1162" s="100">
        <v>0</v>
      </c>
      <c r="CI1162" s="100">
        <v>0</v>
      </c>
      <c r="CJ1162" s="100">
        <v>0</v>
      </c>
      <c r="CK1162" s="100">
        <v>0</v>
      </c>
      <c r="CL1162" s="100">
        <v>0</v>
      </c>
      <c r="CM1162" s="100">
        <v>0</v>
      </c>
      <c r="CN1162" s="100">
        <v>0</v>
      </c>
      <c r="CO1162" s="100">
        <v>0</v>
      </c>
    </row>
    <row r="1163" spans="1:93" x14ac:dyDescent="0.2">
      <c r="A1163" s="102" t="s">
        <v>2751</v>
      </c>
      <c r="B1163" s="100">
        <v>722971869</v>
      </c>
      <c r="C1163" s="100">
        <v>722971869</v>
      </c>
      <c r="D1163" s="100">
        <v>708667075.48000002</v>
      </c>
      <c r="E1163" s="100">
        <v>708667075.48000002</v>
      </c>
      <c r="F1163" s="100">
        <v>708667075.48000002</v>
      </c>
      <c r="G1163" s="100">
        <v>764689411.41999996</v>
      </c>
      <c r="H1163" s="100">
        <v>764689411.41999996</v>
      </c>
      <c r="I1163" s="100">
        <v>764689411.41999996</v>
      </c>
      <c r="J1163" s="100">
        <v>718462990.40999997</v>
      </c>
      <c r="K1163" s="100">
        <v>718462990.40999997</v>
      </c>
      <c r="L1163" s="100">
        <v>720793333.88999999</v>
      </c>
      <c r="M1163" s="100">
        <v>709668716.83000004</v>
      </c>
      <c r="N1163" s="100">
        <v>709668716.83000004</v>
      </c>
      <c r="O1163" s="100">
        <v>709668716.83000004</v>
      </c>
      <c r="P1163" s="100">
        <v>709668716.83000004</v>
      </c>
      <c r="Q1163" s="100">
        <v>691347434.42999995</v>
      </c>
      <c r="R1163" s="100">
        <v>691347434.42999995</v>
      </c>
      <c r="S1163" s="100">
        <v>691347434.42999995</v>
      </c>
      <c r="T1163" s="100">
        <v>703945118.06999898</v>
      </c>
      <c r="U1163" s="100">
        <v>703945118.06999898</v>
      </c>
      <c r="V1163" s="100">
        <v>703945118.06999898</v>
      </c>
      <c r="W1163" s="100">
        <v>706459029.08999896</v>
      </c>
      <c r="X1163" s="100">
        <v>706459029.08999896</v>
      </c>
      <c r="Y1163" s="100">
        <v>742040041.27999997</v>
      </c>
      <c r="Z1163" s="100">
        <v>735283869.37</v>
      </c>
      <c r="AB1163" s="100">
        <v>735283869.37</v>
      </c>
      <c r="AC1163" s="100">
        <v>0</v>
      </c>
      <c r="AD1163" s="100">
        <v>0</v>
      </c>
      <c r="AE1163" s="100">
        <v>0</v>
      </c>
      <c r="AF1163" s="100">
        <v>0</v>
      </c>
      <c r="AG1163" s="100">
        <v>0</v>
      </c>
      <c r="AH1163" s="100">
        <v>0</v>
      </c>
      <c r="AI1163" s="100">
        <v>0</v>
      </c>
      <c r="AJ1163" s="100">
        <v>0</v>
      </c>
      <c r="AK1163" s="100">
        <v>0</v>
      </c>
      <c r="AL1163" s="100">
        <v>0</v>
      </c>
      <c r="AM1163" s="100">
        <v>0</v>
      </c>
      <c r="AN1163" s="100">
        <v>0</v>
      </c>
      <c r="AO1163" s="100">
        <v>0</v>
      </c>
      <c r="AP1163" s="100">
        <v>0</v>
      </c>
      <c r="AQ1163" s="100">
        <v>0</v>
      </c>
      <c r="AR1163" s="100">
        <v>0</v>
      </c>
      <c r="AS1163" s="100">
        <v>0</v>
      </c>
      <c r="AT1163" s="100">
        <v>0</v>
      </c>
      <c r="AU1163" s="100">
        <v>0</v>
      </c>
      <c r="AV1163" s="100">
        <v>0</v>
      </c>
      <c r="AW1163" s="100">
        <v>0</v>
      </c>
      <c r="AX1163" s="100">
        <v>0</v>
      </c>
      <c r="AY1163" s="100">
        <v>0</v>
      </c>
      <c r="AZ1163" s="100">
        <v>0</v>
      </c>
      <c r="BA1163" s="100">
        <v>0</v>
      </c>
      <c r="BB1163" s="100">
        <v>0</v>
      </c>
      <c r="BC1163" s="100">
        <v>0</v>
      </c>
      <c r="BD1163" s="100">
        <v>0</v>
      </c>
      <c r="BE1163" s="100">
        <v>0</v>
      </c>
      <c r="BF1163" s="100">
        <v>0</v>
      </c>
      <c r="BG1163" s="100">
        <v>0</v>
      </c>
      <c r="BH1163" s="100">
        <v>0</v>
      </c>
      <c r="BI1163" s="100">
        <v>0</v>
      </c>
      <c r="BJ1163" s="100">
        <v>0</v>
      </c>
      <c r="BK1163" s="100">
        <v>0</v>
      </c>
      <c r="BL1163" s="100">
        <v>0</v>
      </c>
      <c r="BM1163" s="100">
        <v>0</v>
      </c>
      <c r="BN1163" s="100">
        <v>0</v>
      </c>
      <c r="BO1163" s="100">
        <v>0</v>
      </c>
      <c r="BP1163" s="100">
        <v>0</v>
      </c>
      <c r="BQ1163" s="100">
        <v>0</v>
      </c>
      <c r="BR1163" s="100">
        <v>0</v>
      </c>
      <c r="BS1163" s="100">
        <v>0</v>
      </c>
      <c r="BT1163" s="100">
        <v>0</v>
      </c>
      <c r="BU1163" s="100">
        <v>0</v>
      </c>
      <c r="BV1163" s="100">
        <v>0</v>
      </c>
      <c r="BW1163" s="100">
        <v>0</v>
      </c>
      <c r="BX1163" s="100">
        <v>0</v>
      </c>
      <c r="BY1163" s="100">
        <v>0</v>
      </c>
      <c r="BZ1163" s="100">
        <v>0</v>
      </c>
      <c r="CA1163" s="100">
        <v>0</v>
      </c>
      <c r="CB1163" s="100">
        <v>0</v>
      </c>
      <c r="CC1163" s="100">
        <v>0</v>
      </c>
      <c r="CD1163" s="100">
        <v>0</v>
      </c>
      <c r="CE1163" s="100">
        <v>0</v>
      </c>
      <c r="CF1163" s="100">
        <v>0</v>
      </c>
      <c r="CG1163" s="100">
        <v>0</v>
      </c>
      <c r="CH1163" s="100">
        <v>0</v>
      </c>
      <c r="CI1163" s="100">
        <v>0</v>
      </c>
      <c r="CJ1163" s="100">
        <v>0</v>
      </c>
      <c r="CK1163" s="100">
        <v>0</v>
      </c>
      <c r="CL1163" s="100">
        <v>0</v>
      </c>
      <c r="CM1163" s="100">
        <v>0</v>
      </c>
      <c r="CN1163" s="100">
        <v>0</v>
      </c>
      <c r="CO1163" s="100">
        <v>0</v>
      </c>
    </row>
    <row r="1164" spans="1:93" x14ac:dyDescent="0.2">
      <c r="A1164" s="102" t="s">
        <v>2752</v>
      </c>
      <c r="B1164" s="100">
        <v>130335033.70999999</v>
      </c>
      <c r="C1164" s="100">
        <v>130335033.70999999</v>
      </c>
      <c r="D1164" s="100">
        <v>126304881.48999999</v>
      </c>
      <c r="E1164" s="100">
        <v>126304881.48999999</v>
      </c>
      <c r="F1164" s="100">
        <v>126304881.48999999</v>
      </c>
      <c r="G1164" s="100">
        <v>134948717.78999999</v>
      </c>
      <c r="H1164" s="100">
        <v>134948717.78999999</v>
      </c>
      <c r="I1164" s="100">
        <v>134948717.78999999</v>
      </c>
      <c r="J1164" s="100">
        <v>126486694.75</v>
      </c>
      <c r="K1164" s="100">
        <v>126486694.75</v>
      </c>
      <c r="L1164" s="100">
        <v>126465862.54000001</v>
      </c>
      <c r="M1164" s="100">
        <v>123847441.809999</v>
      </c>
      <c r="N1164" s="100">
        <v>123847441.809999</v>
      </c>
      <c r="O1164" s="100">
        <v>123847441.809999</v>
      </c>
      <c r="P1164" s="100">
        <v>123847441.809999</v>
      </c>
      <c r="Q1164" s="100">
        <v>117744803.92</v>
      </c>
      <c r="R1164" s="100">
        <v>117744803.92</v>
      </c>
      <c r="S1164" s="100">
        <v>117744803.92</v>
      </c>
      <c r="T1164" s="100">
        <v>118927528.03</v>
      </c>
      <c r="U1164" s="100">
        <v>118927528.03</v>
      </c>
      <c r="V1164" s="100">
        <v>118927528.03</v>
      </c>
      <c r="W1164" s="100">
        <v>116778324.17999899</v>
      </c>
      <c r="X1164" s="100">
        <v>116778324.17999899</v>
      </c>
      <c r="Y1164" s="100">
        <v>113718813.45999999</v>
      </c>
      <c r="Z1164" s="100">
        <v>112753285.41</v>
      </c>
      <c r="AB1164" s="100">
        <v>112753285.41</v>
      </c>
      <c r="AC1164" s="100">
        <v>0</v>
      </c>
      <c r="AD1164" s="100">
        <v>0</v>
      </c>
      <c r="AE1164" s="100">
        <v>0</v>
      </c>
      <c r="AF1164" s="100">
        <v>0</v>
      </c>
      <c r="AG1164" s="100">
        <v>0</v>
      </c>
      <c r="AH1164" s="100">
        <v>0</v>
      </c>
      <c r="AI1164" s="100">
        <v>0</v>
      </c>
      <c r="AJ1164" s="100">
        <v>0</v>
      </c>
      <c r="AK1164" s="100">
        <v>0</v>
      </c>
      <c r="AL1164" s="100">
        <v>0</v>
      </c>
      <c r="AM1164" s="100">
        <v>0</v>
      </c>
      <c r="AN1164" s="100">
        <v>0</v>
      </c>
      <c r="AO1164" s="100">
        <v>0</v>
      </c>
      <c r="AP1164" s="100">
        <v>0</v>
      </c>
      <c r="AQ1164" s="100">
        <v>0</v>
      </c>
      <c r="AR1164" s="100">
        <v>0</v>
      </c>
      <c r="AS1164" s="100">
        <v>0</v>
      </c>
      <c r="AT1164" s="100">
        <v>0</v>
      </c>
      <c r="AU1164" s="100">
        <v>0</v>
      </c>
      <c r="AV1164" s="100">
        <v>0</v>
      </c>
      <c r="AW1164" s="100">
        <v>0</v>
      </c>
      <c r="AX1164" s="100">
        <v>0</v>
      </c>
      <c r="AY1164" s="100">
        <v>0</v>
      </c>
      <c r="AZ1164" s="100">
        <v>0</v>
      </c>
      <c r="BA1164" s="100">
        <v>0</v>
      </c>
      <c r="BB1164" s="100">
        <v>0</v>
      </c>
      <c r="BC1164" s="100">
        <v>0</v>
      </c>
      <c r="BD1164" s="100">
        <v>0</v>
      </c>
      <c r="BE1164" s="100">
        <v>0</v>
      </c>
      <c r="BF1164" s="100">
        <v>0</v>
      </c>
      <c r="BG1164" s="100">
        <v>0</v>
      </c>
      <c r="BH1164" s="100">
        <v>0</v>
      </c>
      <c r="BI1164" s="100">
        <v>0</v>
      </c>
      <c r="BJ1164" s="100">
        <v>0</v>
      </c>
      <c r="BK1164" s="100">
        <v>0</v>
      </c>
      <c r="BL1164" s="100">
        <v>0</v>
      </c>
      <c r="BM1164" s="100">
        <v>0</v>
      </c>
      <c r="BN1164" s="100">
        <v>0</v>
      </c>
      <c r="BO1164" s="100">
        <v>0</v>
      </c>
      <c r="BP1164" s="100">
        <v>0</v>
      </c>
      <c r="BQ1164" s="100">
        <v>0</v>
      </c>
      <c r="BR1164" s="100">
        <v>0</v>
      </c>
      <c r="BS1164" s="100">
        <v>0</v>
      </c>
      <c r="BT1164" s="100">
        <v>0</v>
      </c>
      <c r="BU1164" s="100">
        <v>0</v>
      </c>
      <c r="BV1164" s="100">
        <v>0</v>
      </c>
      <c r="BW1164" s="100">
        <v>0</v>
      </c>
      <c r="BX1164" s="100">
        <v>0</v>
      </c>
      <c r="BY1164" s="100">
        <v>0</v>
      </c>
      <c r="BZ1164" s="100">
        <v>0</v>
      </c>
      <c r="CA1164" s="100">
        <v>0</v>
      </c>
      <c r="CB1164" s="100">
        <v>0</v>
      </c>
      <c r="CC1164" s="100">
        <v>0</v>
      </c>
      <c r="CD1164" s="100">
        <v>0</v>
      </c>
      <c r="CE1164" s="100">
        <v>0</v>
      </c>
      <c r="CF1164" s="100">
        <v>0</v>
      </c>
      <c r="CG1164" s="100">
        <v>0</v>
      </c>
      <c r="CH1164" s="100">
        <v>0</v>
      </c>
      <c r="CI1164" s="100">
        <v>0</v>
      </c>
      <c r="CJ1164" s="100">
        <v>0</v>
      </c>
      <c r="CK1164" s="100">
        <v>0</v>
      </c>
      <c r="CL1164" s="100">
        <v>0</v>
      </c>
      <c r="CM1164" s="100">
        <v>0</v>
      </c>
      <c r="CN1164" s="100">
        <v>0</v>
      </c>
      <c r="CO1164" s="100">
        <v>0</v>
      </c>
    </row>
    <row r="1165" spans="1:93" x14ac:dyDescent="0.2">
      <c r="A1165" s="102" t="s">
        <v>2753</v>
      </c>
      <c r="B1165" s="100">
        <v>-82371371.099999994</v>
      </c>
      <c r="C1165" s="100">
        <v>-82371371.099999994</v>
      </c>
      <c r="D1165" s="100">
        <v>-82402866.099999994</v>
      </c>
      <c r="E1165" s="100">
        <v>-82402866.099999994</v>
      </c>
      <c r="F1165" s="100">
        <v>-82402866.099999994</v>
      </c>
      <c r="G1165" s="100">
        <v>-88931694.599999994</v>
      </c>
      <c r="H1165" s="100">
        <v>-88931694.599999994</v>
      </c>
      <c r="I1165" s="100">
        <v>-88931694.599999994</v>
      </c>
      <c r="J1165" s="100">
        <v>-79196521.849999994</v>
      </c>
      <c r="K1165" s="100">
        <v>-79196521.849999994</v>
      </c>
      <c r="L1165" s="100">
        <v>-79150033.349999994</v>
      </c>
      <c r="M1165" s="100">
        <v>-79126788.640000001</v>
      </c>
      <c r="N1165" s="100">
        <v>-79126788.640000001</v>
      </c>
      <c r="O1165" s="100">
        <v>-79126788.640000001</v>
      </c>
      <c r="P1165" s="100">
        <v>-79126788.640000001</v>
      </c>
      <c r="Q1165" s="100">
        <v>-79089334.390000001</v>
      </c>
      <c r="R1165" s="100">
        <v>-79089334.390000001</v>
      </c>
      <c r="S1165" s="100">
        <v>-79089334.390000001</v>
      </c>
      <c r="T1165" s="100">
        <v>-79051880.140000001</v>
      </c>
      <c r="U1165" s="100">
        <v>-79051880.140000001</v>
      </c>
      <c r="V1165" s="100">
        <v>-79051880.140000001</v>
      </c>
      <c r="W1165" s="100">
        <v>-79014425.890000001</v>
      </c>
      <c r="X1165" s="100">
        <v>-79014425.890000001</v>
      </c>
      <c r="Y1165" s="100">
        <v>-80252912.349999994</v>
      </c>
      <c r="Z1165" s="100">
        <v>-81971851.599999994</v>
      </c>
      <c r="AB1165" s="100">
        <v>-81971851.599999994</v>
      </c>
      <c r="AC1165" s="100">
        <v>0</v>
      </c>
      <c r="AD1165" s="100">
        <v>0</v>
      </c>
      <c r="AE1165" s="100">
        <v>0</v>
      </c>
      <c r="AF1165" s="100">
        <v>0</v>
      </c>
      <c r="AG1165" s="100">
        <v>0</v>
      </c>
      <c r="AH1165" s="100">
        <v>0</v>
      </c>
      <c r="AI1165" s="100">
        <v>0</v>
      </c>
      <c r="AJ1165" s="100">
        <v>0</v>
      </c>
      <c r="AK1165" s="100">
        <v>0</v>
      </c>
      <c r="AL1165" s="100">
        <v>0</v>
      </c>
      <c r="AM1165" s="100">
        <v>0</v>
      </c>
      <c r="AN1165" s="100">
        <v>0</v>
      </c>
      <c r="AO1165" s="100">
        <v>0</v>
      </c>
      <c r="AP1165" s="100">
        <v>0</v>
      </c>
      <c r="AQ1165" s="100">
        <v>0</v>
      </c>
      <c r="AR1165" s="100">
        <v>0</v>
      </c>
      <c r="AS1165" s="100">
        <v>0</v>
      </c>
      <c r="AT1165" s="100">
        <v>0</v>
      </c>
      <c r="AU1165" s="100">
        <v>0</v>
      </c>
      <c r="AV1165" s="100">
        <v>0</v>
      </c>
      <c r="AW1165" s="100">
        <v>0</v>
      </c>
      <c r="AX1165" s="100">
        <v>0</v>
      </c>
      <c r="AY1165" s="100">
        <v>0</v>
      </c>
      <c r="AZ1165" s="100">
        <v>0</v>
      </c>
      <c r="BA1165" s="100">
        <v>0</v>
      </c>
      <c r="BB1165" s="100">
        <v>0</v>
      </c>
      <c r="BC1165" s="100">
        <v>0</v>
      </c>
      <c r="BD1165" s="100">
        <v>0</v>
      </c>
      <c r="BE1165" s="100">
        <v>0</v>
      </c>
      <c r="BF1165" s="100">
        <v>0</v>
      </c>
      <c r="BG1165" s="100">
        <v>0</v>
      </c>
      <c r="BH1165" s="100">
        <v>0</v>
      </c>
      <c r="BI1165" s="100">
        <v>0</v>
      </c>
      <c r="BJ1165" s="100">
        <v>0</v>
      </c>
      <c r="BK1165" s="100">
        <v>0</v>
      </c>
      <c r="BL1165" s="100">
        <v>0</v>
      </c>
      <c r="BM1165" s="100">
        <v>0</v>
      </c>
      <c r="BN1165" s="100">
        <v>0</v>
      </c>
      <c r="BO1165" s="100">
        <v>0</v>
      </c>
      <c r="BP1165" s="100">
        <v>0</v>
      </c>
      <c r="BQ1165" s="100">
        <v>0</v>
      </c>
      <c r="BR1165" s="100">
        <v>0</v>
      </c>
      <c r="BS1165" s="100">
        <v>0</v>
      </c>
      <c r="BT1165" s="100">
        <v>0</v>
      </c>
      <c r="BU1165" s="100">
        <v>0</v>
      </c>
      <c r="BV1165" s="100">
        <v>0</v>
      </c>
      <c r="BW1165" s="100">
        <v>0</v>
      </c>
      <c r="BX1165" s="100">
        <v>0</v>
      </c>
      <c r="BY1165" s="100">
        <v>0</v>
      </c>
      <c r="BZ1165" s="100">
        <v>0</v>
      </c>
      <c r="CA1165" s="100">
        <v>0</v>
      </c>
      <c r="CB1165" s="100">
        <v>0</v>
      </c>
      <c r="CC1165" s="100">
        <v>0</v>
      </c>
      <c r="CD1165" s="100">
        <v>0</v>
      </c>
      <c r="CE1165" s="100">
        <v>0</v>
      </c>
      <c r="CF1165" s="100">
        <v>0</v>
      </c>
      <c r="CG1165" s="100">
        <v>0</v>
      </c>
      <c r="CH1165" s="100">
        <v>0</v>
      </c>
      <c r="CI1165" s="100">
        <v>0</v>
      </c>
      <c r="CJ1165" s="100">
        <v>0</v>
      </c>
      <c r="CK1165" s="100">
        <v>0</v>
      </c>
      <c r="CL1165" s="100">
        <v>0</v>
      </c>
      <c r="CM1165" s="100">
        <v>0</v>
      </c>
      <c r="CN1165" s="100">
        <v>0</v>
      </c>
      <c r="CO1165" s="100">
        <v>0</v>
      </c>
    </row>
    <row r="1166" spans="1:93" x14ac:dyDescent="0.2">
      <c r="A1166" s="102" t="s">
        <v>2754</v>
      </c>
      <c r="B1166" s="100">
        <v>0</v>
      </c>
      <c r="C1166" s="100">
        <v>0</v>
      </c>
      <c r="D1166" s="100">
        <v>0</v>
      </c>
      <c r="E1166" s="100">
        <v>0</v>
      </c>
      <c r="F1166" s="100">
        <v>0</v>
      </c>
      <c r="G1166" s="100">
        <v>0</v>
      </c>
      <c r="H1166" s="100">
        <v>0</v>
      </c>
      <c r="I1166" s="100">
        <v>0</v>
      </c>
      <c r="J1166" s="100">
        <v>0</v>
      </c>
      <c r="K1166" s="100">
        <v>0</v>
      </c>
      <c r="L1166" s="100">
        <v>0</v>
      </c>
      <c r="M1166" s="100">
        <v>0</v>
      </c>
      <c r="N1166" s="100">
        <v>0</v>
      </c>
      <c r="O1166" s="100">
        <v>0</v>
      </c>
      <c r="P1166" s="100">
        <v>0</v>
      </c>
      <c r="Q1166" s="100">
        <v>0</v>
      </c>
      <c r="R1166" s="100">
        <v>0</v>
      </c>
      <c r="S1166" s="100">
        <v>0</v>
      </c>
      <c r="T1166" s="100">
        <v>0</v>
      </c>
      <c r="U1166" s="100">
        <v>0</v>
      </c>
      <c r="V1166" s="100">
        <v>0</v>
      </c>
      <c r="W1166" s="100">
        <v>0</v>
      </c>
      <c r="X1166" s="100">
        <v>0</v>
      </c>
      <c r="Y1166" s="100">
        <v>0</v>
      </c>
      <c r="Z1166" s="100">
        <v>0</v>
      </c>
      <c r="AB1166" s="100">
        <v>0</v>
      </c>
      <c r="AC1166" s="100">
        <v>0</v>
      </c>
      <c r="AD1166" s="100">
        <v>0</v>
      </c>
      <c r="AE1166" s="100">
        <v>0</v>
      </c>
      <c r="AF1166" s="100">
        <v>0</v>
      </c>
      <c r="AG1166" s="100">
        <v>0</v>
      </c>
      <c r="AH1166" s="100">
        <v>0</v>
      </c>
      <c r="AI1166" s="100">
        <v>0</v>
      </c>
      <c r="AJ1166" s="100">
        <v>0</v>
      </c>
      <c r="AK1166" s="100">
        <v>0</v>
      </c>
      <c r="AL1166" s="100">
        <v>0</v>
      </c>
      <c r="AM1166" s="100">
        <v>0</v>
      </c>
      <c r="AN1166" s="100">
        <v>0</v>
      </c>
      <c r="AO1166" s="100">
        <v>0</v>
      </c>
      <c r="AP1166" s="100">
        <v>0</v>
      </c>
      <c r="AQ1166" s="100">
        <v>0</v>
      </c>
      <c r="AR1166" s="100">
        <v>0</v>
      </c>
      <c r="AS1166" s="100">
        <v>0</v>
      </c>
      <c r="AT1166" s="100">
        <v>0</v>
      </c>
      <c r="AU1166" s="100">
        <v>0</v>
      </c>
      <c r="AV1166" s="100">
        <v>0</v>
      </c>
      <c r="AW1166" s="100">
        <v>0</v>
      </c>
      <c r="AX1166" s="100">
        <v>0</v>
      </c>
      <c r="AY1166" s="100">
        <v>0</v>
      </c>
      <c r="AZ1166" s="100">
        <v>0</v>
      </c>
      <c r="BA1166" s="100">
        <v>0</v>
      </c>
      <c r="BB1166" s="100">
        <v>0</v>
      </c>
      <c r="BC1166" s="100">
        <v>0</v>
      </c>
      <c r="BD1166" s="100">
        <v>0</v>
      </c>
      <c r="BE1166" s="100">
        <v>0</v>
      </c>
      <c r="BF1166" s="100">
        <v>0</v>
      </c>
      <c r="BG1166" s="100">
        <v>0</v>
      </c>
      <c r="BH1166" s="100">
        <v>0</v>
      </c>
      <c r="BI1166" s="100">
        <v>0</v>
      </c>
      <c r="BJ1166" s="100">
        <v>0</v>
      </c>
      <c r="BK1166" s="100">
        <v>0</v>
      </c>
      <c r="BL1166" s="100">
        <v>0</v>
      </c>
      <c r="BM1166" s="100">
        <v>0</v>
      </c>
      <c r="BN1166" s="100">
        <v>0</v>
      </c>
      <c r="BO1166" s="100">
        <v>0</v>
      </c>
      <c r="BP1166" s="100">
        <v>0</v>
      </c>
      <c r="BQ1166" s="100">
        <v>0</v>
      </c>
      <c r="BR1166" s="100">
        <v>0</v>
      </c>
      <c r="BS1166" s="100">
        <v>0</v>
      </c>
      <c r="BT1166" s="100">
        <v>0</v>
      </c>
      <c r="BU1166" s="100">
        <v>0</v>
      </c>
      <c r="BV1166" s="100">
        <v>0</v>
      </c>
      <c r="BW1166" s="100">
        <v>0</v>
      </c>
      <c r="BX1166" s="100">
        <v>0</v>
      </c>
      <c r="BY1166" s="100">
        <v>0</v>
      </c>
      <c r="BZ1166" s="100">
        <v>0</v>
      </c>
      <c r="CA1166" s="100">
        <v>0</v>
      </c>
      <c r="CB1166" s="100">
        <v>0</v>
      </c>
      <c r="CC1166" s="100">
        <v>0</v>
      </c>
      <c r="CD1166" s="100">
        <v>0</v>
      </c>
      <c r="CE1166" s="100">
        <v>0</v>
      </c>
      <c r="CF1166" s="100">
        <v>0</v>
      </c>
      <c r="CG1166" s="100">
        <v>0</v>
      </c>
      <c r="CH1166" s="100">
        <v>0</v>
      </c>
      <c r="CI1166" s="100">
        <v>0</v>
      </c>
      <c r="CJ1166" s="100">
        <v>0</v>
      </c>
      <c r="CK1166" s="100">
        <v>0</v>
      </c>
      <c r="CL1166" s="100">
        <v>0</v>
      </c>
      <c r="CM1166" s="100">
        <v>0</v>
      </c>
      <c r="CN1166" s="100">
        <v>0</v>
      </c>
      <c r="CO1166" s="100">
        <v>0</v>
      </c>
    </row>
    <row r="1167" spans="1:93" x14ac:dyDescent="0.2">
      <c r="A1167" s="102" t="s">
        <v>2755</v>
      </c>
      <c r="B1167" s="100">
        <v>0</v>
      </c>
      <c r="C1167" s="100">
        <v>0</v>
      </c>
      <c r="D1167" s="100">
        <v>0</v>
      </c>
      <c r="E1167" s="100">
        <v>0</v>
      </c>
      <c r="F1167" s="100">
        <v>0</v>
      </c>
      <c r="G1167" s="100">
        <v>0</v>
      </c>
      <c r="H1167" s="100">
        <v>0</v>
      </c>
      <c r="I1167" s="100">
        <v>0</v>
      </c>
      <c r="J1167" s="100">
        <v>0</v>
      </c>
      <c r="K1167" s="100">
        <v>0</v>
      </c>
      <c r="L1167" s="100">
        <v>0</v>
      </c>
      <c r="M1167" s="100">
        <v>0</v>
      </c>
      <c r="N1167" s="100">
        <v>0</v>
      </c>
      <c r="O1167" s="100">
        <v>0</v>
      </c>
      <c r="P1167" s="100">
        <v>0</v>
      </c>
      <c r="Q1167" s="100">
        <v>0</v>
      </c>
      <c r="R1167" s="100">
        <v>0</v>
      </c>
      <c r="S1167" s="100">
        <v>0</v>
      </c>
      <c r="T1167" s="100">
        <v>0</v>
      </c>
      <c r="U1167" s="100">
        <v>0</v>
      </c>
      <c r="V1167" s="100">
        <v>0</v>
      </c>
      <c r="W1167" s="100">
        <v>0</v>
      </c>
      <c r="X1167" s="100">
        <v>0</v>
      </c>
      <c r="Y1167" s="100">
        <v>0</v>
      </c>
      <c r="Z1167" s="100">
        <v>0</v>
      </c>
      <c r="AB1167" s="100">
        <v>0</v>
      </c>
      <c r="AC1167" s="100">
        <v>0</v>
      </c>
      <c r="AD1167" s="100">
        <v>0</v>
      </c>
      <c r="AE1167" s="100">
        <v>0</v>
      </c>
      <c r="AF1167" s="100">
        <v>0</v>
      </c>
      <c r="AG1167" s="100">
        <v>0</v>
      </c>
      <c r="AH1167" s="100">
        <v>0</v>
      </c>
      <c r="AI1167" s="100">
        <v>0</v>
      </c>
      <c r="AJ1167" s="100">
        <v>0</v>
      </c>
      <c r="AK1167" s="100">
        <v>0</v>
      </c>
      <c r="AL1167" s="100">
        <v>0</v>
      </c>
      <c r="AM1167" s="100">
        <v>0</v>
      </c>
      <c r="AN1167" s="100">
        <v>0</v>
      </c>
      <c r="AO1167" s="100">
        <v>0</v>
      </c>
      <c r="AP1167" s="100">
        <v>0</v>
      </c>
      <c r="AQ1167" s="100">
        <v>0</v>
      </c>
      <c r="AR1167" s="100">
        <v>0</v>
      </c>
      <c r="AS1167" s="100">
        <v>0</v>
      </c>
      <c r="AT1167" s="100">
        <v>0</v>
      </c>
      <c r="AU1167" s="100">
        <v>0</v>
      </c>
      <c r="AV1167" s="100">
        <v>0</v>
      </c>
      <c r="AW1167" s="100">
        <v>0</v>
      </c>
      <c r="AX1167" s="100">
        <v>0</v>
      </c>
      <c r="AY1167" s="100">
        <v>0</v>
      </c>
      <c r="AZ1167" s="100">
        <v>0</v>
      </c>
      <c r="BA1167" s="100">
        <v>0</v>
      </c>
      <c r="BB1167" s="100">
        <v>0</v>
      </c>
      <c r="BC1167" s="100">
        <v>0</v>
      </c>
      <c r="BD1167" s="100">
        <v>0</v>
      </c>
      <c r="BE1167" s="100">
        <v>0</v>
      </c>
      <c r="BF1167" s="100">
        <v>0</v>
      </c>
      <c r="BG1167" s="100">
        <v>0</v>
      </c>
      <c r="BH1167" s="100">
        <v>0</v>
      </c>
      <c r="BI1167" s="100">
        <v>0</v>
      </c>
      <c r="BJ1167" s="100">
        <v>0</v>
      </c>
      <c r="BK1167" s="100">
        <v>0</v>
      </c>
      <c r="BL1167" s="100">
        <v>0</v>
      </c>
      <c r="BM1167" s="100">
        <v>0</v>
      </c>
      <c r="BN1167" s="100">
        <v>0</v>
      </c>
      <c r="BO1167" s="100">
        <v>0</v>
      </c>
      <c r="BP1167" s="100">
        <v>0</v>
      </c>
      <c r="BQ1167" s="100">
        <v>0</v>
      </c>
      <c r="BR1167" s="100">
        <v>0</v>
      </c>
      <c r="BS1167" s="100">
        <v>0</v>
      </c>
      <c r="BT1167" s="100">
        <v>0</v>
      </c>
      <c r="BU1167" s="100">
        <v>0</v>
      </c>
      <c r="BV1167" s="100">
        <v>0</v>
      </c>
      <c r="BW1167" s="100">
        <v>0</v>
      </c>
      <c r="BX1167" s="100">
        <v>0</v>
      </c>
      <c r="BY1167" s="100">
        <v>0</v>
      </c>
      <c r="BZ1167" s="100">
        <v>0</v>
      </c>
      <c r="CA1167" s="100">
        <v>0</v>
      </c>
      <c r="CB1167" s="100">
        <v>0</v>
      </c>
      <c r="CC1167" s="100">
        <v>0</v>
      </c>
      <c r="CD1167" s="100">
        <v>0</v>
      </c>
      <c r="CE1167" s="100">
        <v>0</v>
      </c>
      <c r="CF1167" s="100">
        <v>0</v>
      </c>
      <c r="CG1167" s="100">
        <v>0</v>
      </c>
      <c r="CH1167" s="100">
        <v>0</v>
      </c>
      <c r="CI1167" s="100">
        <v>0</v>
      </c>
      <c r="CJ1167" s="100">
        <v>0</v>
      </c>
      <c r="CK1167" s="100">
        <v>0</v>
      </c>
      <c r="CL1167" s="100">
        <v>0</v>
      </c>
      <c r="CM1167" s="100">
        <v>0</v>
      </c>
      <c r="CN1167" s="100">
        <v>0</v>
      </c>
      <c r="CO1167" s="100">
        <v>0</v>
      </c>
    </row>
    <row r="1168" spans="1:93" x14ac:dyDescent="0.2">
      <c r="A1168" s="102" t="s">
        <v>2756</v>
      </c>
      <c r="B1168" s="332">
        <v>-22862091240.2299</v>
      </c>
      <c r="C1168" s="332">
        <v>-22939366555.41</v>
      </c>
      <c r="D1168" s="332">
        <v>-22995113701.859901</v>
      </c>
      <c r="E1168" s="332">
        <v>-23314892670.519901</v>
      </c>
      <c r="F1168" s="332">
        <v>-23581675581.7299</v>
      </c>
      <c r="G1168" s="332">
        <v>-23723537610.009899</v>
      </c>
      <c r="H1168" s="332">
        <v>-23967994738.099998</v>
      </c>
      <c r="I1168" s="332">
        <v>-24268037628.290001</v>
      </c>
      <c r="J1168" s="332">
        <v>-24687566090.279999</v>
      </c>
      <c r="K1168" s="332">
        <v>-24960083346.02</v>
      </c>
      <c r="L1168" s="332">
        <v>-25241955456.459999</v>
      </c>
      <c r="M1168" s="332">
        <v>-25575352564.519901</v>
      </c>
      <c r="N1168" s="332">
        <v>-25575352564.519901</v>
      </c>
      <c r="O1168" s="332">
        <v>-25745864194.540001</v>
      </c>
      <c r="P1168" s="332">
        <v>-25716283035.2999</v>
      </c>
      <c r="Q1168" s="332">
        <v>-25726725283.959999</v>
      </c>
      <c r="R1168" s="332">
        <v>-25858254439.880001</v>
      </c>
      <c r="S1168" s="332">
        <v>-25929190096.609901</v>
      </c>
      <c r="T1168" s="332">
        <v>-25994038306.77</v>
      </c>
      <c r="U1168" s="332">
        <v>-26055658588.720001</v>
      </c>
      <c r="V1168" s="332">
        <v>-26113510761.099899</v>
      </c>
      <c r="W1168" s="332">
        <v>-26321193058.899899</v>
      </c>
      <c r="X1168" s="332">
        <v>-26236998062.560001</v>
      </c>
      <c r="Y1168" s="332">
        <v>-26720966101.41</v>
      </c>
      <c r="Z1168" s="332">
        <v>-26524810359.740002</v>
      </c>
      <c r="AA1168" s="332"/>
      <c r="AB1168" s="332">
        <v>-26524810359.740002</v>
      </c>
      <c r="AC1168" s="332">
        <v>0</v>
      </c>
      <c r="AD1168" s="332">
        <v>0</v>
      </c>
      <c r="AE1168" s="332">
        <v>0</v>
      </c>
      <c r="AF1168" s="332">
        <v>0</v>
      </c>
      <c r="AG1168" s="332">
        <v>0</v>
      </c>
      <c r="AH1168" s="332">
        <v>0</v>
      </c>
      <c r="AI1168" s="332">
        <v>0</v>
      </c>
      <c r="AJ1168" s="332">
        <v>0</v>
      </c>
      <c r="AK1168" s="332">
        <v>0</v>
      </c>
      <c r="AL1168" s="332">
        <v>0</v>
      </c>
      <c r="AM1168" s="332">
        <v>0</v>
      </c>
      <c r="AN1168" s="332">
        <v>0</v>
      </c>
      <c r="AO1168" s="332">
        <v>0</v>
      </c>
      <c r="AP1168" s="332">
        <v>0</v>
      </c>
      <c r="AQ1168" s="332">
        <v>0</v>
      </c>
      <c r="AR1168" s="332">
        <v>0</v>
      </c>
      <c r="AS1168" s="332">
        <v>0</v>
      </c>
      <c r="AT1168" s="332">
        <v>0</v>
      </c>
      <c r="AU1168" s="332">
        <v>0</v>
      </c>
      <c r="AV1168" s="332">
        <v>0</v>
      </c>
      <c r="AW1168" s="332">
        <v>0</v>
      </c>
      <c r="AX1168" s="332">
        <v>0</v>
      </c>
      <c r="AY1168" s="332">
        <v>0</v>
      </c>
      <c r="AZ1168" s="332">
        <v>0</v>
      </c>
      <c r="BA1168" s="332">
        <v>0</v>
      </c>
      <c r="BB1168" s="332">
        <v>0</v>
      </c>
      <c r="BC1168" s="332">
        <v>0</v>
      </c>
      <c r="BD1168" s="332">
        <v>0</v>
      </c>
      <c r="BE1168" s="332">
        <v>0</v>
      </c>
      <c r="BF1168" s="332">
        <v>0</v>
      </c>
      <c r="BG1168" s="332">
        <v>0</v>
      </c>
      <c r="BH1168" s="332">
        <v>0</v>
      </c>
      <c r="BI1168" s="332">
        <v>0</v>
      </c>
      <c r="BJ1168" s="332">
        <v>0</v>
      </c>
      <c r="BK1168" s="332">
        <v>0</v>
      </c>
      <c r="BL1168" s="332">
        <v>0</v>
      </c>
      <c r="BM1168" s="332">
        <v>0</v>
      </c>
      <c r="BN1168" s="332">
        <v>0</v>
      </c>
      <c r="BO1168" s="332">
        <v>0</v>
      </c>
      <c r="BP1168" s="332">
        <v>0</v>
      </c>
      <c r="BQ1168" s="332">
        <v>0</v>
      </c>
      <c r="BR1168" s="332">
        <v>0</v>
      </c>
      <c r="BS1168" s="332">
        <v>0</v>
      </c>
      <c r="BT1168" s="332">
        <v>0</v>
      </c>
      <c r="BU1168" s="332">
        <v>0</v>
      </c>
      <c r="BV1168" s="332">
        <v>0</v>
      </c>
      <c r="BW1168" s="332">
        <v>0</v>
      </c>
      <c r="BX1168" s="332">
        <v>0</v>
      </c>
      <c r="BY1168" s="332">
        <v>0</v>
      </c>
      <c r="BZ1168" s="332">
        <v>0</v>
      </c>
      <c r="CA1168" s="332">
        <v>0</v>
      </c>
      <c r="CB1168" s="332">
        <v>0</v>
      </c>
      <c r="CC1168" s="332">
        <v>0</v>
      </c>
      <c r="CD1168" s="332">
        <v>0</v>
      </c>
      <c r="CE1168" s="332">
        <v>0</v>
      </c>
      <c r="CF1168" s="332">
        <v>0</v>
      </c>
      <c r="CG1168" s="332">
        <v>0</v>
      </c>
      <c r="CH1168" s="332">
        <v>0</v>
      </c>
      <c r="CI1168" s="332">
        <v>0</v>
      </c>
      <c r="CJ1168" s="332">
        <v>0</v>
      </c>
      <c r="CK1168" s="332">
        <v>0</v>
      </c>
      <c r="CL1168" s="332">
        <v>0</v>
      </c>
      <c r="CM1168" s="332">
        <v>0</v>
      </c>
      <c r="CN1168" s="332">
        <v>0</v>
      </c>
      <c r="CO1168" s="332">
        <v>0</v>
      </c>
    </row>
    <row r="1169" spans="1:93" x14ac:dyDescent="0.2">
      <c r="A1169" s="101" t="s">
        <v>2757</v>
      </c>
      <c r="B1169" s="100">
        <v>0</v>
      </c>
      <c r="C1169" s="100">
        <v>0</v>
      </c>
      <c r="D1169" s="100">
        <v>0</v>
      </c>
      <c r="E1169" s="100">
        <v>0</v>
      </c>
      <c r="F1169" s="100">
        <v>0</v>
      </c>
      <c r="G1169" s="100">
        <v>0</v>
      </c>
      <c r="H1169" s="100">
        <v>0</v>
      </c>
      <c r="I1169" s="100">
        <v>0</v>
      </c>
      <c r="J1169" s="100">
        <v>0</v>
      </c>
      <c r="K1169" s="100">
        <v>0</v>
      </c>
      <c r="L1169" s="100">
        <v>0</v>
      </c>
      <c r="M1169" s="100">
        <v>0</v>
      </c>
      <c r="N1169" s="100">
        <v>0</v>
      </c>
      <c r="O1169" s="100">
        <v>0</v>
      </c>
      <c r="P1169" s="100">
        <v>0</v>
      </c>
      <c r="Q1169" s="100">
        <v>0</v>
      </c>
      <c r="R1169" s="100">
        <v>0</v>
      </c>
      <c r="S1169" s="100">
        <v>0</v>
      </c>
      <c r="T1169" s="100">
        <v>0</v>
      </c>
      <c r="U1169" s="100">
        <v>0</v>
      </c>
      <c r="V1169" s="100">
        <v>0</v>
      </c>
      <c r="W1169" s="100">
        <v>0</v>
      </c>
      <c r="X1169" s="100">
        <v>0</v>
      </c>
      <c r="Y1169" s="100">
        <v>0</v>
      </c>
      <c r="Z1169" s="100">
        <v>0</v>
      </c>
      <c r="AB1169" s="100">
        <v>0</v>
      </c>
      <c r="AC1169" s="100">
        <v>0</v>
      </c>
      <c r="AD1169" s="100">
        <v>0</v>
      </c>
      <c r="AE1169" s="100">
        <v>0</v>
      </c>
      <c r="AF1169" s="100">
        <v>0</v>
      </c>
      <c r="AG1169" s="100">
        <v>0</v>
      </c>
      <c r="AH1169" s="100">
        <v>0</v>
      </c>
      <c r="AI1169" s="100">
        <v>0</v>
      </c>
      <c r="AJ1169" s="100">
        <v>0</v>
      </c>
      <c r="AK1169" s="100">
        <v>0</v>
      </c>
      <c r="AL1169" s="100">
        <v>0</v>
      </c>
      <c r="AM1169" s="100">
        <v>0</v>
      </c>
      <c r="AN1169" s="100">
        <v>0</v>
      </c>
      <c r="AO1169" s="100">
        <v>0</v>
      </c>
      <c r="AP1169" s="100">
        <v>0</v>
      </c>
      <c r="AQ1169" s="100">
        <v>0</v>
      </c>
      <c r="AR1169" s="100">
        <v>0</v>
      </c>
      <c r="AS1169" s="100">
        <v>0</v>
      </c>
      <c r="AT1169" s="100">
        <v>0</v>
      </c>
      <c r="AU1169" s="100">
        <v>0</v>
      </c>
      <c r="AV1169" s="100">
        <v>0</v>
      </c>
      <c r="AW1169" s="100">
        <v>0</v>
      </c>
      <c r="AX1169" s="100">
        <v>0</v>
      </c>
      <c r="AY1169" s="100">
        <v>0</v>
      </c>
      <c r="AZ1169" s="100">
        <v>0</v>
      </c>
      <c r="BA1169" s="100">
        <v>0</v>
      </c>
      <c r="BB1169" s="100">
        <v>0</v>
      </c>
      <c r="BC1169" s="100">
        <v>0</v>
      </c>
      <c r="BD1169" s="100">
        <v>0</v>
      </c>
      <c r="BE1169" s="100">
        <v>0</v>
      </c>
      <c r="BF1169" s="100">
        <v>0</v>
      </c>
      <c r="BG1169" s="100">
        <v>0</v>
      </c>
      <c r="BH1169" s="100">
        <v>0</v>
      </c>
      <c r="BI1169" s="100">
        <v>0</v>
      </c>
      <c r="BJ1169" s="100">
        <v>0</v>
      </c>
      <c r="BK1169" s="100">
        <v>0</v>
      </c>
      <c r="BL1169" s="100">
        <v>0</v>
      </c>
      <c r="BM1169" s="100">
        <v>0</v>
      </c>
      <c r="BN1169" s="100">
        <v>0</v>
      </c>
      <c r="BO1169" s="100">
        <v>0</v>
      </c>
      <c r="BP1169" s="100">
        <v>0</v>
      </c>
      <c r="BQ1169" s="100">
        <v>0</v>
      </c>
      <c r="BR1169" s="100">
        <v>0</v>
      </c>
      <c r="BS1169" s="100">
        <v>0</v>
      </c>
      <c r="BT1169" s="100">
        <v>0</v>
      </c>
      <c r="BU1169" s="100">
        <v>0</v>
      </c>
      <c r="BV1169" s="100">
        <v>0</v>
      </c>
      <c r="BW1169" s="100">
        <v>0</v>
      </c>
      <c r="BX1169" s="100">
        <v>0</v>
      </c>
      <c r="BY1169" s="100">
        <v>0</v>
      </c>
      <c r="BZ1169" s="100">
        <v>0</v>
      </c>
      <c r="CA1169" s="100">
        <v>0</v>
      </c>
      <c r="CB1169" s="100">
        <v>0</v>
      </c>
      <c r="CC1169" s="100">
        <v>0</v>
      </c>
      <c r="CD1169" s="100">
        <v>0</v>
      </c>
      <c r="CE1169" s="100">
        <v>0</v>
      </c>
      <c r="CF1169" s="100">
        <v>0</v>
      </c>
      <c r="CG1169" s="100">
        <v>0</v>
      </c>
      <c r="CH1169" s="100">
        <v>0</v>
      </c>
      <c r="CI1169" s="100">
        <v>0</v>
      </c>
      <c r="CJ1169" s="100">
        <v>0</v>
      </c>
      <c r="CK1169" s="100">
        <v>0</v>
      </c>
      <c r="CL1169" s="100">
        <v>0</v>
      </c>
      <c r="CM1169" s="100">
        <v>0</v>
      </c>
      <c r="CN1169" s="100">
        <v>0</v>
      </c>
      <c r="CO1169" s="100">
        <v>0</v>
      </c>
    </row>
    <row r="1170" spans="1:93" x14ac:dyDescent="0.2">
      <c r="A1170" s="101" t="s">
        <v>2758</v>
      </c>
    </row>
    <row r="1171" spans="1:93" x14ac:dyDescent="0.2">
      <c r="A1171" s="101" t="s">
        <v>2759</v>
      </c>
    </row>
    <row r="1172" spans="1:93" x14ac:dyDescent="0.2">
      <c r="A1172" s="101" t="s">
        <v>2760</v>
      </c>
      <c r="B1172" s="100">
        <v>0</v>
      </c>
      <c r="C1172" s="100">
        <v>0</v>
      </c>
      <c r="D1172" s="100">
        <v>0</v>
      </c>
      <c r="E1172" s="100">
        <v>0</v>
      </c>
      <c r="F1172" s="100">
        <v>0</v>
      </c>
      <c r="G1172" s="100">
        <v>0</v>
      </c>
      <c r="H1172" s="100">
        <v>0</v>
      </c>
      <c r="I1172" s="100">
        <v>0</v>
      </c>
      <c r="J1172" s="100">
        <v>0</v>
      </c>
      <c r="K1172" s="100">
        <v>0</v>
      </c>
      <c r="L1172" s="100">
        <v>0</v>
      </c>
      <c r="M1172" s="100">
        <v>0</v>
      </c>
      <c r="N1172" s="100">
        <v>0</v>
      </c>
      <c r="O1172" s="100">
        <v>0</v>
      </c>
      <c r="P1172" s="100">
        <v>0</v>
      </c>
      <c r="Q1172" s="100">
        <v>0</v>
      </c>
      <c r="R1172" s="100">
        <v>0</v>
      </c>
      <c r="S1172" s="100">
        <v>0</v>
      </c>
      <c r="T1172" s="100">
        <v>0</v>
      </c>
      <c r="U1172" s="100">
        <v>0</v>
      </c>
      <c r="V1172" s="100">
        <v>0</v>
      </c>
      <c r="W1172" s="100">
        <v>0</v>
      </c>
      <c r="X1172" s="100">
        <v>0</v>
      </c>
      <c r="Y1172" s="100">
        <v>0</v>
      </c>
      <c r="Z1172" s="100">
        <v>0</v>
      </c>
      <c r="AB1172" s="100">
        <v>0</v>
      </c>
      <c r="AC1172" s="100">
        <v>0</v>
      </c>
      <c r="AD1172" s="100">
        <v>0</v>
      </c>
      <c r="AE1172" s="100">
        <v>0</v>
      </c>
      <c r="AF1172" s="100">
        <v>0</v>
      </c>
      <c r="AG1172" s="100">
        <v>0</v>
      </c>
      <c r="AH1172" s="100">
        <v>0</v>
      </c>
      <c r="AI1172" s="100">
        <v>0</v>
      </c>
      <c r="AJ1172" s="100">
        <v>0</v>
      </c>
      <c r="AK1172" s="100">
        <v>0</v>
      </c>
      <c r="AL1172" s="100">
        <v>0</v>
      </c>
      <c r="AM1172" s="100">
        <v>0</v>
      </c>
      <c r="AN1172" s="100">
        <v>0</v>
      </c>
      <c r="AO1172" s="100">
        <v>0</v>
      </c>
      <c r="AP1172" s="100">
        <v>0</v>
      </c>
      <c r="AQ1172" s="100">
        <v>0</v>
      </c>
      <c r="AR1172" s="100">
        <v>0</v>
      </c>
      <c r="AS1172" s="100">
        <v>0</v>
      </c>
      <c r="AT1172" s="100">
        <v>0</v>
      </c>
      <c r="AU1172" s="100">
        <v>0</v>
      </c>
      <c r="AV1172" s="100">
        <v>0</v>
      </c>
      <c r="AW1172" s="100">
        <v>0</v>
      </c>
      <c r="AX1172" s="100">
        <v>0</v>
      </c>
      <c r="AY1172" s="100">
        <v>0</v>
      </c>
      <c r="AZ1172" s="100">
        <v>0</v>
      </c>
      <c r="BA1172" s="100">
        <v>0</v>
      </c>
      <c r="BB1172" s="100">
        <v>0</v>
      </c>
      <c r="BC1172" s="100">
        <v>0</v>
      </c>
      <c r="BD1172" s="100">
        <v>0</v>
      </c>
      <c r="BE1172" s="100">
        <v>0</v>
      </c>
      <c r="BF1172" s="100">
        <v>0</v>
      </c>
      <c r="BG1172" s="100">
        <v>0</v>
      </c>
      <c r="BH1172" s="100">
        <v>0</v>
      </c>
      <c r="BI1172" s="100">
        <v>0</v>
      </c>
      <c r="BJ1172" s="100">
        <v>0</v>
      </c>
      <c r="BK1172" s="100">
        <v>0</v>
      </c>
      <c r="BL1172" s="100">
        <v>0</v>
      </c>
      <c r="BM1172" s="100">
        <v>0</v>
      </c>
      <c r="BN1172" s="100">
        <v>0</v>
      </c>
      <c r="BO1172" s="100">
        <v>0</v>
      </c>
      <c r="BP1172" s="100">
        <v>0</v>
      </c>
      <c r="BQ1172" s="100">
        <v>0</v>
      </c>
      <c r="BR1172" s="100">
        <v>0</v>
      </c>
      <c r="BS1172" s="100">
        <v>0</v>
      </c>
      <c r="BT1172" s="100">
        <v>0</v>
      </c>
      <c r="BU1172" s="100">
        <v>0</v>
      </c>
      <c r="BV1172" s="100">
        <v>0</v>
      </c>
      <c r="BW1172" s="100">
        <v>0</v>
      </c>
      <c r="BX1172" s="100">
        <v>0</v>
      </c>
      <c r="BY1172" s="100">
        <v>0</v>
      </c>
      <c r="BZ1172" s="100">
        <v>0</v>
      </c>
      <c r="CA1172" s="100">
        <v>0</v>
      </c>
      <c r="CB1172" s="100">
        <v>0</v>
      </c>
      <c r="CC1172" s="100">
        <v>0</v>
      </c>
      <c r="CD1172" s="100">
        <v>0</v>
      </c>
      <c r="CE1172" s="100">
        <v>0</v>
      </c>
      <c r="CF1172" s="100">
        <v>0</v>
      </c>
      <c r="CG1172" s="100">
        <v>0</v>
      </c>
      <c r="CH1172" s="100">
        <v>0</v>
      </c>
      <c r="CI1172" s="100">
        <v>0</v>
      </c>
      <c r="CJ1172" s="100">
        <v>0</v>
      </c>
      <c r="CK1172" s="100">
        <v>0</v>
      </c>
      <c r="CL1172" s="100">
        <v>0</v>
      </c>
      <c r="CM1172" s="100">
        <v>0</v>
      </c>
      <c r="CN1172" s="100">
        <v>0</v>
      </c>
      <c r="CO1172" s="100">
        <v>0</v>
      </c>
    </row>
    <row r="1173" spans="1:93" x14ac:dyDescent="0.2">
      <c r="A1173" s="101" t="s">
        <v>2761</v>
      </c>
      <c r="B1173" s="100">
        <v>22861591000</v>
      </c>
      <c r="C1173" s="100">
        <v>22938912000</v>
      </c>
      <c r="D1173" s="100">
        <v>22994705000</v>
      </c>
      <c r="E1173" s="100">
        <v>23314529000</v>
      </c>
      <c r="F1173" s="100">
        <v>23581357000</v>
      </c>
      <c r="G1173" s="100">
        <v>23723265000</v>
      </c>
      <c r="H1173" s="100">
        <v>23967767000</v>
      </c>
      <c r="I1173" s="100">
        <v>24267856000</v>
      </c>
      <c r="J1173" s="100">
        <v>24687430000</v>
      </c>
      <c r="K1173" s="100">
        <v>24959992000</v>
      </c>
      <c r="L1173" s="100">
        <v>25241910000</v>
      </c>
      <c r="M1173" s="100">
        <v>25575353000</v>
      </c>
      <c r="N1173" s="100">
        <v>25575353000</v>
      </c>
      <c r="O1173" s="100">
        <v>25745864000</v>
      </c>
      <c r="P1173" s="100">
        <v>25716283000</v>
      </c>
      <c r="Q1173" s="100">
        <v>25726725000</v>
      </c>
      <c r="R1173" s="100">
        <v>25858254000</v>
      </c>
      <c r="S1173" s="100">
        <v>25929190000</v>
      </c>
      <c r="T1173" s="100">
        <v>25994038000</v>
      </c>
      <c r="U1173" s="100">
        <v>26055659000</v>
      </c>
      <c r="V1173" s="100">
        <v>26113511000</v>
      </c>
      <c r="W1173" s="100">
        <v>26321193000</v>
      </c>
      <c r="X1173" s="100">
        <v>26236998000</v>
      </c>
      <c r="Y1173" s="100">
        <v>26720966000</v>
      </c>
      <c r="Z1173" s="100">
        <v>26524810000</v>
      </c>
      <c r="AB1173" s="100">
        <v>26524810000</v>
      </c>
      <c r="AC1173" s="100">
        <v>0</v>
      </c>
      <c r="AD1173" s="100">
        <v>0</v>
      </c>
      <c r="AE1173" s="100">
        <v>0</v>
      </c>
      <c r="AF1173" s="100">
        <v>0</v>
      </c>
      <c r="AG1173" s="100">
        <v>0</v>
      </c>
      <c r="AH1173" s="100">
        <v>0</v>
      </c>
      <c r="AI1173" s="100">
        <v>0</v>
      </c>
      <c r="AJ1173" s="100">
        <v>0</v>
      </c>
      <c r="AK1173" s="100">
        <v>0</v>
      </c>
      <c r="AL1173" s="100">
        <v>0</v>
      </c>
      <c r="AM1173" s="100">
        <v>0</v>
      </c>
      <c r="AN1173" s="100">
        <v>0</v>
      </c>
      <c r="AO1173" s="100">
        <v>0</v>
      </c>
      <c r="AP1173" s="100">
        <v>0</v>
      </c>
      <c r="AQ1173" s="100">
        <v>0</v>
      </c>
      <c r="AR1173" s="100">
        <v>0</v>
      </c>
      <c r="AS1173" s="100">
        <v>0</v>
      </c>
      <c r="AT1173" s="100">
        <v>0</v>
      </c>
      <c r="AU1173" s="100">
        <v>0</v>
      </c>
      <c r="AV1173" s="100">
        <v>0</v>
      </c>
      <c r="AW1173" s="100">
        <v>0</v>
      </c>
      <c r="AX1173" s="100">
        <v>0</v>
      </c>
      <c r="AY1173" s="100">
        <v>0</v>
      </c>
      <c r="AZ1173" s="100">
        <v>0</v>
      </c>
      <c r="BA1173" s="100">
        <v>0</v>
      </c>
      <c r="BB1173" s="100">
        <v>0</v>
      </c>
      <c r="BC1173" s="100">
        <v>0</v>
      </c>
      <c r="BD1173" s="100">
        <v>0</v>
      </c>
      <c r="BE1173" s="100">
        <v>0</v>
      </c>
      <c r="BF1173" s="100">
        <v>0</v>
      </c>
      <c r="BG1173" s="100">
        <v>0</v>
      </c>
      <c r="BH1173" s="100">
        <v>0</v>
      </c>
      <c r="BI1173" s="100">
        <v>0</v>
      </c>
      <c r="BJ1173" s="100">
        <v>0</v>
      </c>
      <c r="BK1173" s="100">
        <v>0</v>
      </c>
      <c r="BL1173" s="100">
        <v>0</v>
      </c>
      <c r="BM1173" s="100">
        <v>0</v>
      </c>
      <c r="BN1173" s="100">
        <v>0</v>
      </c>
      <c r="BO1173" s="100">
        <v>0</v>
      </c>
      <c r="BP1173" s="100">
        <v>0</v>
      </c>
      <c r="BQ1173" s="100">
        <v>0</v>
      </c>
      <c r="BR1173" s="100">
        <v>0</v>
      </c>
      <c r="BS1173" s="100">
        <v>0</v>
      </c>
      <c r="BT1173" s="100">
        <v>0</v>
      </c>
      <c r="BU1173" s="100">
        <v>0</v>
      </c>
      <c r="BV1173" s="100">
        <v>0</v>
      </c>
      <c r="BW1173" s="100">
        <v>0</v>
      </c>
      <c r="BX1173" s="100">
        <v>0</v>
      </c>
      <c r="BY1173" s="100">
        <v>0</v>
      </c>
      <c r="BZ1173" s="100">
        <v>0</v>
      </c>
      <c r="CA1173" s="100">
        <v>0</v>
      </c>
      <c r="CB1173" s="100">
        <v>0</v>
      </c>
      <c r="CC1173" s="100">
        <v>0</v>
      </c>
      <c r="CD1173" s="100">
        <v>0</v>
      </c>
      <c r="CE1173" s="100">
        <v>0</v>
      </c>
      <c r="CF1173" s="100">
        <v>0</v>
      </c>
      <c r="CG1173" s="100">
        <v>0</v>
      </c>
      <c r="CH1173" s="100">
        <v>0</v>
      </c>
      <c r="CI1173" s="100">
        <v>0</v>
      </c>
      <c r="CJ1173" s="100">
        <v>0</v>
      </c>
      <c r="CK1173" s="100">
        <v>0</v>
      </c>
      <c r="CL1173" s="100">
        <v>0</v>
      </c>
      <c r="CM1173" s="100">
        <v>0</v>
      </c>
      <c r="CN1173" s="100">
        <v>0</v>
      </c>
      <c r="CO1173" s="100">
        <v>0</v>
      </c>
    </row>
    <row r="1174" spans="1:93" x14ac:dyDescent="0.2">
      <c r="A1174" s="101" t="s">
        <v>2762</v>
      </c>
      <c r="B1174" s="100">
        <v>1000</v>
      </c>
      <c r="C1174" s="100">
        <v>1000</v>
      </c>
      <c r="D1174" s="100">
        <v>1000</v>
      </c>
      <c r="E1174" s="100">
        <v>1000</v>
      </c>
      <c r="F1174" s="100">
        <v>1000</v>
      </c>
      <c r="G1174" s="100">
        <v>1000</v>
      </c>
      <c r="H1174" s="100">
        <v>1000</v>
      </c>
      <c r="I1174" s="100">
        <v>1000</v>
      </c>
      <c r="J1174" s="100">
        <v>1000</v>
      </c>
      <c r="K1174" s="100">
        <v>1000</v>
      </c>
      <c r="L1174" s="100">
        <v>1000</v>
      </c>
      <c r="M1174" s="100">
        <v>1000</v>
      </c>
      <c r="N1174" s="100">
        <v>1000</v>
      </c>
      <c r="O1174" s="100">
        <v>1000</v>
      </c>
      <c r="P1174" s="100">
        <v>1000</v>
      </c>
      <c r="Q1174" s="100">
        <v>1000</v>
      </c>
      <c r="R1174" s="100">
        <v>1000</v>
      </c>
      <c r="S1174" s="100">
        <v>1000</v>
      </c>
      <c r="T1174" s="100">
        <v>1000</v>
      </c>
      <c r="U1174" s="100">
        <v>1000</v>
      </c>
      <c r="V1174" s="100">
        <v>1000</v>
      </c>
      <c r="W1174" s="100">
        <v>1000</v>
      </c>
      <c r="X1174" s="100">
        <v>1000</v>
      </c>
      <c r="Y1174" s="100">
        <v>1000</v>
      </c>
      <c r="Z1174" s="100">
        <v>1000</v>
      </c>
      <c r="AB1174" s="100">
        <v>1000</v>
      </c>
      <c r="AC1174" s="100">
        <v>0</v>
      </c>
      <c r="AD1174" s="100">
        <v>0</v>
      </c>
      <c r="AE1174" s="100">
        <v>0</v>
      </c>
      <c r="AF1174" s="100">
        <v>0</v>
      </c>
      <c r="AG1174" s="100">
        <v>0</v>
      </c>
      <c r="AH1174" s="100">
        <v>0</v>
      </c>
      <c r="AI1174" s="100">
        <v>0</v>
      </c>
      <c r="AJ1174" s="100">
        <v>0</v>
      </c>
      <c r="AK1174" s="100">
        <v>0</v>
      </c>
      <c r="AL1174" s="100">
        <v>0</v>
      </c>
      <c r="AM1174" s="100">
        <v>0</v>
      </c>
      <c r="AN1174" s="100">
        <v>0</v>
      </c>
      <c r="AO1174" s="100">
        <v>0</v>
      </c>
      <c r="AP1174" s="100">
        <v>0</v>
      </c>
      <c r="AQ1174" s="100">
        <v>0</v>
      </c>
      <c r="AR1174" s="100">
        <v>0</v>
      </c>
      <c r="AS1174" s="100">
        <v>0</v>
      </c>
      <c r="AT1174" s="100">
        <v>0</v>
      </c>
      <c r="AU1174" s="100">
        <v>0</v>
      </c>
      <c r="AV1174" s="100">
        <v>0</v>
      </c>
      <c r="AW1174" s="100">
        <v>0</v>
      </c>
      <c r="AX1174" s="100">
        <v>0</v>
      </c>
      <c r="AY1174" s="100">
        <v>0</v>
      </c>
      <c r="AZ1174" s="100">
        <v>0</v>
      </c>
      <c r="BA1174" s="100">
        <v>0</v>
      </c>
      <c r="BB1174" s="100">
        <v>0</v>
      </c>
      <c r="BC1174" s="100">
        <v>0</v>
      </c>
      <c r="BD1174" s="100">
        <v>0</v>
      </c>
      <c r="BE1174" s="100">
        <v>0</v>
      </c>
      <c r="BF1174" s="100">
        <v>0</v>
      </c>
      <c r="BG1174" s="100">
        <v>0</v>
      </c>
      <c r="BH1174" s="100">
        <v>0</v>
      </c>
      <c r="BI1174" s="100">
        <v>0</v>
      </c>
      <c r="BJ1174" s="100">
        <v>0</v>
      </c>
      <c r="BK1174" s="100">
        <v>0</v>
      </c>
      <c r="BL1174" s="100">
        <v>0</v>
      </c>
      <c r="BM1174" s="100">
        <v>0</v>
      </c>
      <c r="BN1174" s="100">
        <v>0</v>
      </c>
      <c r="BO1174" s="100">
        <v>0</v>
      </c>
      <c r="BP1174" s="100">
        <v>0</v>
      </c>
      <c r="BQ1174" s="100">
        <v>0</v>
      </c>
      <c r="BR1174" s="100">
        <v>0</v>
      </c>
      <c r="BS1174" s="100">
        <v>0</v>
      </c>
      <c r="BT1174" s="100">
        <v>0</v>
      </c>
      <c r="BU1174" s="100">
        <v>0</v>
      </c>
      <c r="BV1174" s="100">
        <v>0</v>
      </c>
      <c r="BW1174" s="100">
        <v>0</v>
      </c>
      <c r="BX1174" s="100">
        <v>0</v>
      </c>
      <c r="BY1174" s="100">
        <v>0</v>
      </c>
      <c r="BZ1174" s="100">
        <v>0</v>
      </c>
      <c r="CA1174" s="100">
        <v>0</v>
      </c>
      <c r="CB1174" s="100">
        <v>0</v>
      </c>
      <c r="CC1174" s="100">
        <v>0</v>
      </c>
      <c r="CD1174" s="100">
        <v>0</v>
      </c>
      <c r="CE1174" s="100">
        <v>0</v>
      </c>
      <c r="CF1174" s="100">
        <v>0</v>
      </c>
      <c r="CG1174" s="100">
        <v>0</v>
      </c>
      <c r="CH1174" s="100">
        <v>0</v>
      </c>
      <c r="CI1174" s="100">
        <v>0</v>
      </c>
      <c r="CJ1174" s="100">
        <v>0</v>
      </c>
      <c r="CK1174" s="100">
        <v>0</v>
      </c>
      <c r="CL1174" s="100">
        <v>0</v>
      </c>
      <c r="CM1174" s="100">
        <v>0</v>
      </c>
      <c r="CN1174" s="100">
        <v>0</v>
      </c>
      <c r="CO1174" s="100">
        <v>0</v>
      </c>
    </row>
    <row r="1175" spans="1:93" x14ac:dyDescent="0.2">
      <c r="A1175" s="101" t="s">
        <v>2763</v>
      </c>
    </row>
    <row r="1176" spans="1:93" x14ac:dyDescent="0.2">
      <c r="A1176" s="101" t="s">
        <v>2764</v>
      </c>
    </row>
    <row r="1177" spans="1:93" x14ac:dyDescent="0.2">
      <c r="A1177" s="101" t="s">
        <v>2765</v>
      </c>
      <c r="B1177" s="100">
        <v>0</v>
      </c>
      <c r="C1177" s="100">
        <v>0</v>
      </c>
      <c r="D1177" s="100">
        <v>0</v>
      </c>
      <c r="E1177" s="100">
        <v>0</v>
      </c>
      <c r="F1177" s="100">
        <v>0</v>
      </c>
      <c r="G1177" s="100">
        <v>0</v>
      </c>
      <c r="H1177" s="100">
        <v>0</v>
      </c>
      <c r="I1177" s="100">
        <v>0</v>
      </c>
      <c r="J1177" s="100">
        <v>0</v>
      </c>
      <c r="K1177" s="100">
        <v>0</v>
      </c>
      <c r="L1177" s="100">
        <v>0</v>
      </c>
      <c r="M1177" s="100">
        <v>0</v>
      </c>
      <c r="N1177" s="100">
        <v>0</v>
      </c>
      <c r="O1177" s="100">
        <v>0</v>
      </c>
      <c r="P1177" s="100">
        <v>0</v>
      </c>
      <c r="Q1177" s="100">
        <v>0</v>
      </c>
      <c r="R1177" s="100">
        <v>0</v>
      </c>
      <c r="S1177" s="100">
        <v>0</v>
      </c>
      <c r="T1177" s="100">
        <v>0</v>
      </c>
      <c r="U1177" s="100">
        <v>0</v>
      </c>
      <c r="V1177" s="100">
        <v>0</v>
      </c>
      <c r="W1177" s="100">
        <v>0</v>
      </c>
      <c r="X1177" s="100">
        <v>0</v>
      </c>
      <c r="Y1177" s="100">
        <v>0</v>
      </c>
      <c r="Z1177" s="100">
        <v>0</v>
      </c>
      <c r="AB1177" s="100">
        <v>0</v>
      </c>
      <c r="AC1177" s="100">
        <v>0</v>
      </c>
      <c r="AD1177" s="100">
        <v>0</v>
      </c>
      <c r="AE1177" s="100">
        <v>0</v>
      </c>
      <c r="AF1177" s="100">
        <v>0</v>
      </c>
      <c r="AG1177" s="100">
        <v>0</v>
      </c>
      <c r="AH1177" s="100">
        <v>0</v>
      </c>
      <c r="AI1177" s="100">
        <v>0</v>
      </c>
      <c r="AJ1177" s="100">
        <v>0</v>
      </c>
      <c r="AK1177" s="100">
        <v>0</v>
      </c>
      <c r="AL1177" s="100">
        <v>0</v>
      </c>
      <c r="AM1177" s="100">
        <v>0</v>
      </c>
      <c r="AN1177" s="100">
        <v>0</v>
      </c>
      <c r="AO1177" s="100">
        <v>0</v>
      </c>
      <c r="AP1177" s="100">
        <v>0</v>
      </c>
      <c r="AQ1177" s="100">
        <v>0</v>
      </c>
      <c r="AR1177" s="100">
        <v>0</v>
      </c>
      <c r="AS1177" s="100">
        <v>0</v>
      </c>
      <c r="AT1177" s="100">
        <v>0</v>
      </c>
      <c r="AU1177" s="100">
        <v>0</v>
      </c>
      <c r="AV1177" s="100">
        <v>0</v>
      </c>
      <c r="AW1177" s="100">
        <v>0</v>
      </c>
      <c r="AX1177" s="100">
        <v>0</v>
      </c>
      <c r="AY1177" s="100">
        <v>0</v>
      </c>
      <c r="AZ1177" s="100">
        <v>0</v>
      </c>
      <c r="BA1177" s="100">
        <v>0</v>
      </c>
      <c r="BB1177" s="100">
        <v>0</v>
      </c>
      <c r="BC1177" s="100">
        <v>0</v>
      </c>
      <c r="BD1177" s="100">
        <v>0</v>
      </c>
      <c r="BE1177" s="100">
        <v>0</v>
      </c>
      <c r="BF1177" s="100">
        <v>0</v>
      </c>
      <c r="BG1177" s="100">
        <v>0</v>
      </c>
      <c r="BH1177" s="100">
        <v>0</v>
      </c>
      <c r="BI1177" s="100">
        <v>0</v>
      </c>
      <c r="BJ1177" s="100">
        <v>0</v>
      </c>
      <c r="BK1177" s="100">
        <v>0</v>
      </c>
      <c r="BL1177" s="100">
        <v>0</v>
      </c>
      <c r="BM1177" s="100">
        <v>0</v>
      </c>
      <c r="BN1177" s="100">
        <v>0</v>
      </c>
      <c r="BO1177" s="100">
        <v>0</v>
      </c>
      <c r="BP1177" s="100">
        <v>0</v>
      </c>
      <c r="BQ1177" s="100">
        <v>0</v>
      </c>
      <c r="BR1177" s="100">
        <v>0</v>
      </c>
      <c r="BS1177" s="100">
        <v>0</v>
      </c>
      <c r="BT1177" s="100">
        <v>0</v>
      </c>
      <c r="BU1177" s="100">
        <v>0</v>
      </c>
      <c r="BV1177" s="100">
        <v>0</v>
      </c>
      <c r="BW1177" s="100">
        <v>0</v>
      </c>
      <c r="BX1177" s="100">
        <v>0</v>
      </c>
      <c r="BY1177" s="100">
        <v>0</v>
      </c>
      <c r="BZ1177" s="100">
        <v>0</v>
      </c>
      <c r="CA1177" s="100">
        <v>0</v>
      </c>
      <c r="CB1177" s="100">
        <v>0</v>
      </c>
      <c r="CC1177" s="100">
        <v>0</v>
      </c>
      <c r="CD1177" s="100">
        <v>0</v>
      </c>
      <c r="CE1177" s="100">
        <v>0</v>
      </c>
      <c r="CF1177" s="100">
        <v>0</v>
      </c>
      <c r="CG1177" s="100">
        <v>0</v>
      </c>
      <c r="CH1177" s="100">
        <v>0</v>
      </c>
      <c r="CI1177" s="100">
        <v>0</v>
      </c>
      <c r="CJ1177" s="100">
        <v>0</v>
      </c>
      <c r="CK1177" s="100">
        <v>0</v>
      </c>
      <c r="CL1177" s="100">
        <v>0</v>
      </c>
      <c r="CM1177" s="100">
        <v>0</v>
      </c>
      <c r="CN1177" s="100">
        <v>0</v>
      </c>
      <c r="CO1177" s="100">
        <v>0</v>
      </c>
    </row>
    <row r="1178" spans="1:93" x14ac:dyDescent="0.2">
      <c r="A1178" s="101" t="s">
        <v>2766</v>
      </c>
    </row>
    <row r="1179" spans="1:93" x14ac:dyDescent="0.2">
      <c r="A1179" s="101" t="s">
        <v>2767</v>
      </c>
      <c r="B1179" s="100">
        <v>-22862091000</v>
      </c>
      <c r="C1179" s="100">
        <v>-22939367000</v>
      </c>
      <c r="D1179" s="100">
        <v>-22995114000</v>
      </c>
      <c r="E1179" s="100">
        <v>-23314893000</v>
      </c>
      <c r="F1179" s="100">
        <v>-23581676000</v>
      </c>
      <c r="G1179" s="100">
        <v>-23723538000</v>
      </c>
      <c r="H1179" s="100">
        <v>-23967995000</v>
      </c>
      <c r="I1179" s="100">
        <v>-24268038000</v>
      </c>
      <c r="J1179" s="100">
        <v>-24687566000</v>
      </c>
      <c r="K1179" s="100">
        <v>-24960083000</v>
      </c>
      <c r="L1179" s="100">
        <v>-25241955000</v>
      </c>
      <c r="M1179" s="100">
        <v>-25575353000</v>
      </c>
      <c r="N1179" s="100">
        <v>-25575353000</v>
      </c>
      <c r="O1179" s="100">
        <v>-25745864000</v>
      </c>
      <c r="P1179" s="100">
        <v>-25716283000</v>
      </c>
      <c r="Q1179" s="100">
        <v>-25726725000</v>
      </c>
      <c r="R1179" s="100">
        <v>-25858254000</v>
      </c>
      <c r="S1179" s="100">
        <v>-25929190000</v>
      </c>
      <c r="T1179" s="100">
        <v>-25994038000</v>
      </c>
      <c r="U1179" s="100">
        <v>-26055659000</v>
      </c>
      <c r="V1179" s="100">
        <v>-26113511000</v>
      </c>
      <c r="W1179" s="100">
        <v>-26321193000</v>
      </c>
      <c r="X1179" s="100">
        <v>-26236998000</v>
      </c>
      <c r="Y1179" s="100">
        <v>-26720966000</v>
      </c>
      <c r="Z1179" s="100">
        <v>-26524810000</v>
      </c>
      <c r="AB1179" s="100">
        <v>-26524810000</v>
      </c>
      <c r="AC1179" s="100">
        <v>0</v>
      </c>
      <c r="AD1179" s="100">
        <v>0</v>
      </c>
      <c r="AE1179" s="100">
        <v>0</v>
      </c>
      <c r="AF1179" s="100">
        <v>0</v>
      </c>
      <c r="AG1179" s="100">
        <v>0</v>
      </c>
      <c r="AH1179" s="100">
        <v>0</v>
      </c>
      <c r="AI1179" s="100">
        <v>0</v>
      </c>
      <c r="AJ1179" s="100">
        <v>0</v>
      </c>
      <c r="AK1179" s="100">
        <v>0</v>
      </c>
      <c r="AL1179" s="100">
        <v>0</v>
      </c>
      <c r="AM1179" s="100">
        <v>0</v>
      </c>
      <c r="AN1179" s="100">
        <v>0</v>
      </c>
      <c r="AO1179" s="100">
        <v>0</v>
      </c>
      <c r="AP1179" s="100">
        <v>0</v>
      </c>
      <c r="AQ1179" s="100">
        <v>0</v>
      </c>
      <c r="AR1179" s="100">
        <v>0</v>
      </c>
      <c r="AS1179" s="100">
        <v>0</v>
      </c>
      <c r="AT1179" s="100">
        <v>0</v>
      </c>
      <c r="AU1179" s="100">
        <v>0</v>
      </c>
      <c r="AV1179" s="100">
        <v>0</v>
      </c>
      <c r="AW1179" s="100">
        <v>0</v>
      </c>
      <c r="AX1179" s="100">
        <v>0</v>
      </c>
      <c r="AY1179" s="100">
        <v>0</v>
      </c>
      <c r="AZ1179" s="100">
        <v>0</v>
      </c>
      <c r="BA1179" s="100">
        <v>0</v>
      </c>
      <c r="BB1179" s="100">
        <v>0</v>
      </c>
      <c r="BC1179" s="100">
        <v>0</v>
      </c>
      <c r="BD1179" s="100">
        <v>0</v>
      </c>
      <c r="BE1179" s="100">
        <v>0</v>
      </c>
      <c r="BF1179" s="100">
        <v>0</v>
      </c>
      <c r="BG1179" s="100">
        <v>0</v>
      </c>
      <c r="BH1179" s="100">
        <v>0</v>
      </c>
      <c r="BI1179" s="100">
        <v>0</v>
      </c>
      <c r="BJ1179" s="100">
        <v>0</v>
      </c>
      <c r="BK1179" s="100">
        <v>0</v>
      </c>
      <c r="BL1179" s="100">
        <v>0</v>
      </c>
      <c r="BM1179" s="100">
        <v>0</v>
      </c>
      <c r="BN1179" s="100">
        <v>0</v>
      </c>
      <c r="BO1179" s="100">
        <v>0</v>
      </c>
      <c r="BP1179" s="100">
        <v>0</v>
      </c>
      <c r="BQ1179" s="100">
        <v>0</v>
      </c>
      <c r="BR1179" s="100">
        <v>0</v>
      </c>
      <c r="BS1179" s="100">
        <v>0</v>
      </c>
      <c r="BT1179" s="100">
        <v>0</v>
      </c>
      <c r="BU1179" s="100">
        <v>0</v>
      </c>
      <c r="BV1179" s="100">
        <v>0</v>
      </c>
      <c r="BW1179" s="100">
        <v>0</v>
      </c>
      <c r="BX1179" s="100">
        <v>0</v>
      </c>
      <c r="BY1179" s="100">
        <v>0</v>
      </c>
      <c r="BZ1179" s="100">
        <v>0</v>
      </c>
      <c r="CA1179" s="100">
        <v>0</v>
      </c>
      <c r="CB1179" s="100">
        <v>0</v>
      </c>
      <c r="CC1179" s="100">
        <v>0</v>
      </c>
      <c r="CD1179" s="100">
        <v>0</v>
      </c>
      <c r="CE1179" s="100">
        <v>0</v>
      </c>
      <c r="CF1179" s="100">
        <v>0</v>
      </c>
      <c r="CG1179" s="100">
        <v>0</v>
      </c>
      <c r="CH1179" s="100">
        <v>0</v>
      </c>
      <c r="CI1179" s="100">
        <v>0</v>
      </c>
      <c r="CJ1179" s="100">
        <v>0</v>
      </c>
      <c r="CK1179" s="100">
        <v>0</v>
      </c>
      <c r="CL1179" s="100">
        <v>0</v>
      </c>
      <c r="CM1179" s="100">
        <v>0</v>
      </c>
      <c r="CN1179" s="100">
        <v>0</v>
      </c>
      <c r="CO1179" s="100">
        <v>0</v>
      </c>
    </row>
    <row r="1180" spans="1:93" x14ac:dyDescent="0.2">
      <c r="A1180" s="101" t="s">
        <v>2768</v>
      </c>
      <c r="B1180" s="100">
        <v>1000</v>
      </c>
      <c r="C1180" s="100">
        <v>1000</v>
      </c>
      <c r="D1180" s="100">
        <v>1000</v>
      </c>
      <c r="E1180" s="100">
        <v>1000</v>
      </c>
      <c r="F1180" s="100">
        <v>1000</v>
      </c>
      <c r="G1180" s="100">
        <v>1000</v>
      </c>
      <c r="H1180" s="100">
        <v>1000</v>
      </c>
      <c r="I1180" s="100">
        <v>1000</v>
      </c>
      <c r="J1180" s="100">
        <v>1000</v>
      </c>
      <c r="K1180" s="100">
        <v>1000</v>
      </c>
      <c r="L1180" s="100">
        <v>1000</v>
      </c>
      <c r="M1180" s="100">
        <v>1000</v>
      </c>
      <c r="N1180" s="100">
        <v>1000</v>
      </c>
      <c r="O1180" s="100">
        <v>1000</v>
      </c>
      <c r="P1180" s="100">
        <v>1000</v>
      </c>
      <c r="Q1180" s="100">
        <v>1000</v>
      </c>
      <c r="R1180" s="100">
        <v>1000</v>
      </c>
      <c r="S1180" s="100">
        <v>1000</v>
      </c>
      <c r="T1180" s="100">
        <v>1000</v>
      </c>
      <c r="U1180" s="100">
        <v>1000</v>
      </c>
      <c r="V1180" s="100">
        <v>1000</v>
      </c>
      <c r="W1180" s="100">
        <v>1000</v>
      </c>
      <c r="X1180" s="100">
        <v>1000</v>
      </c>
      <c r="Y1180" s="100">
        <v>1000</v>
      </c>
      <c r="Z1180" s="100">
        <v>1000</v>
      </c>
      <c r="AB1180" s="100">
        <v>1000</v>
      </c>
      <c r="AC1180" s="100">
        <v>0</v>
      </c>
      <c r="AD1180" s="100">
        <v>0</v>
      </c>
      <c r="AE1180" s="100">
        <v>0</v>
      </c>
      <c r="AF1180" s="100">
        <v>0</v>
      </c>
      <c r="AG1180" s="100">
        <v>0</v>
      </c>
      <c r="AH1180" s="100">
        <v>0</v>
      </c>
      <c r="AI1180" s="100">
        <v>0</v>
      </c>
      <c r="AJ1180" s="100">
        <v>0</v>
      </c>
      <c r="AK1180" s="100">
        <v>0</v>
      </c>
      <c r="AL1180" s="100">
        <v>0</v>
      </c>
      <c r="AM1180" s="100">
        <v>0</v>
      </c>
      <c r="AN1180" s="100">
        <v>0</v>
      </c>
      <c r="AO1180" s="100">
        <v>0</v>
      </c>
      <c r="AP1180" s="100">
        <v>0</v>
      </c>
      <c r="AQ1180" s="100">
        <v>0</v>
      </c>
      <c r="AR1180" s="100">
        <v>0</v>
      </c>
      <c r="AS1180" s="100">
        <v>0</v>
      </c>
      <c r="AT1180" s="100">
        <v>0</v>
      </c>
      <c r="AU1180" s="100">
        <v>0</v>
      </c>
      <c r="AV1180" s="100">
        <v>0</v>
      </c>
      <c r="AW1180" s="100">
        <v>0</v>
      </c>
      <c r="AX1180" s="100">
        <v>0</v>
      </c>
      <c r="AY1180" s="100">
        <v>0</v>
      </c>
      <c r="AZ1180" s="100">
        <v>0</v>
      </c>
      <c r="BA1180" s="100">
        <v>0</v>
      </c>
      <c r="BB1180" s="100">
        <v>0</v>
      </c>
      <c r="BC1180" s="100">
        <v>0</v>
      </c>
      <c r="BD1180" s="100">
        <v>0</v>
      </c>
      <c r="BE1180" s="100">
        <v>0</v>
      </c>
      <c r="BF1180" s="100">
        <v>0</v>
      </c>
      <c r="BG1180" s="100">
        <v>0</v>
      </c>
      <c r="BH1180" s="100">
        <v>0</v>
      </c>
      <c r="BI1180" s="100">
        <v>0</v>
      </c>
      <c r="BJ1180" s="100">
        <v>0</v>
      </c>
      <c r="BK1180" s="100">
        <v>0</v>
      </c>
      <c r="BL1180" s="100">
        <v>0</v>
      </c>
      <c r="BM1180" s="100">
        <v>0</v>
      </c>
      <c r="BN1180" s="100">
        <v>0</v>
      </c>
      <c r="BO1180" s="100">
        <v>0</v>
      </c>
      <c r="BP1180" s="100">
        <v>0</v>
      </c>
      <c r="BQ1180" s="100">
        <v>0</v>
      </c>
      <c r="BR1180" s="100">
        <v>0</v>
      </c>
      <c r="BS1180" s="100">
        <v>0</v>
      </c>
      <c r="BT1180" s="100">
        <v>0</v>
      </c>
      <c r="BU1180" s="100">
        <v>0</v>
      </c>
      <c r="BV1180" s="100">
        <v>0</v>
      </c>
      <c r="BW1180" s="100">
        <v>0</v>
      </c>
      <c r="BX1180" s="100">
        <v>0</v>
      </c>
      <c r="BY1180" s="100">
        <v>0</v>
      </c>
      <c r="BZ1180" s="100">
        <v>0</v>
      </c>
      <c r="CA1180" s="100">
        <v>0</v>
      </c>
      <c r="CB1180" s="100">
        <v>0</v>
      </c>
      <c r="CC1180" s="100">
        <v>0</v>
      </c>
      <c r="CD1180" s="100">
        <v>0</v>
      </c>
      <c r="CE1180" s="100">
        <v>0</v>
      </c>
      <c r="CF1180" s="100">
        <v>0</v>
      </c>
      <c r="CG1180" s="100">
        <v>0</v>
      </c>
      <c r="CH1180" s="100">
        <v>0</v>
      </c>
      <c r="CI1180" s="100">
        <v>0</v>
      </c>
      <c r="CJ1180" s="100">
        <v>0</v>
      </c>
      <c r="CK1180" s="100">
        <v>0</v>
      </c>
      <c r="CL1180" s="100">
        <v>0</v>
      </c>
      <c r="CM1180" s="100">
        <v>0</v>
      </c>
      <c r="CN1180" s="100">
        <v>0</v>
      </c>
      <c r="CO1180" s="100">
        <v>0</v>
      </c>
    </row>
    <row r="1181" spans="1:93" x14ac:dyDescent="0.2">
      <c r="A1181" s="101" t="s">
        <v>2769</v>
      </c>
    </row>
    <row r="1182" spans="1:93" x14ac:dyDescent="0.2">
      <c r="A1182" s="101" t="s">
        <v>2770</v>
      </c>
    </row>
    <row r="1183" spans="1:93" x14ac:dyDescent="0.2">
      <c r="A1183" s="101" t="s">
        <v>2771</v>
      </c>
      <c r="B1183" s="100">
        <v>0</v>
      </c>
      <c r="C1183" s="100">
        <v>0</v>
      </c>
      <c r="D1183" s="100">
        <v>0</v>
      </c>
      <c r="E1183" s="100">
        <v>0</v>
      </c>
      <c r="F1183" s="100">
        <v>0</v>
      </c>
      <c r="G1183" s="100">
        <v>0</v>
      </c>
      <c r="H1183" s="100">
        <v>0</v>
      </c>
      <c r="I1183" s="100">
        <v>0</v>
      </c>
      <c r="J1183" s="100">
        <v>0</v>
      </c>
      <c r="K1183" s="100">
        <v>0</v>
      </c>
      <c r="L1183" s="100">
        <v>0</v>
      </c>
      <c r="M1183" s="100">
        <v>0</v>
      </c>
      <c r="N1183" s="100">
        <v>0</v>
      </c>
      <c r="O1183" s="100">
        <v>0</v>
      </c>
      <c r="P1183" s="100">
        <v>0</v>
      </c>
      <c r="Q1183" s="100">
        <v>0</v>
      </c>
      <c r="R1183" s="100">
        <v>0</v>
      </c>
      <c r="S1183" s="100">
        <v>0</v>
      </c>
      <c r="T1183" s="100">
        <v>0</v>
      </c>
      <c r="U1183" s="100">
        <v>0</v>
      </c>
      <c r="V1183" s="100">
        <v>0</v>
      </c>
      <c r="W1183" s="100">
        <v>0</v>
      </c>
      <c r="X1183" s="100">
        <v>0</v>
      </c>
      <c r="Y1183" s="100">
        <v>0</v>
      </c>
      <c r="Z1183" s="100">
        <v>0</v>
      </c>
      <c r="AB1183" s="100">
        <v>0</v>
      </c>
      <c r="AC1183" s="100">
        <v>0</v>
      </c>
      <c r="AD1183" s="100">
        <v>0</v>
      </c>
      <c r="AE1183" s="100">
        <v>0</v>
      </c>
      <c r="AF1183" s="100">
        <v>0</v>
      </c>
      <c r="AG1183" s="100">
        <v>0</v>
      </c>
      <c r="AH1183" s="100">
        <v>0</v>
      </c>
      <c r="AI1183" s="100">
        <v>0</v>
      </c>
      <c r="AJ1183" s="100">
        <v>0</v>
      </c>
      <c r="AK1183" s="100">
        <v>0</v>
      </c>
      <c r="AL1183" s="100">
        <v>0</v>
      </c>
      <c r="AM1183" s="100">
        <v>0</v>
      </c>
      <c r="AN1183" s="100">
        <v>0</v>
      </c>
      <c r="AO1183" s="100">
        <v>0</v>
      </c>
      <c r="AP1183" s="100">
        <v>0</v>
      </c>
      <c r="AQ1183" s="100">
        <v>0</v>
      </c>
      <c r="AR1183" s="100">
        <v>0</v>
      </c>
      <c r="AS1183" s="100">
        <v>0</v>
      </c>
      <c r="AT1183" s="100">
        <v>0</v>
      </c>
      <c r="AU1183" s="100">
        <v>0</v>
      </c>
      <c r="AV1183" s="100">
        <v>0</v>
      </c>
      <c r="AW1183" s="100">
        <v>0</v>
      </c>
      <c r="AX1183" s="100">
        <v>0</v>
      </c>
      <c r="AY1183" s="100">
        <v>0</v>
      </c>
      <c r="AZ1183" s="100">
        <v>0</v>
      </c>
      <c r="BA1183" s="100">
        <v>0</v>
      </c>
      <c r="BB1183" s="100">
        <v>0</v>
      </c>
      <c r="BC1183" s="100">
        <v>0</v>
      </c>
      <c r="BD1183" s="100">
        <v>0</v>
      </c>
      <c r="BE1183" s="100">
        <v>0</v>
      </c>
      <c r="BF1183" s="100">
        <v>0</v>
      </c>
      <c r="BG1183" s="100">
        <v>0</v>
      </c>
      <c r="BH1183" s="100">
        <v>0</v>
      </c>
      <c r="BI1183" s="100">
        <v>0</v>
      </c>
      <c r="BJ1183" s="100">
        <v>0</v>
      </c>
      <c r="BK1183" s="100">
        <v>0</v>
      </c>
      <c r="BL1183" s="100">
        <v>0</v>
      </c>
      <c r="BM1183" s="100">
        <v>0</v>
      </c>
      <c r="BN1183" s="100">
        <v>0</v>
      </c>
      <c r="BO1183" s="100">
        <v>0</v>
      </c>
      <c r="BP1183" s="100">
        <v>0</v>
      </c>
      <c r="BQ1183" s="100">
        <v>0</v>
      </c>
      <c r="BR1183" s="100">
        <v>0</v>
      </c>
      <c r="BS1183" s="100">
        <v>0</v>
      </c>
      <c r="BT1183" s="100">
        <v>0</v>
      </c>
      <c r="BU1183" s="100">
        <v>0</v>
      </c>
      <c r="BV1183" s="100">
        <v>0</v>
      </c>
      <c r="BW1183" s="100">
        <v>0</v>
      </c>
      <c r="BX1183" s="100">
        <v>0</v>
      </c>
      <c r="BY1183" s="100">
        <v>0</v>
      </c>
      <c r="BZ1183" s="100">
        <v>0</v>
      </c>
      <c r="CA1183" s="100">
        <v>0</v>
      </c>
      <c r="CB1183" s="100">
        <v>0</v>
      </c>
      <c r="CC1183" s="100">
        <v>0</v>
      </c>
      <c r="CD1183" s="100">
        <v>0</v>
      </c>
      <c r="CE1183" s="100">
        <v>0</v>
      </c>
      <c r="CF1183" s="100">
        <v>0</v>
      </c>
      <c r="CG1183" s="100">
        <v>0</v>
      </c>
      <c r="CH1183" s="100">
        <v>0</v>
      </c>
      <c r="CI1183" s="100">
        <v>0</v>
      </c>
      <c r="CJ1183" s="100">
        <v>0</v>
      </c>
      <c r="CK1183" s="100">
        <v>0</v>
      </c>
      <c r="CL1183" s="100">
        <v>0</v>
      </c>
      <c r="CM1183" s="100">
        <v>0</v>
      </c>
      <c r="CN1183" s="100">
        <v>0</v>
      </c>
      <c r="CO1183" s="100">
        <v>0</v>
      </c>
    </row>
    <row r="1184" spans="1:93" x14ac:dyDescent="0.2">
      <c r="A1184" s="101" t="s">
        <v>2772</v>
      </c>
    </row>
    <row r="1185" spans="1:93" x14ac:dyDescent="0.2">
      <c r="A1185" s="101" t="s">
        <v>2773</v>
      </c>
      <c r="B1185" s="100">
        <v>0</v>
      </c>
      <c r="C1185" s="100">
        <v>0</v>
      </c>
      <c r="D1185" s="100">
        <v>0</v>
      </c>
      <c r="E1185" s="100">
        <v>0</v>
      </c>
      <c r="F1185" s="100">
        <v>0</v>
      </c>
      <c r="G1185" s="100">
        <v>0</v>
      </c>
      <c r="H1185" s="100">
        <v>0</v>
      </c>
      <c r="I1185" s="100">
        <v>0</v>
      </c>
      <c r="J1185" s="100">
        <v>0</v>
      </c>
      <c r="K1185" s="100">
        <v>0</v>
      </c>
      <c r="L1185" s="100">
        <v>0</v>
      </c>
      <c r="M1185" s="100">
        <v>0</v>
      </c>
      <c r="N1185" s="100">
        <v>0</v>
      </c>
      <c r="O1185" s="100">
        <v>0</v>
      </c>
      <c r="P1185" s="100">
        <v>0</v>
      </c>
      <c r="Q1185" s="100">
        <v>0</v>
      </c>
      <c r="R1185" s="100">
        <v>0</v>
      </c>
      <c r="S1185" s="100">
        <v>0</v>
      </c>
      <c r="T1185" s="100">
        <v>0</v>
      </c>
      <c r="U1185" s="100">
        <v>0</v>
      </c>
      <c r="V1185" s="100">
        <v>0</v>
      </c>
      <c r="W1185" s="100">
        <v>0</v>
      </c>
      <c r="X1185" s="100">
        <v>0</v>
      </c>
      <c r="Y1185" s="100">
        <v>0</v>
      </c>
      <c r="Z1185" s="100">
        <v>0</v>
      </c>
      <c r="AB1185" s="100">
        <v>0</v>
      </c>
      <c r="AC1185" s="100">
        <v>0</v>
      </c>
      <c r="AD1185" s="100">
        <v>0</v>
      </c>
      <c r="AE1185" s="100">
        <v>0</v>
      </c>
      <c r="AF1185" s="100">
        <v>0</v>
      </c>
      <c r="AG1185" s="100">
        <v>0</v>
      </c>
      <c r="AH1185" s="100">
        <v>0</v>
      </c>
      <c r="AI1185" s="100">
        <v>0</v>
      </c>
      <c r="AJ1185" s="100">
        <v>0</v>
      </c>
      <c r="AK1185" s="100">
        <v>0</v>
      </c>
      <c r="AL1185" s="100">
        <v>0</v>
      </c>
      <c r="AM1185" s="100">
        <v>0</v>
      </c>
      <c r="AN1185" s="100">
        <v>0</v>
      </c>
      <c r="AO1185" s="100">
        <v>0</v>
      </c>
      <c r="AP1185" s="100">
        <v>0</v>
      </c>
      <c r="AQ1185" s="100">
        <v>0</v>
      </c>
      <c r="AR1185" s="100">
        <v>0</v>
      </c>
      <c r="AS1185" s="100">
        <v>0</v>
      </c>
      <c r="AT1185" s="100">
        <v>0</v>
      </c>
      <c r="AU1185" s="100">
        <v>0</v>
      </c>
      <c r="AV1185" s="100">
        <v>0</v>
      </c>
      <c r="AW1185" s="100">
        <v>0</v>
      </c>
      <c r="AX1185" s="100">
        <v>0</v>
      </c>
      <c r="AY1185" s="100">
        <v>0</v>
      </c>
      <c r="AZ1185" s="100">
        <v>0</v>
      </c>
      <c r="BA1185" s="100">
        <v>0</v>
      </c>
      <c r="BB1185" s="100">
        <v>0</v>
      </c>
      <c r="BC1185" s="100">
        <v>0</v>
      </c>
      <c r="BD1185" s="100">
        <v>0</v>
      </c>
      <c r="BE1185" s="100">
        <v>0</v>
      </c>
      <c r="BF1185" s="100">
        <v>0</v>
      </c>
      <c r="BG1185" s="100">
        <v>0</v>
      </c>
      <c r="BH1185" s="100">
        <v>0</v>
      </c>
      <c r="BI1185" s="100">
        <v>0</v>
      </c>
      <c r="BJ1185" s="100">
        <v>0</v>
      </c>
      <c r="BK1185" s="100">
        <v>0</v>
      </c>
      <c r="BL1185" s="100">
        <v>0</v>
      </c>
      <c r="BM1185" s="100">
        <v>0</v>
      </c>
      <c r="BN1185" s="100">
        <v>0</v>
      </c>
      <c r="BO1185" s="100">
        <v>0</v>
      </c>
      <c r="BP1185" s="100">
        <v>0</v>
      </c>
      <c r="BQ1185" s="100">
        <v>0</v>
      </c>
      <c r="BR1185" s="100">
        <v>0</v>
      </c>
      <c r="BS1185" s="100">
        <v>0</v>
      </c>
      <c r="BT1185" s="100">
        <v>0</v>
      </c>
      <c r="BU1185" s="100">
        <v>0</v>
      </c>
      <c r="BV1185" s="100">
        <v>0</v>
      </c>
      <c r="BW1185" s="100">
        <v>0</v>
      </c>
      <c r="BX1185" s="100">
        <v>0</v>
      </c>
      <c r="BY1185" s="100">
        <v>0</v>
      </c>
      <c r="BZ1185" s="100">
        <v>0</v>
      </c>
      <c r="CA1185" s="100">
        <v>0</v>
      </c>
      <c r="CB1185" s="100">
        <v>0</v>
      </c>
      <c r="CC1185" s="100">
        <v>0</v>
      </c>
      <c r="CD1185" s="100">
        <v>0</v>
      </c>
      <c r="CE1185" s="100">
        <v>0</v>
      </c>
      <c r="CF1185" s="100">
        <v>0</v>
      </c>
      <c r="CG1185" s="100">
        <v>0</v>
      </c>
      <c r="CH1185" s="100">
        <v>0</v>
      </c>
      <c r="CI1185" s="100">
        <v>0</v>
      </c>
      <c r="CJ1185" s="100">
        <v>0</v>
      </c>
      <c r="CK1185" s="100">
        <v>0</v>
      </c>
      <c r="CL1185" s="100">
        <v>0</v>
      </c>
      <c r="CM1185" s="100">
        <v>0</v>
      </c>
      <c r="CN1185" s="100">
        <v>0</v>
      </c>
      <c r="CO1185" s="100">
        <v>0</v>
      </c>
    </row>
    <row r="1186" spans="1:93" x14ac:dyDescent="0.2">
      <c r="A1186" s="101" t="s">
        <v>2774</v>
      </c>
    </row>
    <row r="1187" spans="1:93" x14ac:dyDescent="0.2">
      <c r="A1187" s="101" t="s">
        <v>2775</v>
      </c>
    </row>
  </sheetData>
  <phoneticPr fontId="29" type="noConversion"/>
  <printOptions horizontalCentered="1"/>
  <pageMargins left="0.5" right="0.5" top="0.75" bottom="0.5" header="0.5" footer="0.5"/>
  <pageSetup scale="65" pageOrder="overThenDown" orientation="landscape" cellComments="asDisplayed" r:id="rId1"/>
  <headerFooter>
    <oddHeader xml:space="preserve">&amp;RDEF’s Response to OPC POD 1 (1-26)
Q7
Page &amp;P of &amp;N
</oddHeader>
    <oddFooter>&amp;R20240025-OPCPOD1-00004277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04643-352A-4E1E-A5FA-62F6A76BDA8D}">
  <sheetPr>
    <tabColor theme="7" tint="0.79998168889431442"/>
  </sheetPr>
  <dimension ref="A1:CA172"/>
  <sheetViews>
    <sheetView tabSelected="1" workbookViewId="0">
      <pane ySplit="1" topLeftCell="A2" activePane="bottomLeft" state="frozen"/>
      <selection activeCell="F23" sqref="F23"/>
      <selection pane="bottomLeft" activeCell="F23" sqref="F23"/>
    </sheetView>
  </sheetViews>
  <sheetFormatPr defaultColWidth="10.6640625" defaultRowHeight="10.199999999999999" outlineLevelCol="1" x14ac:dyDescent="0.2"/>
  <cols>
    <col min="1" max="1" width="67" style="101" bestFit="1" customWidth="1"/>
    <col min="2" max="13" width="13.77734375" style="100" hidden="1" customWidth="1" outlineLevel="1"/>
    <col min="14" max="14" width="13.77734375" style="100" bestFit="1" customWidth="1" collapsed="1"/>
    <col min="15" max="26" width="13.77734375" style="100" hidden="1" customWidth="1" outlineLevel="1"/>
    <col min="27" max="27" width="13.77734375" style="100" bestFit="1" customWidth="1" collapsed="1"/>
    <col min="28" max="39" width="13.77734375" style="100" hidden="1" customWidth="1" outlineLevel="1"/>
    <col min="40" max="40" width="13.77734375" style="100" bestFit="1" customWidth="1" collapsed="1"/>
    <col min="41" max="52" width="13.77734375" style="100" hidden="1" customWidth="1" outlineLevel="1"/>
    <col min="53" max="53" width="13.77734375" style="100" bestFit="1" customWidth="1" collapsed="1"/>
    <col min="54" max="65" width="13.77734375" style="100" hidden="1" customWidth="1" outlineLevel="1"/>
    <col min="66" max="66" width="13.77734375" style="100" bestFit="1" customWidth="1" collapsed="1"/>
    <col min="67" max="71" width="13.77734375" style="100" hidden="1" customWidth="1" outlineLevel="1"/>
    <col min="72" max="78" width="14.77734375" style="100" hidden="1" customWidth="1" outlineLevel="1"/>
    <col min="79" max="79" width="14.77734375" style="100" bestFit="1" customWidth="1" collapsed="1"/>
    <col min="80" max="16384" width="10.6640625" style="100"/>
  </cols>
  <sheetData>
    <row r="1" spans="1:79" s="97" customFormat="1" x14ac:dyDescent="0.2">
      <c r="A1" s="98" t="s">
        <v>88</v>
      </c>
      <c r="B1" s="97" t="s">
        <v>90</v>
      </c>
      <c r="C1" s="97" t="s">
        <v>91</v>
      </c>
      <c r="D1" s="97" t="s">
        <v>92</v>
      </c>
      <c r="E1" s="97" t="s">
        <v>93</v>
      </c>
      <c r="F1" s="97" t="s">
        <v>94</v>
      </c>
      <c r="G1" s="97" t="s">
        <v>95</v>
      </c>
      <c r="H1" s="97" t="s">
        <v>96</v>
      </c>
      <c r="I1" s="97" t="s">
        <v>97</v>
      </c>
      <c r="J1" s="97" t="s">
        <v>98</v>
      </c>
      <c r="K1" s="97" t="s">
        <v>99</v>
      </c>
      <c r="L1" s="97" t="s">
        <v>100</v>
      </c>
      <c r="M1" s="97" t="s">
        <v>101</v>
      </c>
      <c r="N1" s="97" t="s">
        <v>102</v>
      </c>
      <c r="O1" s="97" t="s">
        <v>103</v>
      </c>
      <c r="P1" s="97" t="s">
        <v>104</v>
      </c>
      <c r="Q1" s="97" t="s">
        <v>105</v>
      </c>
      <c r="R1" s="97" t="s">
        <v>106</v>
      </c>
      <c r="S1" s="97" t="s">
        <v>107</v>
      </c>
      <c r="T1" s="97" t="s">
        <v>108</v>
      </c>
      <c r="U1" s="97" t="s">
        <v>109</v>
      </c>
      <c r="V1" s="97" t="s">
        <v>110</v>
      </c>
      <c r="W1" s="97" t="s">
        <v>111</v>
      </c>
      <c r="X1" s="97" t="s">
        <v>112</v>
      </c>
      <c r="Y1" s="97" t="s">
        <v>113</v>
      </c>
      <c r="Z1" s="97" t="s">
        <v>114</v>
      </c>
      <c r="AA1" s="97" t="s">
        <v>115</v>
      </c>
      <c r="AB1" s="97" t="s">
        <v>116</v>
      </c>
      <c r="AC1" s="97" t="s">
        <v>117</v>
      </c>
      <c r="AD1" s="97" t="s">
        <v>118</v>
      </c>
      <c r="AE1" s="97" t="s">
        <v>119</v>
      </c>
      <c r="AF1" s="97" t="s">
        <v>120</v>
      </c>
      <c r="AG1" s="97" t="s">
        <v>121</v>
      </c>
      <c r="AH1" s="97" t="s">
        <v>122</v>
      </c>
      <c r="AI1" s="97" t="s">
        <v>123</v>
      </c>
      <c r="AJ1" s="97" t="s">
        <v>124</v>
      </c>
      <c r="AK1" s="97" t="s">
        <v>125</v>
      </c>
      <c r="AL1" s="97" t="s">
        <v>126</v>
      </c>
      <c r="AM1" s="97" t="s">
        <v>127</v>
      </c>
      <c r="AN1" s="97" t="s">
        <v>128</v>
      </c>
      <c r="AO1" s="97" t="s">
        <v>129</v>
      </c>
      <c r="AP1" s="97" t="s">
        <v>130</v>
      </c>
      <c r="AQ1" s="97" t="s">
        <v>131</v>
      </c>
      <c r="AR1" s="97" t="s">
        <v>132</v>
      </c>
      <c r="AS1" s="97" t="s">
        <v>133</v>
      </c>
      <c r="AT1" s="97" t="s">
        <v>134</v>
      </c>
      <c r="AU1" s="97" t="s">
        <v>135</v>
      </c>
      <c r="AV1" s="97" t="s">
        <v>136</v>
      </c>
      <c r="AW1" s="97" t="s">
        <v>137</v>
      </c>
      <c r="AX1" s="97" t="s">
        <v>138</v>
      </c>
      <c r="AY1" s="97" t="s">
        <v>139</v>
      </c>
      <c r="AZ1" s="97" t="s">
        <v>140</v>
      </c>
      <c r="BA1" s="97" t="s">
        <v>141</v>
      </c>
      <c r="BB1" s="97" t="s">
        <v>142</v>
      </c>
      <c r="BC1" s="97" t="s">
        <v>143</v>
      </c>
      <c r="BD1" s="97" t="s">
        <v>144</v>
      </c>
      <c r="BE1" s="97" t="s">
        <v>145</v>
      </c>
      <c r="BF1" s="97" t="s">
        <v>146</v>
      </c>
      <c r="BG1" s="97" t="s">
        <v>147</v>
      </c>
      <c r="BH1" s="97" t="s">
        <v>148</v>
      </c>
      <c r="BI1" s="97" t="s">
        <v>149</v>
      </c>
      <c r="BJ1" s="97" t="s">
        <v>150</v>
      </c>
      <c r="BK1" s="97" t="s">
        <v>151</v>
      </c>
      <c r="BL1" s="97" t="s">
        <v>152</v>
      </c>
      <c r="BM1" s="97" t="s">
        <v>153</v>
      </c>
      <c r="BN1" s="97" t="s">
        <v>154</v>
      </c>
      <c r="BO1" s="97" t="s">
        <v>155</v>
      </c>
      <c r="BP1" s="97" t="s">
        <v>156</v>
      </c>
      <c r="BQ1" s="97" t="s">
        <v>157</v>
      </c>
      <c r="BR1" s="97" t="s">
        <v>158</v>
      </c>
      <c r="BS1" s="97" t="s">
        <v>159</v>
      </c>
      <c r="BT1" s="97" t="s">
        <v>160</v>
      </c>
      <c r="BU1" s="97" t="s">
        <v>161</v>
      </c>
      <c r="BV1" s="97" t="s">
        <v>162</v>
      </c>
      <c r="BW1" s="97" t="s">
        <v>163</v>
      </c>
      <c r="BX1" s="97" t="s">
        <v>164</v>
      </c>
      <c r="BY1" s="97" t="s">
        <v>165</v>
      </c>
      <c r="BZ1" s="97" t="s">
        <v>166</v>
      </c>
      <c r="CA1" s="97" t="s">
        <v>167</v>
      </c>
    </row>
    <row r="2" spans="1:79" s="97" customFormat="1" x14ac:dyDescent="0.2">
      <c r="A2" s="98"/>
    </row>
    <row r="3" spans="1:79" x14ac:dyDescent="0.2">
      <c r="A3" s="99" t="s">
        <v>168</v>
      </c>
    </row>
    <row r="4" spans="1:79" x14ac:dyDescent="0.2">
      <c r="A4" s="99" t="s">
        <v>169</v>
      </c>
    </row>
    <row r="5" spans="1:79" x14ac:dyDescent="0.2">
      <c r="A5" s="101" t="s">
        <v>170</v>
      </c>
      <c r="B5" s="100">
        <v>0</v>
      </c>
      <c r="C5" s="100">
        <v>0</v>
      </c>
      <c r="D5" s="100">
        <v>0</v>
      </c>
      <c r="E5" s="100">
        <v>0</v>
      </c>
      <c r="F5" s="100">
        <v>0</v>
      </c>
      <c r="G5" s="100">
        <v>0</v>
      </c>
      <c r="H5" s="100">
        <v>0</v>
      </c>
      <c r="I5" s="100">
        <v>0</v>
      </c>
      <c r="J5" s="100">
        <v>0</v>
      </c>
      <c r="K5" s="100">
        <v>0</v>
      </c>
      <c r="L5" s="100">
        <v>0</v>
      </c>
      <c r="M5" s="100">
        <v>0</v>
      </c>
      <c r="N5" s="100">
        <v>0</v>
      </c>
      <c r="O5" s="100">
        <v>0</v>
      </c>
      <c r="P5" s="100">
        <v>0</v>
      </c>
      <c r="Q5" s="100">
        <v>0</v>
      </c>
      <c r="R5" s="100">
        <v>0</v>
      </c>
      <c r="S5" s="100">
        <v>0</v>
      </c>
      <c r="T5" s="100">
        <v>0</v>
      </c>
      <c r="U5" s="100">
        <v>0</v>
      </c>
      <c r="V5" s="100">
        <v>0</v>
      </c>
      <c r="W5" s="100">
        <v>0</v>
      </c>
      <c r="X5" s="100">
        <v>0</v>
      </c>
      <c r="Y5" s="100">
        <v>0</v>
      </c>
      <c r="Z5" s="100">
        <v>0</v>
      </c>
      <c r="AA5" s="100">
        <v>0</v>
      </c>
      <c r="AB5" s="100">
        <v>0</v>
      </c>
      <c r="AC5" s="100">
        <v>0</v>
      </c>
      <c r="AD5" s="100">
        <v>0</v>
      </c>
      <c r="AE5" s="100">
        <v>0</v>
      </c>
      <c r="AF5" s="100">
        <v>0</v>
      </c>
      <c r="AG5" s="100">
        <v>0</v>
      </c>
      <c r="AH5" s="100">
        <v>0</v>
      </c>
      <c r="AI5" s="100">
        <v>0</v>
      </c>
      <c r="AJ5" s="100">
        <v>0</v>
      </c>
      <c r="AK5" s="100">
        <v>0</v>
      </c>
      <c r="AL5" s="100">
        <v>0</v>
      </c>
      <c r="AM5" s="100">
        <v>0</v>
      </c>
      <c r="AN5" s="100">
        <v>0</v>
      </c>
      <c r="AO5" s="100">
        <v>0</v>
      </c>
      <c r="AP5" s="100">
        <v>0</v>
      </c>
      <c r="AQ5" s="100">
        <v>0</v>
      </c>
      <c r="AR5" s="100">
        <v>0</v>
      </c>
      <c r="AS5" s="100">
        <v>0</v>
      </c>
      <c r="AT5" s="100">
        <v>0</v>
      </c>
      <c r="AU5" s="100">
        <v>0</v>
      </c>
      <c r="AV5" s="100">
        <v>0</v>
      </c>
      <c r="AW5" s="100">
        <v>0</v>
      </c>
      <c r="AX5" s="100">
        <v>0</v>
      </c>
      <c r="AY5" s="100">
        <v>0</v>
      </c>
      <c r="AZ5" s="100">
        <v>0</v>
      </c>
      <c r="BA5" s="100">
        <v>0</v>
      </c>
      <c r="BB5" s="100">
        <v>0</v>
      </c>
      <c r="BC5" s="100">
        <v>0</v>
      </c>
      <c r="BD5" s="100">
        <v>0</v>
      </c>
      <c r="BE5" s="100">
        <v>0</v>
      </c>
      <c r="BF5" s="100">
        <v>0</v>
      </c>
      <c r="BG5" s="100">
        <v>0</v>
      </c>
      <c r="BH5" s="100">
        <v>0</v>
      </c>
      <c r="BI5" s="100">
        <v>0</v>
      </c>
      <c r="BJ5" s="100">
        <v>0</v>
      </c>
      <c r="BK5" s="100">
        <v>0</v>
      </c>
      <c r="BL5" s="100">
        <v>0</v>
      </c>
      <c r="BM5" s="100">
        <v>0</v>
      </c>
      <c r="BN5" s="100">
        <v>0</v>
      </c>
      <c r="BO5" s="100">
        <v>0</v>
      </c>
      <c r="BP5" s="100">
        <v>0</v>
      </c>
      <c r="BQ5" s="100">
        <v>0</v>
      </c>
      <c r="BR5" s="100">
        <v>0</v>
      </c>
      <c r="BS5" s="100">
        <v>0</v>
      </c>
      <c r="BT5" s="100">
        <v>0</v>
      </c>
      <c r="BU5" s="100">
        <v>0</v>
      </c>
      <c r="BV5" s="100">
        <v>0</v>
      </c>
      <c r="BW5" s="100">
        <v>0</v>
      </c>
      <c r="BX5" s="100">
        <v>0</v>
      </c>
      <c r="BY5" s="100">
        <v>0</v>
      </c>
      <c r="BZ5" s="100">
        <v>0</v>
      </c>
      <c r="CA5" s="100">
        <v>0</v>
      </c>
    </row>
    <row r="6" spans="1:79" x14ac:dyDescent="0.2">
      <c r="A6" s="102" t="s">
        <v>171</v>
      </c>
      <c r="B6" s="103">
        <v>0</v>
      </c>
      <c r="C6" s="103">
        <v>0</v>
      </c>
      <c r="D6" s="103">
        <v>0</v>
      </c>
      <c r="E6" s="103">
        <v>0</v>
      </c>
      <c r="F6" s="103">
        <v>0</v>
      </c>
      <c r="G6" s="103">
        <v>0</v>
      </c>
      <c r="H6" s="103">
        <v>0</v>
      </c>
      <c r="I6" s="103">
        <v>0</v>
      </c>
      <c r="J6" s="103">
        <v>0</v>
      </c>
      <c r="K6" s="103">
        <v>0</v>
      </c>
      <c r="L6" s="103">
        <v>0</v>
      </c>
      <c r="M6" s="103">
        <v>0</v>
      </c>
      <c r="N6" s="103">
        <v>0</v>
      </c>
      <c r="O6" s="103">
        <v>0</v>
      </c>
      <c r="P6" s="103">
        <v>0</v>
      </c>
      <c r="Q6" s="103">
        <v>0</v>
      </c>
      <c r="R6" s="103">
        <v>0</v>
      </c>
      <c r="S6" s="103">
        <v>0</v>
      </c>
      <c r="T6" s="103">
        <v>0</v>
      </c>
      <c r="U6" s="103">
        <v>0</v>
      </c>
      <c r="V6" s="103">
        <v>0</v>
      </c>
      <c r="W6" s="103">
        <v>0</v>
      </c>
      <c r="X6" s="103">
        <v>0</v>
      </c>
      <c r="Y6" s="103">
        <v>0</v>
      </c>
      <c r="Z6" s="103">
        <v>0</v>
      </c>
      <c r="AA6" s="103">
        <v>0</v>
      </c>
      <c r="AB6" s="103">
        <v>0</v>
      </c>
      <c r="AC6" s="103">
        <v>0</v>
      </c>
      <c r="AD6" s="103">
        <v>0</v>
      </c>
      <c r="AE6" s="103">
        <v>0</v>
      </c>
      <c r="AF6" s="103">
        <v>0</v>
      </c>
      <c r="AG6" s="103">
        <v>0</v>
      </c>
      <c r="AH6" s="103">
        <v>0</v>
      </c>
      <c r="AI6" s="103">
        <v>0</v>
      </c>
      <c r="AJ6" s="103">
        <v>0</v>
      </c>
      <c r="AK6" s="103">
        <v>0</v>
      </c>
      <c r="AL6" s="103">
        <v>0</v>
      </c>
      <c r="AM6" s="103">
        <v>0</v>
      </c>
      <c r="AN6" s="103">
        <v>0</v>
      </c>
      <c r="AO6" s="103">
        <v>0</v>
      </c>
      <c r="AP6" s="103">
        <v>0</v>
      </c>
      <c r="AQ6" s="103">
        <v>0</v>
      </c>
      <c r="AR6" s="103">
        <v>0</v>
      </c>
      <c r="AS6" s="103">
        <v>0</v>
      </c>
      <c r="AT6" s="103">
        <v>0</v>
      </c>
      <c r="AU6" s="103">
        <v>0</v>
      </c>
      <c r="AV6" s="103">
        <v>0</v>
      </c>
      <c r="AW6" s="103">
        <v>0</v>
      </c>
      <c r="AX6" s="103">
        <v>0</v>
      </c>
      <c r="AY6" s="103">
        <v>0</v>
      </c>
      <c r="AZ6" s="103">
        <v>0</v>
      </c>
      <c r="BA6" s="103">
        <v>0</v>
      </c>
      <c r="BB6" s="103">
        <v>0</v>
      </c>
      <c r="BC6" s="103">
        <v>0</v>
      </c>
      <c r="BD6" s="103">
        <v>0</v>
      </c>
      <c r="BE6" s="103">
        <v>0</v>
      </c>
      <c r="BF6" s="103">
        <v>0</v>
      </c>
      <c r="BG6" s="103">
        <v>0</v>
      </c>
      <c r="BH6" s="103">
        <v>0</v>
      </c>
      <c r="BI6" s="103">
        <v>0</v>
      </c>
      <c r="BJ6" s="103">
        <v>0</v>
      </c>
      <c r="BK6" s="103">
        <v>0</v>
      </c>
      <c r="BL6" s="103">
        <v>0</v>
      </c>
      <c r="BM6" s="103">
        <v>0</v>
      </c>
      <c r="BN6" s="103">
        <v>0</v>
      </c>
      <c r="BO6" s="103">
        <v>0</v>
      </c>
      <c r="BP6" s="103">
        <v>0</v>
      </c>
      <c r="BQ6" s="103">
        <v>0</v>
      </c>
      <c r="BR6" s="103">
        <v>0</v>
      </c>
      <c r="BS6" s="103">
        <v>0</v>
      </c>
      <c r="BT6" s="103">
        <v>0</v>
      </c>
      <c r="BU6" s="103">
        <v>0</v>
      </c>
      <c r="BV6" s="103">
        <v>0</v>
      </c>
      <c r="BW6" s="103">
        <v>0</v>
      </c>
      <c r="BX6" s="103">
        <v>0</v>
      </c>
      <c r="BY6" s="103">
        <v>0</v>
      </c>
      <c r="BZ6" s="103">
        <v>0</v>
      </c>
      <c r="CA6" s="103">
        <v>0</v>
      </c>
    </row>
    <row r="7" spans="1:79" x14ac:dyDescent="0.2">
      <c r="A7" s="101" t="s">
        <v>172</v>
      </c>
    </row>
    <row r="8" spans="1:79" x14ac:dyDescent="0.2">
      <c r="A8" s="101" t="s">
        <v>173</v>
      </c>
    </row>
    <row r="9" spans="1:79" x14ac:dyDescent="0.2">
      <c r="A9" s="99" t="s">
        <v>174</v>
      </c>
    </row>
    <row r="10" spans="1:79" x14ac:dyDescent="0.2">
      <c r="A10" s="101" t="s">
        <v>175</v>
      </c>
      <c r="B10" s="100">
        <v>5784352.1699999999</v>
      </c>
      <c r="C10" s="100">
        <v>5735525.3399999999</v>
      </c>
      <c r="D10" s="100">
        <v>5686698.5</v>
      </c>
      <c r="E10" s="100">
        <v>5637871.6699999999</v>
      </c>
      <c r="F10" s="100">
        <v>5589044.8300000001</v>
      </c>
      <c r="G10" s="100">
        <v>5540218</v>
      </c>
      <c r="H10" s="100">
        <v>5491391.1699999999</v>
      </c>
      <c r="I10" s="100">
        <v>5442564.3300000001</v>
      </c>
      <c r="J10" s="100">
        <v>5393737.5</v>
      </c>
      <c r="K10" s="100">
        <v>5344910.67</v>
      </c>
      <c r="L10" s="100">
        <v>5296083.84</v>
      </c>
      <c r="M10" s="100">
        <v>5247257</v>
      </c>
      <c r="N10" s="100">
        <v>5247257</v>
      </c>
      <c r="O10" s="100">
        <v>5247257</v>
      </c>
      <c r="P10" s="100">
        <v>5247257</v>
      </c>
      <c r="Q10" s="100">
        <v>5247257</v>
      </c>
      <c r="R10" s="100">
        <v>5247257</v>
      </c>
      <c r="S10" s="100">
        <v>5247257</v>
      </c>
      <c r="T10" s="100">
        <v>5247257</v>
      </c>
      <c r="U10" s="100">
        <v>5247257</v>
      </c>
      <c r="V10" s="100">
        <v>5247257</v>
      </c>
      <c r="W10" s="100">
        <v>5247257</v>
      </c>
      <c r="X10" s="100">
        <v>5247257</v>
      </c>
      <c r="Y10" s="100">
        <v>5247257</v>
      </c>
      <c r="Z10" s="100">
        <v>5247257</v>
      </c>
      <c r="AA10" s="100">
        <v>5247257</v>
      </c>
      <c r="AB10" s="100">
        <v>5247257</v>
      </c>
      <c r="AC10" s="100">
        <v>5247257</v>
      </c>
      <c r="AD10" s="100">
        <v>5247257</v>
      </c>
      <c r="AE10" s="100">
        <v>5247257</v>
      </c>
      <c r="AF10" s="100">
        <v>5247257</v>
      </c>
      <c r="AG10" s="100">
        <v>5247257</v>
      </c>
      <c r="AH10" s="100">
        <v>5247257</v>
      </c>
      <c r="AI10" s="100">
        <v>5247257</v>
      </c>
      <c r="AJ10" s="100">
        <v>5247257</v>
      </c>
      <c r="AK10" s="100">
        <v>5247257</v>
      </c>
      <c r="AL10" s="100">
        <v>5247257</v>
      </c>
      <c r="AM10" s="100">
        <v>5247257</v>
      </c>
      <c r="AN10" s="100">
        <v>5247257</v>
      </c>
      <c r="AO10" s="100">
        <v>5247257</v>
      </c>
      <c r="AP10" s="100">
        <v>5247257</v>
      </c>
      <c r="AQ10" s="100">
        <v>5247257</v>
      </c>
      <c r="AR10" s="100">
        <v>5247257</v>
      </c>
      <c r="AS10" s="100">
        <v>5247257</v>
      </c>
      <c r="AT10" s="100">
        <v>5247257</v>
      </c>
      <c r="AU10" s="100">
        <v>5247257</v>
      </c>
      <c r="AV10" s="100">
        <v>5247257</v>
      </c>
      <c r="AW10" s="100">
        <v>5247257</v>
      </c>
      <c r="AX10" s="100">
        <v>5247257</v>
      </c>
      <c r="AY10" s="100">
        <v>5247257</v>
      </c>
      <c r="AZ10" s="100">
        <v>5247257</v>
      </c>
      <c r="BA10" s="100">
        <v>5247257</v>
      </c>
      <c r="BB10" s="100">
        <v>5247257</v>
      </c>
      <c r="BC10" s="100">
        <v>5247257</v>
      </c>
      <c r="BD10" s="100">
        <v>5247257</v>
      </c>
      <c r="BE10" s="100">
        <v>5247257</v>
      </c>
      <c r="BF10" s="100">
        <v>5247257</v>
      </c>
      <c r="BG10" s="100">
        <v>5247257</v>
      </c>
      <c r="BH10" s="100">
        <v>5247257</v>
      </c>
      <c r="BI10" s="100">
        <v>5247257</v>
      </c>
      <c r="BJ10" s="100">
        <v>5247257</v>
      </c>
      <c r="BK10" s="100">
        <v>5247257</v>
      </c>
      <c r="BL10" s="100">
        <v>5247257</v>
      </c>
      <c r="BM10" s="100">
        <v>5247257</v>
      </c>
      <c r="BN10" s="100">
        <v>5247257</v>
      </c>
      <c r="BO10" s="100">
        <v>5247257</v>
      </c>
      <c r="BP10" s="100">
        <v>5247257</v>
      </c>
      <c r="BQ10" s="100">
        <v>5247257</v>
      </c>
      <c r="BR10" s="100">
        <v>5247257</v>
      </c>
      <c r="BS10" s="100">
        <v>5247257</v>
      </c>
      <c r="BT10" s="100">
        <v>5247257</v>
      </c>
      <c r="BU10" s="100">
        <v>5247257</v>
      </c>
      <c r="BV10" s="100">
        <v>5247257</v>
      </c>
      <c r="BW10" s="100">
        <v>5247257</v>
      </c>
      <c r="BX10" s="100">
        <v>5247257</v>
      </c>
      <c r="BY10" s="100">
        <v>5247257</v>
      </c>
      <c r="BZ10" s="100">
        <v>5247257</v>
      </c>
      <c r="CA10" s="100">
        <v>5247257</v>
      </c>
    </row>
    <row r="11" spans="1:79" x14ac:dyDescent="0.2">
      <c r="A11" s="101" t="s">
        <v>176</v>
      </c>
      <c r="B11" s="100">
        <v>5970405.5999999996</v>
      </c>
      <c r="C11" s="100">
        <v>5953750.2000000002</v>
      </c>
      <c r="D11" s="100">
        <v>5937094.7999999998</v>
      </c>
      <c r="E11" s="100">
        <v>5920439.4000000004</v>
      </c>
      <c r="F11" s="100">
        <v>5903784</v>
      </c>
      <c r="G11" s="100">
        <v>5887128.5999999996</v>
      </c>
      <c r="H11" s="100">
        <v>5870473.2000000002</v>
      </c>
      <c r="I11" s="100">
        <v>5853817.7999999998</v>
      </c>
      <c r="J11" s="100">
        <v>5837162.4000000004</v>
      </c>
      <c r="K11" s="100">
        <v>5820507</v>
      </c>
      <c r="L11" s="100">
        <v>5803851.5999999996</v>
      </c>
      <c r="M11" s="100">
        <v>5787196.2000000002</v>
      </c>
      <c r="N11" s="100">
        <v>5787196.2000000002</v>
      </c>
      <c r="O11" s="100">
        <v>5787196.2000000002</v>
      </c>
      <c r="P11" s="100">
        <v>5787196.2000000002</v>
      </c>
      <c r="Q11" s="100">
        <v>5787196.2000000002</v>
      </c>
      <c r="R11" s="100">
        <v>5787196.2000000002</v>
      </c>
      <c r="S11" s="100">
        <v>5787196.2000000002</v>
      </c>
      <c r="T11" s="100">
        <v>5787196.2000000002</v>
      </c>
      <c r="U11" s="100">
        <v>5787196.2000000002</v>
      </c>
      <c r="V11" s="100">
        <v>5787196.2000000002</v>
      </c>
      <c r="W11" s="100">
        <v>5787196.2000000002</v>
      </c>
      <c r="X11" s="100">
        <v>5787196.2000000002</v>
      </c>
      <c r="Y11" s="100">
        <v>5787196.2000000002</v>
      </c>
      <c r="Z11" s="100">
        <v>5787196.2000000002</v>
      </c>
      <c r="AA11" s="100">
        <v>5787196.2000000002</v>
      </c>
      <c r="AB11" s="100">
        <v>5787196.2000000002</v>
      </c>
      <c r="AC11" s="100">
        <v>5787196.2000000002</v>
      </c>
      <c r="AD11" s="100">
        <v>5787196.2000000002</v>
      </c>
      <c r="AE11" s="100">
        <v>5787196.2000000002</v>
      </c>
      <c r="AF11" s="100">
        <v>5787196.2000000002</v>
      </c>
      <c r="AG11" s="100">
        <v>5787196.2000000002</v>
      </c>
      <c r="AH11" s="100">
        <v>5787196.2000000002</v>
      </c>
      <c r="AI11" s="100">
        <v>5787196.2000000002</v>
      </c>
      <c r="AJ11" s="100">
        <v>5787196.2000000002</v>
      </c>
      <c r="AK11" s="100">
        <v>5787196.2000000002</v>
      </c>
      <c r="AL11" s="100">
        <v>5787196.2000000002</v>
      </c>
      <c r="AM11" s="100">
        <v>5787196.2000000002</v>
      </c>
      <c r="AN11" s="100">
        <v>5787196.2000000002</v>
      </c>
      <c r="AO11" s="100">
        <v>5787196.2000000002</v>
      </c>
      <c r="AP11" s="100">
        <v>5787196.2000000002</v>
      </c>
      <c r="AQ11" s="100">
        <v>5787196.2000000002</v>
      </c>
      <c r="AR11" s="100">
        <v>5787196.2000000002</v>
      </c>
      <c r="AS11" s="100">
        <v>5787196.2000000002</v>
      </c>
      <c r="AT11" s="100">
        <v>5787196.2000000002</v>
      </c>
      <c r="AU11" s="100">
        <v>5787196.2000000002</v>
      </c>
      <c r="AV11" s="100">
        <v>5787196.2000000002</v>
      </c>
      <c r="AW11" s="100">
        <v>5787196.2000000002</v>
      </c>
      <c r="AX11" s="100">
        <v>5787196.2000000002</v>
      </c>
      <c r="AY11" s="100">
        <v>5787196.2000000002</v>
      </c>
      <c r="AZ11" s="100">
        <v>5787196.2000000002</v>
      </c>
      <c r="BA11" s="100">
        <v>5787196.2000000002</v>
      </c>
      <c r="BB11" s="100">
        <v>5787196.2000000002</v>
      </c>
      <c r="BC11" s="100">
        <v>5787196.2000000002</v>
      </c>
      <c r="BD11" s="100">
        <v>5787196.2000000002</v>
      </c>
      <c r="BE11" s="100">
        <v>5787196.2000000002</v>
      </c>
      <c r="BF11" s="100">
        <v>5787196.2000000002</v>
      </c>
      <c r="BG11" s="100">
        <v>5787196.2000000002</v>
      </c>
      <c r="BH11" s="100">
        <v>5787196.2000000002</v>
      </c>
      <c r="BI11" s="100">
        <v>5787196.2000000002</v>
      </c>
      <c r="BJ11" s="100">
        <v>5787196.2000000002</v>
      </c>
      <c r="BK11" s="100">
        <v>5787196.2000000002</v>
      </c>
      <c r="BL11" s="100">
        <v>5787196.2000000002</v>
      </c>
      <c r="BM11" s="100">
        <v>5787196.2000000002</v>
      </c>
      <c r="BN11" s="100">
        <v>5787196.2000000002</v>
      </c>
      <c r="BO11" s="100">
        <v>5787196.2000000002</v>
      </c>
      <c r="BP11" s="100">
        <v>5787196.2000000002</v>
      </c>
      <c r="BQ11" s="100">
        <v>5787196.2000000002</v>
      </c>
      <c r="BR11" s="100">
        <v>5787196.2000000002</v>
      </c>
      <c r="BS11" s="100">
        <v>5787196.2000000002</v>
      </c>
      <c r="BT11" s="100">
        <v>5787196.2000000002</v>
      </c>
      <c r="BU11" s="100">
        <v>5787196.2000000002</v>
      </c>
      <c r="BV11" s="100">
        <v>5787196.2000000002</v>
      </c>
      <c r="BW11" s="100">
        <v>5787196.2000000002</v>
      </c>
      <c r="BX11" s="100">
        <v>5787196.2000000002</v>
      </c>
      <c r="BY11" s="100">
        <v>5787196.2000000002</v>
      </c>
      <c r="BZ11" s="100">
        <v>5787196.2000000002</v>
      </c>
      <c r="CA11" s="100">
        <v>5787196.2000000002</v>
      </c>
    </row>
    <row r="12" spans="1:79" x14ac:dyDescent="0.2">
      <c r="A12" s="101" t="s">
        <v>177</v>
      </c>
      <c r="B12" s="100">
        <v>53101.64</v>
      </c>
      <c r="C12" s="100">
        <v>53101.64</v>
      </c>
      <c r="D12" s="100">
        <v>81525.03</v>
      </c>
      <c r="E12" s="100">
        <v>81525.03</v>
      </c>
      <c r="F12" s="100">
        <v>87963.39</v>
      </c>
      <c r="G12" s="100">
        <v>87963.39</v>
      </c>
      <c r="H12" s="100">
        <v>87963.39</v>
      </c>
      <c r="I12" s="100">
        <v>87963.39</v>
      </c>
      <c r="J12" s="100">
        <v>87963.39</v>
      </c>
      <c r="K12" s="100">
        <v>165475.62</v>
      </c>
      <c r="L12" s="100">
        <v>-320536.61</v>
      </c>
      <c r="M12" s="100">
        <v>61098.38</v>
      </c>
      <c r="N12" s="100">
        <v>61098.38</v>
      </c>
      <c r="O12" s="100">
        <v>61098.38</v>
      </c>
      <c r="P12" s="100">
        <v>61098.38</v>
      </c>
      <c r="Q12" s="100">
        <v>61098.38</v>
      </c>
      <c r="R12" s="100">
        <v>61098.38</v>
      </c>
      <c r="S12" s="100">
        <v>61098.38</v>
      </c>
      <c r="T12" s="100">
        <v>61098.38</v>
      </c>
      <c r="U12" s="100">
        <v>61098.38</v>
      </c>
      <c r="V12" s="100">
        <v>61098.38</v>
      </c>
      <c r="W12" s="100">
        <v>61098.38</v>
      </c>
      <c r="X12" s="100">
        <v>61098.38</v>
      </c>
      <c r="Y12" s="100">
        <v>61098.38</v>
      </c>
      <c r="Z12" s="100">
        <v>61098.38</v>
      </c>
      <c r="AA12" s="100">
        <v>61098.38</v>
      </c>
      <c r="AB12" s="100">
        <v>61098.38</v>
      </c>
      <c r="AC12" s="100">
        <v>61098.38</v>
      </c>
      <c r="AD12" s="100">
        <v>61098.38</v>
      </c>
      <c r="AE12" s="100">
        <v>61098.38</v>
      </c>
      <c r="AF12" s="100">
        <v>61098.38</v>
      </c>
      <c r="AG12" s="100">
        <v>61098.38</v>
      </c>
      <c r="AH12" s="100">
        <v>61098.38</v>
      </c>
      <c r="AI12" s="100">
        <v>61098.38</v>
      </c>
      <c r="AJ12" s="100">
        <v>61098.38</v>
      </c>
      <c r="AK12" s="100">
        <v>61098.38</v>
      </c>
      <c r="AL12" s="100">
        <v>61098.38</v>
      </c>
      <c r="AM12" s="100">
        <v>61098.38</v>
      </c>
      <c r="AN12" s="100">
        <v>61098.38</v>
      </c>
      <c r="AO12" s="100">
        <v>61098.38</v>
      </c>
      <c r="AP12" s="100">
        <v>61098.38</v>
      </c>
      <c r="AQ12" s="100">
        <v>61098.38</v>
      </c>
      <c r="AR12" s="100">
        <v>61098.38</v>
      </c>
      <c r="AS12" s="100">
        <v>61098.38</v>
      </c>
      <c r="AT12" s="100">
        <v>61098.38</v>
      </c>
      <c r="AU12" s="100">
        <v>61098.38</v>
      </c>
      <c r="AV12" s="100">
        <v>61098.38</v>
      </c>
      <c r="AW12" s="100">
        <v>61098.38</v>
      </c>
      <c r="AX12" s="100">
        <v>61098.38</v>
      </c>
      <c r="AY12" s="100">
        <v>61098.38</v>
      </c>
      <c r="AZ12" s="100">
        <v>61098.38</v>
      </c>
      <c r="BA12" s="100">
        <v>61098.38</v>
      </c>
      <c r="BB12" s="100">
        <v>61098.38</v>
      </c>
      <c r="BC12" s="100">
        <v>61098.38</v>
      </c>
      <c r="BD12" s="100">
        <v>61098.38</v>
      </c>
      <c r="BE12" s="100">
        <v>61098.38</v>
      </c>
      <c r="BF12" s="100">
        <v>61098.38</v>
      </c>
      <c r="BG12" s="100">
        <v>61098.38</v>
      </c>
      <c r="BH12" s="100">
        <v>61098.38</v>
      </c>
      <c r="BI12" s="100">
        <v>61098.38</v>
      </c>
      <c r="BJ12" s="100">
        <v>61098.38</v>
      </c>
      <c r="BK12" s="100">
        <v>61098.38</v>
      </c>
      <c r="BL12" s="100">
        <v>61098.38</v>
      </c>
      <c r="BM12" s="100">
        <v>61098.38</v>
      </c>
      <c r="BN12" s="100">
        <v>61098.38</v>
      </c>
      <c r="BO12" s="100">
        <v>61098.38</v>
      </c>
      <c r="BP12" s="100">
        <v>61098.38</v>
      </c>
      <c r="BQ12" s="100">
        <v>61098.38</v>
      </c>
      <c r="BR12" s="100">
        <v>61098.38</v>
      </c>
      <c r="BS12" s="100">
        <v>61098.38</v>
      </c>
      <c r="BT12" s="100">
        <v>61098.38</v>
      </c>
      <c r="BU12" s="100">
        <v>61098.38</v>
      </c>
      <c r="BV12" s="100">
        <v>61098.38</v>
      </c>
      <c r="BW12" s="100">
        <v>61098.38</v>
      </c>
      <c r="BX12" s="100">
        <v>61098.38</v>
      </c>
      <c r="BY12" s="100">
        <v>61098.38</v>
      </c>
      <c r="BZ12" s="100">
        <v>61098.38</v>
      </c>
      <c r="CA12" s="100">
        <v>61098.38</v>
      </c>
    </row>
    <row r="13" spans="1:79" x14ac:dyDescent="0.2">
      <c r="A13" s="101" t="s">
        <v>178</v>
      </c>
      <c r="B13" s="100">
        <v>-283082.59000000003</v>
      </c>
      <c r="C13" s="100">
        <v>-294065.68</v>
      </c>
      <c r="D13" s="100">
        <v>142414.04999999999</v>
      </c>
      <c r="E13" s="100">
        <v>133025.56</v>
      </c>
      <c r="F13" s="100">
        <v>122573.48</v>
      </c>
      <c r="G13" s="100">
        <v>111590.39</v>
      </c>
      <c r="H13" s="100">
        <v>100394.03</v>
      </c>
      <c r="I13" s="100">
        <v>89197.67</v>
      </c>
      <c r="J13" s="100">
        <v>78001.31</v>
      </c>
      <c r="K13" s="100">
        <v>66976.52</v>
      </c>
      <c r="L13" s="100">
        <v>55780.160000000003</v>
      </c>
      <c r="M13" s="100">
        <v>45370.39</v>
      </c>
      <c r="N13" s="100">
        <v>45370.39</v>
      </c>
      <c r="O13" s="100">
        <v>34174.39</v>
      </c>
      <c r="P13" s="100">
        <v>22978.39</v>
      </c>
      <c r="Q13" s="100">
        <v>11782.39</v>
      </c>
      <c r="R13" s="100">
        <v>338086.39</v>
      </c>
      <c r="S13" s="100">
        <v>326890.38999999902</v>
      </c>
      <c r="T13" s="100">
        <v>315694.38999999902</v>
      </c>
      <c r="U13" s="100">
        <v>304498.38999999902</v>
      </c>
      <c r="V13" s="100">
        <v>293302.38999999902</v>
      </c>
      <c r="W13" s="100">
        <v>282106.38999999902</v>
      </c>
      <c r="X13" s="100">
        <v>270910.38999999902</v>
      </c>
      <c r="Y13" s="100">
        <v>259714.389999999</v>
      </c>
      <c r="Z13" s="100">
        <v>248518.389999999</v>
      </c>
      <c r="AA13" s="100">
        <v>248518.389999999</v>
      </c>
      <c r="AB13" s="100">
        <v>237322.389999999</v>
      </c>
      <c r="AC13" s="100">
        <v>226126.389999999</v>
      </c>
      <c r="AD13" s="100">
        <v>214930.389999999</v>
      </c>
      <c r="AE13" s="100">
        <v>203734.389999999</v>
      </c>
      <c r="AF13" s="100">
        <v>192538.389999999</v>
      </c>
      <c r="AG13" s="100">
        <v>181342.389999999</v>
      </c>
      <c r="AH13" s="100">
        <v>170146.389999999</v>
      </c>
      <c r="AI13" s="100">
        <v>158950.389999999</v>
      </c>
      <c r="AJ13" s="100">
        <v>147754.389999999</v>
      </c>
      <c r="AK13" s="100">
        <v>136558.389999999</v>
      </c>
      <c r="AL13" s="100">
        <v>125362.389999999</v>
      </c>
      <c r="AM13" s="100">
        <v>114166.389999999</v>
      </c>
      <c r="AN13" s="100">
        <v>114166.389999999</v>
      </c>
      <c r="AO13" s="100">
        <v>102970.389999999</v>
      </c>
      <c r="AP13" s="100">
        <v>91774.389999999796</v>
      </c>
      <c r="AQ13" s="100">
        <v>80578.389999999796</v>
      </c>
      <c r="AR13" s="100">
        <v>69382.389999999796</v>
      </c>
      <c r="AS13" s="100">
        <v>58186.389999999803</v>
      </c>
      <c r="AT13" s="100">
        <v>46990.389999999803</v>
      </c>
      <c r="AU13" s="100">
        <v>35794.389999999803</v>
      </c>
      <c r="AV13" s="100">
        <v>24598.389999999799</v>
      </c>
      <c r="AW13" s="100">
        <v>13402.389999999799</v>
      </c>
      <c r="AX13" s="100">
        <v>2206.3899999998498</v>
      </c>
      <c r="AY13" s="100">
        <v>-8989.6100000001406</v>
      </c>
      <c r="AZ13" s="100">
        <v>-20185.610000000099</v>
      </c>
      <c r="BA13" s="100">
        <v>-20185.610000000099</v>
      </c>
      <c r="BB13" s="100">
        <v>-31381.610000000099</v>
      </c>
      <c r="BC13" s="100">
        <v>-42577.610000000102</v>
      </c>
      <c r="BD13" s="100">
        <v>-53773.610000000102</v>
      </c>
      <c r="BE13" s="100">
        <v>272530.38999999902</v>
      </c>
      <c r="BF13" s="100">
        <v>261334.389999999</v>
      </c>
      <c r="BG13" s="100">
        <v>250138.389999999</v>
      </c>
      <c r="BH13" s="100">
        <v>238942.389999999</v>
      </c>
      <c r="BI13" s="100">
        <v>227746.389999999</v>
      </c>
      <c r="BJ13" s="100">
        <v>216550.389999999</v>
      </c>
      <c r="BK13" s="100">
        <v>205354.389999999</v>
      </c>
      <c r="BL13" s="100">
        <v>194158.389999999</v>
      </c>
      <c r="BM13" s="100">
        <v>182962.389999999</v>
      </c>
      <c r="BN13" s="100">
        <v>182962.389999999</v>
      </c>
      <c r="BO13" s="100">
        <v>171766.389999999</v>
      </c>
      <c r="BP13" s="100">
        <v>160570.389999999</v>
      </c>
      <c r="BQ13" s="100">
        <v>149374.389999999</v>
      </c>
      <c r="BR13" s="100">
        <v>138178.389999999</v>
      </c>
      <c r="BS13" s="100">
        <v>126982.389999999</v>
      </c>
      <c r="BT13" s="100">
        <v>115786.389999999</v>
      </c>
      <c r="BU13" s="100">
        <v>104590.389999999</v>
      </c>
      <c r="BV13" s="100">
        <v>93394.389999999796</v>
      </c>
      <c r="BW13" s="100">
        <v>82198.389999999796</v>
      </c>
      <c r="BX13" s="100">
        <v>71002.389999999796</v>
      </c>
      <c r="BY13" s="100">
        <v>59806.389999999803</v>
      </c>
      <c r="BZ13" s="100">
        <v>48610.389999999803</v>
      </c>
      <c r="CA13" s="100">
        <v>48610.389999999803</v>
      </c>
    </row>
    <row r="14" spans="1:79" x14ac:dyDescent="0.2">
      <c r="A14" s="101" t="s">
        <v>179</v>
      </c>
      <c r="B14" s="100">
        <v>3486654.11</v>
      </c>
      <c r="C14" s="100">
        <v>3441645.67</v>
      </c>
      <c r="D14" s="100">
        <v>3396637.22</v>
      </c>
      <c r="E14" s="100">
        <v>3351628.78</v>
      </c>
      <c r="F14" s="100">
        <v>3306620.33</v>
      </c>
      <c r="G14" s="100">
        <v>3261611.89</v>
      </c>
      <c r="H14" s="100">
        <v>3216603.44</v>
      </c>
      <c r="I14" s="100">
        <v>3171595</v>
      </c>
      <c r="J14" s="100">
        <v>3126586.56</v>
      </c>
      <c r="K14" s="100">
        <v>3081578.11</v>
      </c>
      <c r="L14" s="100">
        <v>3036569.67</v>
      </c>
      <c r="M14" s="100">
        <v>2991561.23</v>
      </c>
      <c r="N14" s="100">
        <v>2991561.23</v>
      </c>
      <c r="O14" s="100">
        <v>2991561.23</v>
      </c>
      <c r="P14" s="100">
        <v>2991561.23</v>
      </c>
      <c r="Q14" s="100">
        <v>2991561.23</v>
      </c>
      <c r="R14" s="100">
        <v>2991561.23</v>
      </c>
      <c r="S14" s="100">
        <v>2991561.23</v>
      </c>
      <c r="T14" s="100">
        <v>2991561.23</v>
      </c>
      <c r="U14" s="100">
        <v>2991561.23</v>
      </c>
      <c r="V14" s="100">
        <v>2991561.23</v>
      </c>
      <c r="W14" s="100">
        <v>2991561.23</v>
      </c>
      <c r="X14" s="100">
        <v>2991561.23</v>
      </c>
      <c r="Y14" s="100">
        <v>2991561.23</v>
      </c>
      <c r="Z14" s="100">
        <v>2991561.23</v>
      </c>
      <c r="AA14" s="100">
        <v>2991561.23</v>
      </c>
      <c r="AB14" s="100">
        <v>2991561.23</v>
      </c>
      <c r="AC14" s="100">
        <v>2991561.23</v>
      </c>
      <c r="AD14" s="100">
        <v>2991561.23</v>
      </c>
      <c r="AE14" s="100">
        <v>2991561.23</v>
      </c>
      <c r="AF14" s="100">
        <v>2991561.23</v>
      </c>
      <c r="AG14" s="100">
        <v>2991561.23</v>
      </c>
      <c r="AH14" s="100">
        <v>2991561.23</v>
      </c>
      <c r="AI14" s="100">
        <v>2991561.23</v>
      </c>
      <c r="AJ14" s="100">
        <v>2991561.23</v>
      </c>
      <c r="AK14" s="100">
        <v>2991561.23</v>
      </c>
      <c r="AL14" s="100">
        <v>2991561.23</v>
      </c>
      <c r="AM14" s="100">
        <v>2991561.23</v>
      </c>
      <c r="AN14" s="100">
        <v>2991561.23</v>
      </c>
      <c r="AO14" s="100">
        <v>2991561.23</v>
      </c>
      <c r="AP14" s="100">
        <v>2991561.23</v>
      </c>
      <c r="AQ14" s="100">
        <v>2991561.23</v>
      </c>
      <c r="AR14" s="100">
        <v>2991561.23</v>
      </c>
      <c r="AS14" s="100">
        <v>2991561.23</v>
      </c>
      <c r="AT14" s="100">
        <v>2991561.23</v>
      </c>
      <c r="AU14" s="100">
        <v>2991561.23</v>
      </c>
      <c r="AV14" s="100">
        <v>2991561.23</v>
      </c>
      <c r="AW14" s="100">
        <v>2991561.23</v>
      </c>
      <c r="AX14" s="100">
        <v>2991561.23</v>
      </c>
      <c r="AY14" s="100">
        <v>2991561.23</v>
      </c>
      <c r="AZ14" s="100">
        <v>2991561.23</v>
      </c>
      <c r="BA14" s="100">
        <v>2991561.23</v>
      </c>
      <c r="BB14" s="100">
        <v>2991561.23</v>
      </c>
      <c r="BC14" s="100">
        <v>2991561.23</v>
      </c>
      <c r="BD14" s="100">
        <v>2991561.23</v>
      </c>
      <c r="BE14" s="100">
        <v>2991561.23</v>
      </c>
      <c r="BF14" s="100">
        <v>2991561.23</v>
      </c>
      <c r="BG14" s="100">
        <v>2991561.23</v>
      </c>
      <c r="BH14" s="100">
        <v>2991561.23</v>
      </c>
      <c r="BI14" s="100">
        <v>2991561.23</v>
      </c>
      <c r="BJ14" s="100">
        <v>2991561.23</v>
      </c>
      <c r="BK14" s="100">
        <v>2991561.23</v>
      </c>
      <c r="BL14" s="100">
        <v>2991561.23</v>
      </c>
      <c r="BM14" s="100">
        <v>2991561.23</v>
      </c>
      <c r="BN14" s="100">
        <v>2991561.23</v>
      </c>
      <c r="BO14" s="100">
        <v>2991561.23</v>
      </c>
      <c r="BP14" s="100">
        <v>2991561.23</v>
      </c>
      <c r="BQ14" s="100">
        <v>2991561.23</v>
      </c>
      <c r="BR14" s="100">
        <v>2991561.23</v>
      </c>
      <c r="BS14" s="100">
        <v>2991561.23</v>
      </c>
      <c r="BT14" s="100">
        <v>2991561.23</v>
      </c>
      <c r="BU14" s="100">
        <v>2991561.23</v>
      </c>
      <c r="BV14" s="100">
        <v>2991561.23</v>
      </c>
      <c r="BW14" s="100">
        <v>2991561.23</v>
      </c>
      <c r="BX14" s="100">
        <v>2991561.23</v>
      </c>
      <c r="BY14" s="100">
        <v>2991561.23</v>
      </c>
      <c r="BZ14" s="100">
        <v>2991561.23</v>
      </c>
      <c r="CA14" s="100">
        <v>2991561.23</v>
      </c>
    </row>
    <row r="15" spans="1:79" x14ac:dyDescent="0.2">
      <c r="A15" s="101" t="s">
        <v>180</v>
      </c>
      <c r="B15" s="100">
        <v>4245219.18</v>
      </c>
      <c r="C15" s="100">
        <v>4231847</v>
      </c>
      <c r="D15" s="100">
        <v>4218474.83</v>
      </c>
      <c r="E15" s="100">
        <v>4205102.66</v>
      </c>
      <c r="F15" s="100">
        <v>4191730.48999999</v>
      </c>
      <c r="G15" s="100">
        <v>4178358.3099999898</v>
      </c>
      <c r="H15" s="100">
        <v>4164986.14</v>
      </c>
      <c r="I15" s="100">
        <v>4151613.97</v>
      </c>
      <c r="J15" s="100">
        <v>4138241.79</v>
      </c>
      <c r="K15" s="100">
        <v>4124869.62</v>
      </c>
      <c r="L15" s="100">
        <v>4111497.4499999899</v>
      </c>
      <c r="M15" s="100">
        <v>4098125.27</v>
      </c>
      <c r="N15" s="100">
        <v>4098125.27</v>
      </c>
      <c r="O15" s="100">
        <v>4098125.27</v>
      </c>
      <c r="P15" s="100">
        <v>4098125.27</v>
      </c>
      <c r="Q15" s="100">
        <v>4098125.27</v>
      </c>
      <c r="R15" s="100">
        <v>4098125.27</v>
      </c>
      <c r="S15" s="100">
        <v>4098125.27</v>
      </c>
      <c r="T15" s="100">
        <v>4098125.27</v>
      </c>
      <c r="U15" s="100">
        <v>4098125.27</v>
      </c>
      <c r="V15" s="100">
        <v>4098125.27</v>
      </c>
      <c r="W15" s="100">
        <v>4098125.27</v>
      </c>
      <c r="X15" s="100">
        <v>4098125.27</v>
      </c>
      <c r="Y15" s="100">
        <v>4098125.27</v>
      </c>
      <c r="Z15" s="100">
        <v>4098125.27</v>
      </c>
      <c r="AA15" s="100">
        <v>4098125.27</v>
      </c>
      <c r="AB15" s="100">
        <v>4098125.27</v>
      </c>
      <c r="AC15" s="100">
        <v>4098125.27</v>
      </c>
      <c r="AD15" s="100">
        <v>4098125.27</v>
      </c>
      <c r="AE15" s="100">
        <v>4098125.27</v>
      </c>
      <c r="AF15" s="100">
        <v>4098125.27</v>
      </c>
      <c r="AG15" s="100">
        <v>4098125.27</v>
      </c>
      <c r="AH15" s="100">
        <v>4098125.27</v>
      </c>
      <c r="AI15" s="100">
        <v>4098125.27</v>
      </c>
      <c r="AJ15" s="100">
        <v>4098125.27</v>
      </c>
      <c r="AK15" s="100">
        <v>4098125.27</v>
      </c>
      <c r="AL15" s="100">
        <v>4098125.27</v>
      </c>
      <c r="AM15" s="100">
        <v>4098125.27</v>
      </c>
      <c r="AN15" s="100">
        <v>4098125.27</v>
      </c>
      <c r="AO15" s="100">
        <v>4098125.27</v>
      </c>
      <c r="AP15" s="100">
        <v>4098125.27</v>
      </c>
      <c r="AQ15" s="100">
        <v>4098125.27</v>
      </c>
      <c r="AR15" s="100">
        <v>4098125.27</v>
      </c>
      <c r="AS15" s="100">
        <v>4098125.27</v>
      </c>
      <c r="AT15" s="100">
        <v>4098125.27</v>
      </c>
      <c r="AU15" s="100">
        <v>4098125.27</v>
      </c>
      <c r="AV15" s="100">
        <v>4098125.27</v>
      </c>
      <c r="AW15" s="100">
        <v>4098125.27</v>
      </c>
      <c r="AX15" s="100">
        <v>4098125.27</v>
      </c>
      <c r="AY15" s="100">
        <v>4098125.27</v>
      </c>
      <c r="AZ15" s="100">
        <v>4098125.27</v>
      </c>
      <c r="BA15" s="100">
        <v>4098125.27</v>
      </c>
      <c r="BB15" s="100">
        <v>4098125.27</v>
      </c>
      <c r="BC15" s="100">
        <v>4098125.27</v>
      </c>
      <c r="BD15" s="100">
        <v>4098125.27</v>
      </c>
      <c r="BE15" s="100">
        <v>4098125.27</v>
      </c>
      <c r="BF15" s="100">
        <v>4098125.27</v>
      </c>
      <c r="BG15" s="100">
        <v>4098125.27</v>
      </c>
      <c r="BH15" s="100">
        <v>4098125.27</v>
      </c>
      <c r="BI15" s="100">
        <v>4098125.27</v>
      </c>
      <c r="BJ15" s="100">
        <v>4098125.27</v>
      </c>
      <c r="BK15" s="100">
        <v>4098125.27</v>
      </c>
      <c r="BL15" s="100">
        <v>4098125.27</v>
      </c>
      <c r="BM15" s="100">
        <v>4098125.27</v>
      </c>
      <c r="BN15" s="100">
        <v>4098125.27</v>
      </c>
      <c r="BO15" s="100">
        <v>4098125.27</v>
      </c>
      <c r="BP15" s="100">
        <v>4098125.27</v>
      </c>
      <c r="BQ15" s="100">
        <v>4098125.27</v>
      </c>
      <c r="BR15" s="100">
        <v>4098125.27</v>
      </c>
      <c r="BS15" s="100">
        <v>4098125.27</v>
      </c>
      <c r="BT15" s="100">
        <v>4098125.27</v>
      </c>
      <c r="BU15" s="100">
        <v>4098125.27</v>
      </c>
      <c r="BV15" s="100">
        <v>4098125.27</v>
      </c>
      <c r="BW15" s="100">
        <v>4098125.27</v>
      </c>
      <c r="BX15" s="100">
        <v>4098125.27</v>
      </c>
      <c r="BY15" s="100">
        <v>4098125.27</v>
      </c>
      <c r="BZ15" s="100">
        <v>4098125.27</v>
      </c>
      <c r="CA15" s="100">
        <v>4098125.27</v>
      </c>
    </row>
    <row r="16" spans="1:79" x14ac:dyDescent="0.2">
      <c r="A16" s="101" t="s">
        <v>181</v>
      </c>
      <c r="B16" s="100">
        <v>0</v>
      </c>
      <c r="C16" s="100">
        <v>0</v>
      </c>
      <c r="D16" s="100">
        <v>0</v>
      </c>
      <c r="E16" s="100">
        <v>0</v>
      </c>
      <c r="F16" s="100">
        <v>0</v>
      </c>
      <c r="G16" s="100">
        <v>0</v>
      </c>
      <c r="H16" s="100">
        <v>0</v>
      </c>
      <c r="I16" s="100">
        <v>0</v>
      </c>
      <c r="J16" s="100">
        <v>0</v>
      </c>
      <c r="K16" s="100">
        <v>0</v>
      </c>
      <c r="L16" s="100">
        <v>0</v>
      </c>
      <c r="M16" s="100">
        <v>0</v>
      </c>
      <c r="N16" s="100">
        <v>0</v>
      </c>
      <c r="O16" s="100">
        <v>0</v>
      </c>
      <c r="P16" s="100">
        <v>0</v>
      </c>
      <c r="Q16" s="100">
        <v>0</v>
      </c>
      <c r="R16" s="100">
        <v>0</v>
      </c>
      <c r="S16" s="100">
        <v>0</v>
      </c>
      <c r="T16" s="100">
        <v>0</v>
      </c>
      <c r="U16" s="100">
        <v>0</v>
      </c>
      <c r="V16" s="100">
        <v>0</v>
      </c>
      <c r="W16" s="100">
        <v>0</v>
      </c>
      <c r="X16" s="100">
        <v>0</v>
      </c>
      <c r="Y16" s="100">
        <v>0</v>
      </c>
      <c r="Z16" s="100">
        <v>0</v>
      </c>
      <c r="AA16" s="100">
        <v>0</v>
      </c>
      <c r="AB16" s="100">
        <v>0</v>
      </c>
      <c r="AC16" s="100">
        <v>0</v>
      </c>
      <c r="AD16" s="100">
        <v>0</v>
      </c>
      <c r="AE16" s="100">
        <v>0</v>
      </c>
      <c r="AF16" s="100">
        <v>0</v>
      </c>
      <c r="AG16" s="100">
        <v>0</v>
      </c>
      <c r="AH16" s="100">
        <v>0</v>
      </c>
      <c r="AI16" s="100">
        <v>0</v>
      </c>
      <c r="AJ16" s="100">
        <v>0</v>
      </c>
      <c r="AK16" s="100">
        <v>0</v>
      </c>
      <c r="AL16" s="100">
        <v>0</v>
      </c>
      <c r="AM16" s="100">
        <v>0</v>
      </c>
      <c r="AN16" s="100">
        <v>0</v>
      </c>
      <c r="AO16" s="100">
        <v>0</v>
      </c>
      <c r="AP16" s="100">
        <v>0</v>
      </c>
      <c r="AQ16" s="100">
        <v>0</v>
      </c>
      <c r="AR16" s="100">
        <v>0</v>
      </c>
      <c r="AS16" s="100">
        <v>0</v>
      </c>
      <c r="AT16" s="100">
        <v>0</v>
      </c>
      <c r="AU16" s="100">
        <v>0</v>
      </c>
      <c r="AV16" s="100">
        <v>0</v>
      </c>
      <c r="AW16" s="100">
        <v>0</v>
      </c>
      <c r="AX16" s="100">
        <v>0</v>
      </c>
      <c r="AY16" s="100">
        <v>0</v>
      </c>
      <c r="AZ16" s="100">
        <v>0</v>
      </c>
      <c r="BA16" s="100">
        <v>0</v>
      </c>
      <c r="BB16" s="100">
        <v>0</v>
      </c>
      <c r="BC16" s="100">
        <v>0</v>
      </c>
      <c r="BD16" s="100">
        <v>0</v>
      </c>
      <c r="BE16" s="100">
        <v>0</v>
      </c>
      <c r="BF16" s="100">
        <v>0</v>
      </c>
      <c r="BG16" s="100">
        <v>0</v>
      </c>
      <c r="BH16" s="100">
        <v>0</v>
      </c>
      <c r="BI16" s="100">
        <v>0</v>
      </c>
      <c r="BJ16" s="100">
        <v>0</v>
      </c>
      <c r="BK16" s="100">
        <v>0</v>
      </c>
      <c r="BL16" s="100">
        <v>0</v>
      </c>
      <c r="BM16" s="100">
        <v>0</v>
      </c>
      <c r="BN16" s="100">
        <v>0</v>
      </c>
      <c r="BO16" s="100">
        <v>0</v>
      </c>
      <c r="BP16" s="100">
        <v>0</v>
      </c>
      <c r="BQ16" s="100">
        <v>0</v>
      </c>
      <c r="BR16" s="100">
        <v>0</v>
      </c>
      <c r="BS16" s="100">
        <v>0</v>
      </c>
      <c r="BT16" s="100">
        <v>0</v>
      </c>
      <c r="BU16" s="100">
        <v>0</v>
      </c>
      <c r="BV16" s="100">
        <v>0</v>
      </c>
      <c r="BW16" s="100">
        <v>0</v>
      </c>
      <c r="BX16" s="100">
        <v>0</v>
      </c>
      <c r="BY16" s="100">
        <v>0</v>
      </c>
      <c r="BZ16" s="100">
        <v>0</v>
      </c>
      <c r="CA16" s="100">
        <v>0</v>
      </c>
    </row>
    <row r="17" spans="1:79" x14ac:dyDescent="0.2">
      <c r="A17" s="101" t="s">
        <v>182</v>
      </c>
      <c r="B17" s="100">
        <v>0</v>
      </c>
      <c r="C17" s="100">
        <v>0</v>
      </c>
      <c r="D17" s="100">
        <v>0</v>
      </c>
      <c r="E17" s="100">
        <v>0</v>
      </c>
      <c r="F17" s="100">
        <v>0</v>
      </c>
      <c r="G17" s="100">
        <v>0</v>
      </c>
      <c r="H17" s="100">
        <v>0</v>
      </c>
      <c r="I17" s="100">
        <v>0</v>
      </c>
      <c r="J17" s="100">
        <v>0</v>
      </c>
      <c r="K17" s="100">
        <v>0</v>
      </c>
      <c r="L17" s="100">
        <v>4205060.3600000003</v>
      </c>
      <c r="M17" s="100">
        <v>6020686.2999999998</v>
      </c>
      <c r="N17" s="100">
        <v>6020686.2999999998</v>
      </c>
      <c r="O17" s="100">
        <v>6020686.2999999998</v>
      </c>
      <c r="P17" s="100">
        <v>6020686.2999999998</v>
      </c>
      <c r="Q17" s="100">
        <v>6020686.2999999998</v>
      </c>
      <c r="R17" s="100">
        <v>6020686.2999999998</v>
      </c>
      <c r="S17" s="100">
        <v>6020686.2999999998</v>
      </c>
      <c r="T17" s="100">
        <v>6020686.2999999998</v>
      </c>
      <c r="U17" s="100">
        <v>6020686.2999999998</v>
      </c>
      <c r="V17" s="100">
        <v>6020686.2999999998</v>
      </c>
      <c r="W17" s="100">
        <v>6020686.2999999998</v>
      </c>
      <c r="X17" s="100">
        <v>6020686.2999999998</v>
      </c>
      <c r="Y17" s="100">
        <v>6020686.2999999998</v>
      </c>
      <c r="Z17" s="100">
        <v>6020686.2999999998</v>
      </c>
      <c r="AA17" s="100">
        <v>6020686.2999999998</v>
      </c>
      <c r="AB17" s="100">
        <v>6020686.2999999998</v>
      </c>
      <c r="AC17" s="100">
        <v>6020686.2999999998</v>
      </c>
      <c r="AD17" s="100">
        <v>6020686.2999999998</v>
      </c>
      <c r="AE17" s="100">
        <v>6020686.2999999998</v>
      </c>
      <c r="AF17" s="100">
        <v>6020686.2999999998</v>
      </c>
      <c r="AG17" s="100">
        <v>6020686.2999999998</v>
      </c>
      <c r="AH17" s="100">
        <v>6020686.2999999998</v>
      </c>
      <c r="AI17" s="100">
        <v>6020686.2999999998</v>
      </c>
      <c r="AJ17" s="100">
        <v>6020686.2999999998</v>
      </c>
      <c r="AK17" s="100">
        <v>6020686.2999999998</v>
      </c>
      <c r="AL17" s="100">
        <v>6020686.2999999998</v>
      </c>
      <c r="AM17" s="100">
        <v>6020686.2999999998</v>
      </c>
      <c r="AN17" s="100">
        <v>6020686.2999999998</v>
      </c>
      <c r="AO17" s="100">
        <v>6020686.2999999998</v>
      </c>
      <c r="AP17" s="100">
        <v>6020686.2999999998</v>
      </c>
      <c r="AQ17" s="100">
        <v>6020686.2999999998</v>
      </c>
      <c r="AR17" s="100">
        <v>6020686.2999999998</v>
      </c>
      <c r="AS17" s="100">
        <v>6020686.2999999998</v>
      </c>
      <c r="AT17" s="100">
        <v>6020686.2999999998</v>
      </c>
      <c r="AU17" s="100">
        <v>6020686.2999999998</v>
      </c>
      <c r="AV17" s="100">
        <v>6020686.2999999998</v>
      </c>
      <c r="AW17" s="100">
        <v>6020686.2999999998</v>
      </c>
      <c r="AX17" s="100">
        <v>6020686.2999999998</v>
      </c>
      <c r="AY17" s="100">
        <v>6020686.2999999998</v>
      </c>
      <c r="AZ17" s="100">
        <v>6020686.2999999998</v>
      </c>
      <c r="BA17" s="100">
        <v>6020686.2999999998</v>
      </c>
      <c r="BB17" s="100">
        <v>6020686.2999999998</v>
      </c>
      <c r="BC17" s="100">
        <v>6020686.2999999998</v>
      </c>
      <c r="BD17" s="100">
        <v>6020686.2999999998</v>
      </c>
      <c r="BE17" s="100">
        <v>6020686.2999999998</v>
      </c>
      <c r="BF17" s="100">
        <v>6020686.2999999998</v>
      </c>
      <c r="BG17" s="100">
        <v>6020686.2999999998</v>
      </c>
      <c r="BH17" s="100">
        <v>6020686.2999999998</v>
      </c>
      <c r="BI17" s="100">
        <v>6020686.2999999998</v>
      </c>
      <c r="BJ17" s="100">
        <v>6020686.2999999998</v>
      </c>
      <c r="BK17" s="100">
        <v>6020686.2999999998</v>
      </c>
      <c r="BL17" s="100">
        <v>6020686.2999999998</v>
      </c>
      <c r="BM17" s="100">
        <v>6020686.2999999998</v>
      </c>
      <c r="BN17" s="100">
        <v>6020686.2999999998</v>
      </c>
      <c r="BO17" s="100">
        <v>6020686.2999999998</v>
      </c>
      <c r="BP17" s="100">
        <v>6020686.2999999998</v>
      </c>
      <c r="BQ17" s="100">
        <v>6020686.2999999998</v>
      </c>
      <c r="BR17" s="100">
        <v>6020686.2999999998</v>
      </c>
      <c r="BS17" s="100">
        <v>6020686.2999999998</v>
      </c>
      <c r="BT17" s="100">
        <v>6020686.2999999998</v>
      </c>
      <c r="BU17" s="100">
        <v>6020686.2999999998</v>
      </c>
      <c r="BV17" s="100">
        <v>6020686.2999999998</v>
      </c>
      <c r="BW17" s="100">
        <v>6020686.2999999998</v>
      </c>
      <c r="BX17" s="100">
        <v>6020686.2999999998</v>
      </c>
      <c r="BY17" s="100">
        <v>6020686.2999999998</v>
      </c>
      <c r="BZ17" s="100">
        <v>6020686.2999999998</v>
      </c>
      <c r="CA17" s="100">
        <v>6020686.2999999998</v>
      </c>
    </row>
    <row r="18" spans="1:79" x14ac:dyDescent="0.2">
      <c r="A18" s="101" t="s">
        <v>183</v>
      </c>
      <c r="B18" s="100">
        <v>3918954.33</v>
      </c>
      <c r="C18" s="100">
        <v>3879946.83</v>
      </c>
      <c r="D18" s="100">
        <v>3840939.32</v>
      </c>
      <c r="E18" s="100">
        <v>3801931.81</v>
      </c>
      <c r="F18" s="100">
        <v>3762924.3</v>
      </c>
      <c r="G18" s="100">
        <v>3723916.79</v>
      </c>
      <c r="H18" s="100">
        <v>3684909.28</v>
      </c>
      <c r="I18" s="100">
        <v>3645901.77</v>
      </c>
      <c r="J18" s="100">
        <v>3606894.27</v>
      </c>
      <c r="K18" s="100">
        <v>3567886.76</v>
      </c>
      <c r="L18" s="100">
        <v>3528879.25</v>
      </c>
      <c r="M18" s="100">
        <v>3489871.74</v>
      </c>
      <c r="N18" s="100">
        <v>3489871.74</v>
      </c>
      <c r="O18" s="100">
        <v>3489871.74</v>
      </c>
      <c r="P18" s="100">
        <v>3489871.74</v>
      </c>
      <c r="Q18" s="100">
        <v>3489871.74</v>
      </c>
      <c r="R18" s="100">
        <v>3489871.74</v>
      </c>
      <c r="S18" s="100">
        <v>3489871.74</v>
      </c>
      <c r="T18" s="100">
        <v>3489871.74</v>
      </c>
      <c r="U18" s="100">
        <v>3489871.74</v>
      </c>
      <c r="V18" s="100">
        <v>3489871.74</v>
      </c>
      <c r="W18" s="100">
        <v>3489871.74</v>
      </c>
      <c r="X18" s="100">
        <v>3489871.74</v>
      </c>
      <c r="Y18" s="100">
        <v>3489871.74</v>
      </c>
      <c r="Z18" s="100">
        <v>3489871.74</v>
      </c>
      <c r="AA18" s="100">
        <v>3489871.74</v>
      </c>
      <c r="AB18" s="100">
        <v>3489871.74</v>
      </c>
      <c r="AC18" s="100">
        <v>3489871.74</v>
      </c>
      <c r="AD18" s="100">
        <v>3489871.74</v>
      </c>
      <c r="AE18" s="100">
        <v>3489871.74</v>
      </c>
      <c r="AF18" s="100">
        <v>3489871.74</v>
      </c>
      <c r="AG18" s="100">
        <v>3489871.74</v>
      </c>
      <c r="AH18" s="100">
        <v>3489871.74</v>
      </c>
      <c r="AI18" s="100">
        <v>3489871.74</v>
      </c>
      <c r="AJ18" s="100">
        <v>3489871.74</v>
      </c>
      <c r="AK18" s="100">
        <v>3489871.74</v>
      </c>
      <c r="AL18" s="100">
        <v>3489871.74</v>
      </c>
      <c r="AM18" s="100">
        <v>3489871.74</v>
      </c>
      <c r="AN18" s="100">
        <v>3489871.74</v>
      </c>
      <c r="AO18" s="100">
        <v>3489871.74</v>
      </c>
      <c r="AP18" s="100">
        <v>3489871.74</v>
      </c>
      <c r="AQ18" s="100">
        <v>3489871.74</v>
      </c>
      <c r="AR18" s="100">
        <v>3489871.74</v>
      </c>
      <c r="AS18" s="100">
        <v>3489871.74</v>
      </c>
      <c r="AT18" s="100">
        <v>3489871.74</v>
      </c>
      <c r="AU18" s="100">
        <v>3489871.74</v>
      </c>
      <c r="AV18" s="100">
        <v>3489871.74</v>
      </c>
      <c r="AW18" s="100">
        <v>3489871.74</v>
      </c>
      <c r="AX18" s="100">
        <v>3489871.74</v>
      </c>
      <c r="AY18" s="100">
        <v>3489871.74</v>
      </c>
      <c r="AZ18" s="100">
        <v>3489871.74</v>
      </c>
      <c r="BA18" s="100">
        <v>3489871.74</v>
      </c>
      <c r="BB18" s="100">
        <v>3489871.74</v>
      </c>
      <c r="BC18" s="100">
        <v>3489871.74</v>
      </c>
      <c r="BD18" s="100">
        <v>3489871.74</v>
      </c>
      <c r="BE18" s="100">
        <v>3489871.74</v>
      </c>
      <c r="BF18" s="100">
        <v>3489871.74</v>
      </c>
      <c r="BG18" s="100">
        <v>3489871.74</v>
      </c>
      <c r="BH18" s="100">
        <v>3489871.74</v>
      </c>
      <c r="BI18" s="100">
        <v>3489871.74</v>
      </c>
      <c r="BJ18" s="100">
        <v>3489871.74</v>
      </c>
      <c r="BK18" s="100">
        <v>3489871.74</v>
      </c>
      <c r="BL18" s="100">
        <v>3489871.74</v>
      </c>
      <c r="BM18" s="100">
        <v>3489871.74</v>
      </c>
      <c r="BN18" s="100">
        <v>3489871.74</v>
      </c>
      <c r="BO18" s="100">
        <v>3489871.74</v>
      </c>
      <c r="BP18" s="100">
        <v>3489871.74</v>
      </c>
      <c r="BQ18" s="100">
        <v>3489871.74</v>
      </c>
      <c r="BR18" s="100">
        <v>3489871.74</v>
      </c>
      <c r="BS18" s="100">
        <v>3489871.74</v>
      </c>
      <c r="BT18" s="100">
        <v>3489871.74</v>
      </c>
      <c r="BU18" s="100">
        <v>3489871.74</v>
      </c>
      <c r="BV18" s="100">
        <v>3489871.74</v>
      </c>
      <c r="BW18" s="100">
        <v>3489871.74</v>
      </c>
      <c r="BX18" s="100">
        <v>3489871.74</v>
      </c>
      <c r="BY18" s="100">
        <v>3489871.74</v>
      </c>
      <c r="BZ18" s="100">
        <v>3489871.74</v>
      </c>
      <c r="CA18" s="100">
        <v>3489871.74</v>
      </c>
    </row>
    <row r="19" spans="1:79" x14ac:dyDescent="0.2">
      <c r="A19" s="101" t="s">
        <v>184</v>
      </c>
      <c r="B19" s="100">
        <v>5964098.4900000002</v>
      </c>
      <c r="C19" s="100">
        <v>5943949.5099999998</v>
      </c>
      <c r="D19" s="100">
        <v>5923800.5199999996</v>
      </c>
      <c r="E19" s="100">
        <v>5903651.54</v>
      </c>
      <c r="F19" s="100">
        <v>5883502.5599999996</v>
      </c>
      <c r="G19" s="100">
        <v>5863353.5800000001</v>
      </c>
      <c r="H19" s="100">
        <v>5843204.5999999996</v>
      </c>
      <c r="I19" s="100">
        <v>5823055.6200000001</v>
      </c>
      <c r="J19" s="100">
        <v>5802906.6399999997</v>
      </c>
      <c r="K19" s="100">
        <v>5782757.6600000001</v>
      </c>
      <c r="L19" s="100">
        <v>5762608.6699999999</v>
      </c>
      <c r="M19" s="100">
        <v>5742459.6900000004</v>
      </c>
      <c r="N19" s="100">
        <v>5742459.6900000004</v>
      </c>
      <c r="O19" s="100">
        <v>5742459.6900000004</v>
      </c>
      <c r="P19" s="100">
        <v>5742459.6900000004</v>
      </c>
      <c r="Q19" s="100">
        <v>5742459.6900000004</v>
      </c>
      <c r="R19" s="100">
        <v>5742459.6900000004</v>
      </c>
      <c r="S19" s="100">
        <v>5742459.6900000004</v>
      </c>
      <c r="T19" s="100">
        <v>5742459.6900000004</v>
      </c>
      <c r="U19" s="100">
        <v>5742459.6900000004</v>
      </c>
      <c r="V19" s="100">
        <v>5742459.6900000004</v>
      </c>
      <c r="W19" s="100">
        <v>5742459.6900000004</v>
      </c>
      <c r="X19" s="100">
        <v>5742459.6900000004</v>
      </c>
      <c r="Y19" s="100">
        <v>5742459.6900000004</v>
      </c>
      <c r="Z19" s="100">
        <v>5742459.6900000004</v>
      </c>
      <c r="AA19" s="100">
        <v>5742459.6900000004</v>
      </c>
      <c r="AB19" s="100">
        <v>5742459.6900000004</v>
      </c>
      <c r="AC19" s="100">
        <v>5742459.6900000004</v>
      </c>
      <c r="AD19" s="100">
        <v>5742459.6900000004</v>
      </c>
      <c r="AE19" s="100">
        <v>5742459.6900000004</v>
      </c>
      <c r="AF19" s="100">
        <v>5742459.6900000004</v>
      </c>
      <c r="AG19" s="100">
        <v>5742459.6900000004</v>
      </c>
      <c r="AH19" s="100">
        <v>5742459.6900000004</v>
      </c>
      <c r="AI19" s="100">
        <v>5742459.6900000004</v>
      </c>
      <c r="AJ19" s="100">
        <v>5742459.6900000004</v>
      </c>
      <c r="AK19" s="100">
        <v>5742459.6900000004</v>
      </c>
      <c r="AL19" s="100">
        <v>5742459.6900000004</v>
      </c>
      <c r="AM19" s="100">
        <v>5742459.6900000004</v>
      </c>
      <c r="AN19" s="100">
        <v>5742459.6900000004</v>
      </c>
      <c r="AO19" s="100">
        <v>5742459.6900000004</v>
      </c>
      <c r="AP19" s="100">
        <v>5742459.6900000004</v>
      </c>
      <c r="AQ19" s="100">
        <v>5742459.6900000004</v>
      </c>
      <c r="AR19" s="100">
        <v>5742459.6900000004</v>
      </c>
      <c r="AS19" s="100">
        <v>5742459.6900000004</v>
      </c>
      <c r="AT19" s="100">
        <v>5742459.6900000004</v>
      </c>
      <c r="AU19" s="100">
        <v>5742459.6900000004</v>
      </c>
      <c r="AV19" s="100">
        <v>5742459.6900000004</v>
      </c>
      <c r="AW19" s="100">
        <v>5742459.6900000004</v>
      </c>
      <c r="AX19" s="100">
        <v>5742459.6900000004</v>
      </c>
      <c r="AY19" s="100">
        <v>5742459.6900000004</v>
      </c>
      <c r="AZ19" s="100">
        <v>5742459.6900000004</v>
      </c>
      <c r="BA19" s="100">
        <v>5742459.6900000004</v>
      </c>
      <c r="BB19" s="100">
        <v>5742459.6900000004</v>
      </c>
      <c r="BC19" s="100">
        <v>5742459.6900000004</v>
      </c>
      <c r="BD19" s="100">
        <v>5742459.6900000004</v>
      </c>
      <c r="BE19" s="100">
        <v>5742459.6900000004</v>
      </c>
      <c r="BF19" s="100">
        <v>5742459.6900000004</v>
      </c>
      <c r="BG19" s="100">
        <v>5742459.6900000004</v>
      </c>
      <c r="BH19" s="100">
        <v>5742459.6900000004</v>
      </c>
      <c r="BI19" s="100">
        <v>5742459.6900000004</v>
      </c>
      <c r="BJ19" s="100">
        <v>5742459.6900000004</v>
      </c>
      <c r="BK19" s="100">
        <v>5742459.6900000004</v>
      </c>
      <c r="BL19" s="100">
        <v>5742459.6900000004</v>
      </c>
      <c r="BM19" s="100">
        <v>5742459.6900000004</v>
      </c>
      <c r="BN19" s="100">
        <v>5742459.6900000004</v>
      </c>
      <c r="BO19" s="100">
        <v>5742459.6900000004</v>
      </c>
      <c r="BP19" s="100">
        <v>5742459.6900000004</v>
      </c>
      <c r="BQ19" s="100">
        <v>5742459.6900000004</v>
      </c>
      <c r="BR19" s="100">
        <v>5742459.6900000004</v>
      </c>
      <c r="BS19" s="100">
        <v>5742459.6900000004</v>
      </c>
      <c r="BT19" s="100">
        <v>5742459.6900000004</v>
      </c>
      <c r="BU19" s="100">
        <v>5742459.6900000004</v>
      </c>
      <c r="BV19" s="100">
        <v>5742459.6900000004</v>
      </c>
      <c r="BW19" s="100">
        <v>5742459.6900000004</v>
      </c>
      <c r="BX19" s="100">
        <v>5742459.6900000004</v>
      </c>
      <c r="BY19" s="100">
        <v>5742459.6900000004</v>
      </c>
      <c r="BZ19" s="100">
        <v>5742459.6900000004</v>
      </c>
      <c r="CA19" s="100">
        <v>5742459.6900000004</v>
      </c>
    </row>
    <row r="20" spans="1:79" x14ac:dyDescent="0.2">
      <c r="A20" s="101" t="s">
        <v>185</v>
      </c>
      <c r="B20" s="100">
        <v>0</v>
      </c>
      <c r="C20" s="100">
        <v>0</v>
      </c>
      <c r="D20" s="100">
        <v>0</v>
      </c>
      <c r="E20" s="100">
        <v>0</v>
      </c>
      <c r="F20" s="100">
        <v>0</v>
      </c>
      <c r="G20" s="100">
        <v>0</v>
      </c>
      <c r="H20" s="100">
        <v>0</v>
      </c>
      <c r="I20" s="100">
        <v>0</v>
      </c>
      <c r="J20" s="100">
        <v>0</v>
      </c>
      <c r="K20" s="100">
        <v>0</v>
      </c>
      <c r="L20" s="100">
        <v>0</v>
      </c>
      <c r="M20" s="100">
        <v>0</v>
      </c>
      <c r="N20" s="100">
        <v>0</v>
      </c>
      <c r="O20" s="100">
        <v>0</v>
      </c>
      <c r="P20" s="100">
        <v>0</v>
      </c>
      <c r="Q20" s="100">
        <v>0</v>
      </c>
      <c r="R20" s="100">
        <v>0</v>
      </c>
      <c r="S20" s="100">
        <v>0</v>
      </c>
      <c r="T20" s="100">
        <v>0</v>
      </c>
      <c r="U20" s="100">
        <v>0</v>
      </c>
      <c r="V20" s="100">
        <v>0</v>
      </c>
      <c r="W20" s="100">
        <v>0</v>
      </c>
      <c r="X20" s="100">
        <v>0</v>
      </c>
      <c r="Y20" s="100">
        <v>0</v>
      </c>
      <c r="Z20" s="100">
        <v>0</v>
      </c>
      <c r="AA20" s="100">
        <v>0</v>
      </c>
      <c r="AB20" s="100">
        <v>0</v>
      </c>
      <c r="AC20" s="100">
        <v>0</v>
      </c>
      <c r="AD20" s="100">
        <v>0</v>
      </c>
      <c r="AE20" s="100">
        <v>0</v>
      </c>
      <c r="AF20" s="100">
        <v>0</v>
      </c>
      <c r="AG20" s="100">
        <v>0</v>
      </c>
      <c r="AH20" s="100">
        <v>0</v>
      </c>
      <c r="AI20" s="100">
        <v>0</v>
      </c>
      <c r="AJ20" s="100">
        <v>0</v>
      </c>
      <c r="AK20" s="100">
        <v>0</v>
      </c>
      <c r="AL20" s="100">
        <v>0</v>
      </c>
      <c r="AM20" s="100">
        <v>0</v>
      </c>
      <c r="AN20" s="100">
        <v>0</v>
      </c>
      <c r="AO20" s="100">
        <v>0</v>
      </c>
      <c r="AP20" s="100">
        <v>0</v>
      </c>
      <c r="AQ20" s="100">
        <v>0</v>
      </c>
      <c r="AR20" s="100">
        <v>0</v>
      </c>
      <c r="AS20" s="100">
        <v>0</v>
      </c>
      <c r="AT20" s="100">
        <v>0</v>
      </c>
      <c r="AU20" s="100">
        <v>0</v>
      </c>
      <c r="AV20" s="100">
        <v>0</v>
      </c>
      <c r="AW20" s="100">
        <v>0</v>
      </c>
      <c r="AX20" s="100">
        <v>0</v>
      </c>
      <c r="AY20" s="100">
        <v>0</v>
      </c>
      <c r="AZ20" s="100">
        <v>0</v>
      </c>
      <c r="BA20" s="100">
        <v>0</v>
      </c>
      <c r="BB20" s="100">
        <v>0</v>
      </c>
      <c r="BC20" s="100">
        <v>0</v>
      </c>
      <c r="BD20" s="100">
        <v>0</v>
      </c>
      <c r="BE20" s="100">
        <v>0</v>
      </c>
      <c r="BF20" s="100">
        <v>0</v>
      </c>
      <c r="BG20" s="100">
        <v>0</v>
      </c>
      <c r="BH20" s="100">
        <v>0</v>
      </c>
      <c r="BI20" s="100">
        <v>0</v>
      </c>
      <c r="BJ20" s="100">
        <v>0</v>
      </c>
      <c r="BK20" s="100">
        <v>0</v>
      </c>
      <c r="BL20" s="100">
        <v>0</v>
      </c>
      <c r="BM20" s="100">
        <v>0</v>
      </c>
      <c r="BN20" s="100">
        <v>0</v>
      </c>
      <c r="BO20" s="100">
        <v>0</v>
      </c>
      <c r="BP20" s="100">
        <v>0</v>
      </c>
      <c r="BQ20" s="100">
        <v>0</v>
      </c>
      <c r="BR20" s="100">
        <v>0</v>
      </c>
      <c r="BS20" s="100">
        <v>0</v>
      </c>
      <c r="BT20" s="100">
        <v>0</v>
      </c>
      <c r="BU20" s="100">
        <v>0</v>
      </c>
      <c r="BV20" s="100">
        <v>0</v>
      </c>
      <c r="BW20" s="100">
        <v>0</v>
      </c>
      <c r="BX20" s="100">
        <v>0</v>
      </c>
      <c r="BY20" s="100">
        <v>0</v>
      </c>
      <c r="BZ20" s="100">
        <v>0</v>
      </c>
      <c r="CA20" s="100">
        <v>0</v>
      </c>
    </row>
    <row r="21" spans="1:79" x14ac:dyDescent="0.2">
      <c r="A21" s="101" t="s">
        <v>186</v>
      </c>
      <c r="B21" s="100">
        <v>2938966.78</v>
      </c>
      <c r="C21" s="100">
        <v>2889544.69</v>
      </c>
      <c r="D21" s="100">
        <v>2840122.6</v>
      </c>
      <c r="E21" s="100">
        <v>2790700.52</v>
      </c>
      <c r="F21" s="100">
        <v>2741278.43</v>
      </c>
      <c r="G21" s="100">
        <v>2691856.35</v>
      </c>
      <c r="H21" s="100">
        <v>2642434.2599999998</v>
      </c>
      <c r="I21" s="100">
        <v>2593012.17</v>
      </c>
      <c r="J21" s="100">
        <v>2543590.09</v>
      </c>
      <c r="K21" s="100">
        <v>2494168</v>
      </c>
      <c r="L21" s="100">
        <v>2444745.91</v>
      </c>
      <c r="M21" s="100">
        <v>2395323.8199999998</v>
      </c>
      <c r="N21" s="100">
        <v>2395323.8199999998</v>
      </c>
      <c r="O21" s="100">
        <v>2395323.8199999998</v>
      </c>
      <c r="P21" s="100">
        <v>2395323.8199999998</v>
      </c>
      <c r="Q21" s="100">
        <v>2395323.8199999998</v>
      </c>
      <c r="R21" s="100">
        <v>2395323.8199999998</v>
      </c>
      <c r="S21" s="100">
        <v>2395323.8199999998</v>
      </c>
      <c r="T21" s="100">
        <v>2395323.8199999998</v>
      </c>
      <c r="U21" s="100">
        <v>2395323.8199999998</v>
      </c>
      <c r="V21" s="100">
        <v>2395323.8199999998</v>
      </c>
      <c r="W21" s="100">
        <v>2395323.8199999998</v>
      </c>
      <c r="X21" s="100">
        <v>2395323.8199999998</v>
      </c>
      <c r="Y21" s="100">
        <v>2395323.8199999998</v>
      </c>
      <c r="Z21" s="100">
        <v>2395323.8199999998</v>
      </c>
      <c r="AA21" s="100">
        <v>2395323.8199999998</v>
      </c>
      <c r="AB21" s="100">
        <v>2395323.8199999998</v>
      </c>
      <c r="AC21" s="100">
        <v>2395323.8199999998</v>
      </c>
      <c r="AD21" s="100">
        <v>2395323.8199999998</v>
      </c>
      <c r="AE21" s="100">
        <v>2395323.8199999998</v>
      </c>
      <c r="AF21" s="100">
        <v>2395323.8199999998</v>
      </c>
      <c r="AG21" s="100">
        <v>2395323.8199999998</v>
      </c>
      <c r="AH21" s="100">
        <v>2395323.8199999998</v>
      </c>
      <c r="AI21" s="100">
        <v>2395323.8199999998</v>
      </c>
      <c r="AJ21" s="100">
        <v>2395323.8199999998</v>
      </c>
      <c r="AK21" s="100">
        <v>2395323.8199999998</v>
      </c>
      <c r="AL21" s="100">
        <v>2395323.8199999998</v>
      </c>
      <c r="AM21" s="100">
        <v>2395323.8199999998</v>
      </c>
      <c r="AN21" s="100">
        <v>2395323.8199999998</v>
      </c>
      <c r="AO21" s="100">
        <v>2395323.8199999998</v>
      </c>
      <c r="AP21" s="100">
        <v>2395323.8199999998</v>
      </c>
      <c r="AQ21" s="100">
        <v>2395323.8199999998</v>
      </c>
      <c r="AR21" s="100">
        <v>2395323.8199999998</v>
      </c>
      <c r="AS21" s="100">
        <v>2395323.8199999998</v>
      </c>
      <c r="AT21" s="100">
        <v>2395323.8199999998</v>
      </c>
      <c r="AU21" s="100">
        <v>2395323.8199999998</v>
      </c>
      <c r="AV21" s="100">
        <v>2395323.8199999998</v>
      </c>
      <c r="AW21" s="100">
        <v>2395323.8199999998</v>
      </c>
      <c r="AX21" s="100">
        <v>2395323.8199999998</v>
      </c>
      <c r="AY21" s="100">
        <v>2395323.8199999998</v>
      </c>
      <c r="AZ21" s="100">
        <v>2395323.8199999998</v>
      </c>
      <c r="BA21" s="100">
        <v>2395323.8199999998</v>
      </c>
      <c r="BB21" s="100">
        <v>2395323.8199999998</v>
      </c>
      <c r="BC21" s="100">
        <v>2395323.8199999998</v>
      </c>
      <c r="BD21" s="100">
        <v>2395323.8199999998</v>
      </c>
      <c r="BE21" s="100">
        <v>2395323.8199999998</v>
      </c>
      <c r="BF21" s="100">
        <v>2395323.8199999998</v>
      </c>
      <c r="BG21" s="100">
        <v>2395323.8199999998</v>
      </c>
      <c r="BH21" s="100">
        <v>2395323.8199999998</v>
      </c>
      <c r="BI21" s="100">
        <v>2395323.8199999998</v>
      </c>
      <c r="BJ21" s="100">
        <v>2395323.8199999998</v>
      </c>
      <c r="BK21" s="100">
        <v>2395323.8199999998</v>
      </c>
      <c r="BL21" s="100">
        <v>2395323.8199999998</v>
      </c>
      <c r="BM21" s="100">
        <v>2395323.8199999998</v>
      </c>
      <c r="BN21" s="100">
        <v>2395323.8199999998</v>
      </c>
      <c r="BO21" s="100">
        <v>2395323.8199999998</v>
      </c>
      <c r="BP21" s="100">
        <v>2395323.8199999998</v>
      </c>
      <c r="BQ21" s="100">
        <v>2395323.8199999998</v>
      </c>
      <c r="BR21" s="100">
        <v>2395323.8199999998</v>
      </c>
      <c r="BS21" s="100">
        <v>2395323.8199999998</v>
      </c>
      <c r="BT21" s="100">
        <v>2395323.8199999998</v>
      </c>
      <c r="BU21" s="100">
        <v>2395323.8199999998</v>
      </c>
      <c r="BV21" s="100">
        <v>2395323.8199999998</v>
      </c>
      <c r="BW21" s="100">
        <v>2395323.8199999998</v>
      </c>
      <c r="BX21" s="100">
        <v>2395323.8199999998</v>
      </c>
      <c r="BY21" s="100">
        <v>2395323.8199999998</v>
      </c>
      <c r="BZ21" s="100">
        <v>2395323.8199999998</v>
      </c>
      <c r="CA21" s="100">
        <v>2395323.8199999998</v>
      </c>
    </row>
    <row r="22" spans="1:79" x14ac:dyDescent="0.2">
      <c r="A22" s="101" t="s">
        <v>187</v>
      </c>
      <c r="B22" s="100">
        <v>0</v>
      </c>
      <c r="C22" s="100">
        <v>0</v>
      </c>
      <c r="D22" s="100">
        <v>0</v>
      </c>
      <c r="E22" s="100">
        <v>0</v>
      </c>
      <c r="F22" s="100">
        <v>0</v>
      </c>
      <c r="G22" s="100">
        <v>0</v>
      </c>
      <c r="H22" s="100">
        <v>0</v>
      </c>
      <c r="I22" s="100">
        <v>0</v>
      </c>
      <c r="J22" s="100">
        <v>0</v>
      </c>
      <c r="K22" s="100">
        <v>0</v>
      </c>
      <c r="L22" s="100">
        <v>0</v>
      </c>
      <c r="M22" s="100">
        <v>0</v>
      </c>
      <c r="N22" s="100">
        <v>0</v>
      </c>
      <c r="O22" s="100">
        <v>0</v>
      </c>
      <c r="P22" s="100">
        <v>0</v>
      </c>
      <c r="Q22" s="100">
        <v>0</v>
      </c>
      <c r="R22" s="100">
        <v>0</v>
      </c>
      <c r="S22" s="100">
        <v>0</v>
      </c>
      <c r="T22" s="100">
        <v>0</v>
      </c>
      <c r="U22" s="100">
        <v>0</v>
      </c>
      <c r="V22" s="100">
        <v>0</v>
      </c>
      <c r="W22" s="100">
        <v>0</v>
      </c>
      <c r="X22" s="100">
        <v>0</v>
      </c>
      <c r="Y22" s="100">
        <v>0</v>
      </c>
      <c r="Z22" s="100">
        <v>0</v>
      </c>
      <c r="AA22" s="100">
        <v>0</v>
      </c>
      <c r="AB22" s="100">
        <v>0</v>
      </c>
      <c r="AC22" s="100">
        <v>0</v>
      </c>
      <c r="AD22" s="100">
        <v>0</v>
      </c>
      <c r="AE22" s="100">
        <v>0</v>
      </c>
      <c r="AF22" s="100">
        <v>0</v>
      </c>
      <c r="AG22" s="100">
        <v>0</v>
      </c>
      <c r="AH22" s="100">
        <v>0</v>
      </c>
      <c r="AI22" s="100">
        <v>0</v>
      </c>
      <c r="AJ22" s="100">
        <v>0</v>
      </c>
      <c r="AK22" s="100">
        <v>0</v>
      </c>
      <c r="AL22" s="100">
        <v>0</v>
      </c>
      <c r="AM22" s="100">
        <v>0</v>
      </c>
      <c r="AN22" s="100">
        <v>0</v>
      </c>
      <c r="AO22" s="100">
        <v>0</v>
      </c>
      <c r="AP22" s="100">
        <v>0</v>
      </c>
      <c r="AQ22" s="100">
        <v>0</v>
      </c>
      <c r="AR22" s="100">
        <v>0</v>
      </c>
      <c r="AS22" s="100">
        <v>0</v>
      </c>
      <c r="AT22" s="100">
        <v>0</v>
      </c>
      <c r="AU22" s="100">
        <v>0</v>
      </c>
      <c r="AV22" s="100">
        <v>0</v>
      </c>
      <c r="AW22" s="100">
        <v>0</v>
      </c>
      <c r="AX22" s="100">
        <v>0</v>
      </c>
      <c r="AY22" s="100">
        <v>0</v>
      </c>
      <c r="AZ22" s="100">
        <v>0</v>
      </c>
      <c r="BA22" s="100">
        <v>0</v>
      </c>
      <c r="BB22" s="100">
        <v>0</v>
      </c>
      <c r="BC22" s="100">
        <v>0</v>
      </c>
      <c r="BD22" s="100">
        <v>0</v>
      </c>
      <c r="BE22" s="100">
        <v>0</v>
      </c>
      <c r="BF22" s="100">
        <v>0</v>
      </c>
      <c r="BG22" s="100">
        <v>0</v>
      </c>
      <c r="BH22" s="100">
        <v>0</v>
      </c>
      <c r="BI22" s="100">
        <v>0</v>
      </c>
      <c r="BJ22" s="100">
        <v>0</v>
      </c>
      <c r="BK22" s="100">
        <v>0</v>
      </c>
      <c r="BL22" s="100">
        <v>0</v>
      </c>
      <c r="BM22" s="100">
        <v>0</v>
      </c>
      <c r="BN22" s="100">
        <v>0</v>
      </c>
      <c r="BO22" s="100">
        <v>0</v>
      </c>
      <c r="BP22" s="100">
        <v>0</v>
      </c>
      <c r="BQ22" s="100">
        <v>0</v>
      </c>
      <c r="BR22" s="100">
        <v>0</v>
      </c>
      <c r="BS22" s="100">
        <v>0</v>
      </c>
      <c r="BT22" s="100">
        <v>0</v>
      </c>
      <c r="BU22" s="100">
        <v>0</v>
      </c>
      <c r="BV22" s="100">
        <v>0</v>
      </c>
      <c r="BW22" s="100">
        <v>0</v>
      </c>
      <c r="BX22" s="100">
        <v>0</v>
      </c>
      <c r="BY22" s="100">
        <v>0</v>
      </c>
      <c r="BZ22" s="100">
        <v>0</v>
      </c>
      <c r="CA22" s="100">
        <v>0</v>
      </c>
    </row>
    <row r="23" spans="1:79" x14ac:dyDescent="0.2">
      <c r="A23" s="101" t="s">
        <v>188</v>
      </c>
      <c r="B23" s="100">
        <v>4902780.82</v>
      </c>
      <c r="C23" s="100">
        <v>4850623.58</v>
      </c>
      <c r="D23" s="100">
        <v>4798466.33</v>
      </c>
      <c r="E23" s="100">
        <v>4746309.09</v>
      </c>
      <c r="F23" s="100">
        <v>4694151.8499999996</v>
      </c>
      <c r="G23" s="100">
        <v>4641994.5999999996</v>
      </c>
      <c r="H23" s="100">
        <v>4589837.3600000003</v>
      </c>
      <c r="I23" s="100">
        <v>4537680.12</v>
      </c>
      <c r="J23" s="100">
        <v>4485522.88</v>
      </c>
      <c r="K23" s="100">
        <v>4433365.63</v>
      </c>
      <c r="L23" s="100">
        <v>4381208.3899999997</v>
      </c>
      <c r="M23" s="100">
        <v>4329051.1500000004</v>
      </c>
      <c r="N23" s="100">
        <v>4329051.1500000004</v>
      </c>
      <c r="O23" s="100">
        <v>4329051.1500000004</v>
      </c>
      <c r="P23" s="100">
        <v>4329051.1500000004</v>
      </c>
      <c r="Q23" s="100">
        <v>4329051.1500000004</v>
      </c>
      <c r="R23" s="100">
        <v>4329051.1500000004</v>
      </c>
      <c r="S23" s="100">
        <v>4329051.1500000004</v>
      </c>
      <c r="T23" s="100">
        <v>4329051.1500000004</v>
      </c>
      <c r="U23" s="100">
        <v>4329051.1500000004</v>
      </c>
      <c r="V23" s="100">
        <v>4329051.1500000004</v>
      </c>
      <c r="W23" s="100">
        <v>4329051.1500000004</v>
      </c>
      <c r="X23" s="100">
        <v>4329051.1500000004</v>
      </c>
      <c r="Y23" s="100">
        <v>4329051.1500000004</v>
      </c>
      <c r="Z23" s="100">
        <v>4329051.1500000004</v>
      </c>
      <c r="AA23" s="100">
        <v>4329051.1500000004</v>
      </c>
      <c r="AB23" s="100">
        <v>4329051.1500000004</v>
      </c>
      <c r="AC23" s="100">
        <v>4329051.1500000004</v>
      </c>
      <c r="AD23" s="100">
        <v>4329051.1500000004</v>
      </c>
      <c r="AE23" s="100">
        <v>4329051.1500000004</v>
      </c>
      <c r="AF23" s="100">
        <v>4329051.1500000004</v>
      </c>
      <c r="AG23" s="100">
        <v>4329051.1500000004</v>
      </c>
      <c r="AH23" s="100">
        <v>4329051.1500000004</v>
      </c>
      <c r="AI23" s="100">
        <v>4329051.1500000004</v>
      </c>
      <c r="AJ23" s="100">
        <v>4329051.1500000004</v>
      </c>
      <c r="AK23" s="100">
        <v>4329051.1500000004</v>
      </c>
      <c r="AL23" s="100">
        <v>4329051.1500000004</v>
      </c>
      <c r="AM23" s="100">
        <v>4329051.1500000004</v>
      </c>
      <c r="AN23" s="100">
        <v>4329051.1500000004</v>
      </c>
      <c r="AO23" s="100">
        <v>4329051.1500000004</v>
      </c>
      <c r="AP23" s="100">
        <v>4329051.1500000004</v>
      </c>
      <c r="AQ23" s="100">
        <v>4329051.1500000004</v>
      </c>
      <c r="AR23" s="100">
        <v>4329051.1500000004</v>
      </c>
      <c r="AS23" s="100">
        <v>4329051.1500000004</v>
      </c>
      <c r="AT23" s="100">
        <v>4329051.1500000004</v>
      </c>
      <c r="AU23" s="100">
        <v>4329051.1500000004</v>
      </c>
      <c r="AV23" s="100">
        <v>4329051.1500000004</v>
      </c>
      <c r="AW23" s="100">
        <v>4329051.1500000004</v>
      </c>
      <c r="AX23" s="100">
        <v>4329051.1500000004</v>
      </c>
      <c r="AY23" s="100">
        <v>4329051.1500000004</v>
      </c>
      <c r="AZ23" s="100">
        <v>4329051.1500000004</v>
      </c>
      <c r="BA23" s="100">
        <v>4329051.1500000004</v>
      </c>
      <c r="BB23" s="100">
        <v>4329051.1500000004</v>
      </c>
      <c r="BC23" s="100">
        <v>4329051.1500000004</v>
      </c>
      <c r="BD23" s="100">
        <v>4329051.1500000004</v>
      </c>
      <c r="BE23" s="100">
        <v>4329051.1500000004</v>
      </c>
      <c r="BF23" s="100">
        <v>4329051.1500000004</v>
      </c>
      <c r="BG23" s="100">
        <v>4329051.1500000004</v>
      </c>
      <c r="BH23" s="100">
        <v>4329051.1500000004</v>
      </c>
      <c r="BI23" s="100">
        <v>4329051.1500000004</v>
      </c>
      <c r="BJ23" s="100">
        <v>4329051.1500000004</v>
      </c>
      <c r="BK23" s="100">
        <v>4329051.1500000004</v>
      </c>
      <c r="BL23" s="100">
        <v>4329051.1500000004</v>
      </c>
      <c r="BM23" s="100">
        <v>4329051.1500000004</v>
      </c>
      <c r="BN23" s="100">
        <v>4329051.1500000004</v>
      </c>
      <c r="BO23" s="100">
        <v>4329051.1500000004</v>
      </c>
      <c r="BP23" s="100">
        <v>4329051.1500000004</v>
      </c>
      <c r="BQ23" s="100">
        <v>4329051.1500000004</v>
      </c>
      <c r="BR23" s="100">
        <v>4329051.1500000004</v>
      </c>
      <c r="BS23" s="100">
        <v>4329051.1500000004</v>
      </c>
      <c r="BT23" s="100">
        <v>4329051.1500000004</v>
      </c>
      <c r="BU23" s="100">
        <v>4329051.1500000004</v>
      </c>
      <c r="BV23" s="100">
        <v>4329051.1500000004</v>
      </c>
      <c r="BW23" s="100">
        <v>4329051.1500000004</v>
      </c>
      <c r="BX23" s="100">
        <v>4329051.1500000004</v>
      </c>
      <c r="BY23" s="100">
        <v>4329051.1500000004</v>
      </c>
      <c r="BZ23" s="100">
        <v>4329051.1500000004</v>
      </c>
      <c r="CA23" s="100">
        <v>4329051.1500000004</v>
      </c>
    </row>
    <row r="24" spans="1:79" x14ac:dyDescent="0.2">
      <c r="A24" s="101" t="s">
        <v>189</v>
      </c>
      <c r="B24" s="100">
        <v>0</v>
      </c>
      <c r="C24" s="100">
        <v>0</v>
      </c>
      <c r="D24" s="100">
        <v>0</v>
      </c>
      <c r="E24" s="100">
        <v>0</v>
      </c>
      <c r="F24" s="100">
        <v>0</v>
      </c>
      <c r="G24" s="100">
        <v>0</v>
      </c>
      <c r="H24" s="100">
        <v>0</v>
      </c>
      <c r="I24" s="100">
        <v>0</v>
      </c>
      <c r="J24" s="100">
        <v>0</v>
      </c>
      <c r="K24" s="100">
        <v>0</v>
      </c>
      <c r="L24" s="100">
        <v>0</v>
      </c>
      <c r="M24" s="100">
        <v>0</v>
      </c>
      <c r="N24" s="100">
        <v>0</v>
      </c>
      <c r="O24" s="100">
        <v>0</v>
      </c>
      <c r="P24" s="100">
        <v>0</v>
      </c>
      <c r="Q24" s="100">
        <v>0</v>
      </c>
      <c r="R24" s="100">
        <v>0</v>
      </c>
      <c r="S24" s="100">
        <v>0</v>
      </c>
      <c r="T24" s="100">
        <v>0</v>
      </c>
      <c r="U24" s="100">
        <v>0</v>
      </c>
      <c r="V24" s="100">
        <v>0</v>
      </c>
      <c r="W24" s="100">
        <v>0</v>
      </c>
      <c r="X24" s="100">
        <v>0</v>
      </c>
      <c r="Y24" s="100">
        <v>0</v>
      </c>
      <c r="Z24" s="100">
        <v>0</v>
      </c>
      <c r="AA24" s="100">
        <v>0</v>
      </c>
      <c r="AB24" s="100">
        <v>0</v>
      </c>
      <c r="AC24" s="100">
        <v>0</v>
      </c>
      <c r="AD24" s="100">
        <v>0</v>
      </c>
      <c r="AE24" s="100">
        <v>0</v>
      </c>
      <c r="AF24" s="100">
        <v>0</v>
      </c>
      <c r="AG24" s="100">
        <v>0</v>
      </c>
      <c r="AH24" s="100">
        <v>0</v>
      </c>
      <c r="AI24" s="100">
        <v>0</v>
      </c>
      <c r="AJ24" s="100">
        <v>0</v>
      </c>
      <c r="AK24" s="100">
        <v>0</v>
      </c>
      <c r="AL24" s="100">
        <v>0</v>
      </c>
      <c r="AM24" s="100">
        <v>0</v>
      </c>
      <c r="AN24" s="100">
        <v>0</v>
      </c>
      <c r="AO24" s="100">
        <v>0</v>
      </c>
      <c r="AP24" s="100">
        <v>0</v>
      </c>
      <c r="AQ24" s="100">
        <v>0</v>
      </c>
      <c r="AR24" s="100">
        <v>0</v>
      </c>
      <c r="AS24" s="100">
        <v>0</v>
      </c>
      <c r="AT24" s="100">
        <v>0</v>
      </c>
      <c r="AU24" s="100">
        <v>0</v>
      </c>
      <c r="AV24" s="100">
        <v>0</v>
      </c>
      <c r="AW24" s="100">
        <v>0</v>
      </c>
      <c r="AX24" s="100">
        <v>0</v>
      </c>
      <c r="AY24" s="100">
        <v>0</v>
      </c>
      <c r="AZ24" s="100">
        <v>0</v>
      </c>
      <c r="BA24" s="100">
        <v>0</v>
      </c>
      <c r="BB24" s="100">
        <v>0</v>
      </c>
      <c r="BC24" s="100">
        <v>0</v>
      </c>
      <c r="BD24" s="100">
        <v>0</v>
      </c>
      <c r="BE24" s="100">
        <v>0</v>
      </c>
      <c r="BF24" s="100">
        <v>0</v>
      </c>
      <c r="BG24" s="100">
        <v>0</v>
      </c>
      <c r="BH24" s="100">
        <v>0</v>
      </c>
      <c r="BI24" s="100">
        <v>0</v>
      </c>
      <c r="BJ24" s="100">
        <v>0</v>
      </c>
      <c r="BK24" s="100">
        <v>0</v>
      </c>
      <c r="BL24" s="100">
        <v>0</v>
      </c>
      <c r="BM24" s="100">
        <v>0</v>
      </c>
      <c r="BN24" s="100">
        <v>0</v>
      </c>
      <c r="BO24" s="100">
        <v>0</v>
      </c>
      <c r="BP24" s="100">
        <v>0</v>
      </c>
      <c r="BQ24" s="100">
        <v>0</v>
      </c>
      <c r="BR24" s="100">
        <v>0</v>
      </c>
      <c r="BS24" s="100">
        <v>0</v>
      </c>
      <c r="BT24" s="100">
        <v>0</v>
      </c>
      <c r="BU24" s="100">
        <v>0</v>
      </c>
      <c r="BV24" s="100">
        <v>0</v>
      </c>
      <c r="BW24" s="100">
        <v>0</v>
      </c>
      <c r="BX24" s="100">
        <v>0</v>
      </c>
      <c r="BY24" s="100">
        <v>0</v>
      </c>
      <c r="BZ24" s="100">
        <v>0</v>
      </c>
      <c r="CA24" s="100">
        <v>0</v>
      </c>
    </row>
    <row r="25" spans="1:79" x14ac:dyDescent="0.2">
      <c r="A25" s="101" t="s">
        <v>190</v>
      </c>
      <c r="B25" s="100">
        <v>0</v>
      </c>
      <c r="C25" s="100">
        <v>0</v>
      </c>
      <c r="D25" s="100">
        <v>0</v>
      </c>
      <c r="E25" s="100">
        <v>0</v>
      </c>
      <c r="F25" s="100">
        <v>0</v>
      </c>
      <c r="G25" s="100">
        <v>0</v>
      </c>
      <c r="H25" s="100">
        <v>0</v>
      </c>
      <c r="I25" s="100">
        <v>0</v>
      </c>
      <c r="J25" s="100">
        <v>0</v>
      </c>
      <c r="K25" s="100">
        <v>0</v>
      </c>
      <c r="L25" s="100">
        <v>73181.929999999993</v>
      </c>
      <c r="M25" s="100">
        <v>68707.3</v>
      </c>
      <c r="N25" s="100">
        <v>68707.3</v>
      </c>
      <c r="O25" s="100">
        <v>68707.3</v>
      </c>
      <c r="P25" s="100">
        <v>68707.3</v>
      </c>
      <c r="Q25" s="100">
        <v>68707.3</v>
      </c>
      <c r="R25" s="100">
        <v>68707.3</v>
      </c>
      <c r="S25" s="100">
        <v>68707.3</v>
      </c>
      <c r="T25" s="100">
        <v>68707.3</v>
      </c>
      <c r="U25" s="100">
        <v>68707.3</v>
      </c>
      <c r="V25" s="100">
        <v>68707.3</v>
      </c>
      <c r="W25" s="100">
        <v>68707.3</v>
      </c>
      <c r="X25" s="100">
        <v>68707.3</v>
      </c>
      <c r="Y25" s="100">
        <v>68707.3</v>
      </c>
      <c r="Z25" s="100">
        <v>68707.3</v>
      </c>
      <c r="AA25" s="100">
        <v>68707.3</v>
      </c>
      <c r="AB25" s="100">
        <v>68707.3</v>
      </c>
      <c r="AC25" s="100">
        <v>68707.3</v>
      </c>
      <c r="AD25" s="100">
        <v>68707.3</v>
      </c>
      <c r="AE25" s="100">
        <v>68707.3</v>
      </c>
      <c r="AF25" s="100">
        <v>68707.3</v>
      </c>
      <c r="AG25" s="100">
        <v>68707.3</v>
      </c>
      <c r="AH25" s="100">
        <v>68707.3</v>
      </c>
      <c r="AI25" s="100">
        <v>68707.3</v>
      </c>
      <c r="AJ25" s="100">
        <v>68707.3</v>
      </c>
      <c r="AK25" s="100">
        <v>68707.3</v>
      </c>
      <c r="AL25" s="100">
        <v>68707.3</v>
      </c>
      <c r="AM25" s="100">
        <v>68707.3</v>
      </c>
      <c r="AN25" s="100">
        <v>68707.3</v>
      </c>
      <c r="AO25" s="100">
        <v>68707.3</v>
      </c>
      <c r="AP25" s="100">
        <v>68707.3</v>
      </c>
      <c r="AQ25" s="100">
        <v>68707.3</v>
      </c>
      <c r="AR25" s="100">
        <v>68707.3</v>
      </c>
      <c r="AS25" s="100">
        <v>68707.3</v>
      </c>
      <c r="AT25" s="100">
        <v>68707.3</v>
      </c>
      <c r="AU25" s="100">
        <v>68707.3</v>
      </c>
      <c r="AV25" s="100">
        <v>68707.3</v>
      </c>
      <c r="AW25" s="100">
        <v>68707.3</v>
      </c>
      <c r="AX25" s="100">
        <v>68707.3</v>
      </c>
      <c r="AY25" s="100">
        <v>68707.3</v>
      </c>
      <c r="AZ25" s="100">
        <v>68707.3</v>
      </c>
      <c r="BA25" s="100">
        <v>68707.3</v>
      </c>
      <c r="BB25" s="100">
        <v>68707.3</v>
      </c>
      <c r="BC25" s="100">
        <v>68707.3</v>
      </c>
      <c r="BD25" s="100">
        <v>68707.3</v>
      </c>
      <c r="BE25" s="100">
        <v>68707.3</v>
      </c>
      <c r="BF25" s="100">
        <v>68707.3</v>
      </c>
      <c r="BG25" s="100">
        <v>68707.3</v>
      </c>
      <c r="BH25" s="100">
        <v>68707.3</v>
      </c>
      <c r="BI25" s="100">
        <v>68707.3</v>
      </c>
      <c r="BJ25" s="100">
        <v>68707.3</v>
      </c>
      <c r="BK25" s="100">
        <v>68707.3</v>
      </c>
      <c r="BL25" s="100">
        <v>68707.3</v>
      </c>
      <c r="BM25" s="100">
        <v>68707.3</v>
      </c>
      <c r="BN25" s="100">
        <v>68707.3</v>
      </c>
      <c r="BO25" s="100">
        <v>68707.3</v>
      </c>
      <c r="BP25" s="100">
        <v>68707.3</v>
      </c>
      <c r="BQ25" s="100">
        <v>68707.3</v>
      </c>
      <c r="BR25" s="100">
        <v>68707.3</v>
      </c>
      <c r="BS25" s="100">
        <v>68707.3</v>
      </c>
      <c r="BT25" s="100">
        <v>68707.3</v>
      </c>
      <c r="BU25" s="100">
        <v>68707.3</v>
      </c>
      <c r="BV25" s="100">
        <v>68707.3</v>
      </c>
      <c r="BW25" s="100">
        <v>68707.3</v>
      </c>
      <c r="BX25" s="100">
        <v>68707.3</v>
      </c>
      <c r="BY25" s="100">
        <v>68707.3</v>
      </c>
      <c r="BZ25" s="100">
        <v>68707.3</v>
      </c>
      <c r="CA25" s="100">
        <v>68707.3</v>
      </c>
    </row>
    <row r="26" spans="1:79" x14ac:dyDescent="0.2">
      <c r="A26" s="101" t="s">
        <v>191</v>
      </c>
      <c r="B26" s="100">
        <v>0</v>
      </c>
      <c r="C26" s="100">
        <v>0</v>
      </c>
      <c r="D26" s="100">
        <v>0</v>
      </c>
      <c r="E26" s="100">
        <v>0</v>
      </c>
      <c r="F26" s="100">
        <v>0</v>
      </c>
      <c r="G26" s="100">
        <v>0</v>
      </c>
      <c r="H26" s="100">
        <v>0</v>
      </c>
      <c r="I26" s="100">
        <v>0</v>
      </c>
      <c r="J26" s="100">
        <v>0</v>
      </c>
      <c r="K26" s="100">
        <v>0</v>
      </c>
      <c r="L26" s="100">
        <v>0</v>
      </c>
      <c r="M26" s="100">
        <v>0</v>
      </c>
      <c r="N26" s="100">
        <v>0</v>
      </c>
      <c r="O26" s="100">
        <v>0</v>
      </c>
      <c r="P26" s="100">
        <v>0</v>
      </c>
      <c r="Q26" s="100">
        <v>0</v>
      </c>
      <c r="R26" s="100">
        <v>0</v>
      </c>
      <c r="S26" s="100">
        <v>0</v>
      </c>
      <c r="T26" s="100">
        <v>0</v>
      </c>
      <c r="U26" s="100">
        <v>0</v>
      </c>
      <c r="V26" s="100">
        <v>0</v>
      </c>
      <c r="W26" s="100">
        <v>0</v>
      </c>
      <c r="X26" s="100">
        <v>0</v>
      </c>
      <c r="Y26" s="100">
        <v>0</v>
      </c>
      <c r="Z26" s="100">
        <v>0</v>
      </c>
      <c r="AA26" s="100">
        <v>0</v>
      </c>
      <c r="AB26" s="100">
        <v>0</v>
      </c>
      <c r="AC26" s="100">
        <v>0</v>
      </c>
      <c r="AD26" s="100">
        <v>0</v>
      </c>
      <c r="AE26" s="100">
        <v>0</v>
      </c>
      <c r="AF26" s="100">
        <v>0</v>
      </c>
      <c r="AG26" s="100">
        <v>0</v>
      </c>
      <c r="AH26" s="100">
        <v>0</v>
      </c>
      <c r="AI26" s="100">
        <v>0</v>
      </c>
      <c r="AJ26" s="100">
        <v>0</v>
      </c>
      <c r="AK26" s="100">
        <v>0</v>
      </c>
      <c r="AL26" s="100">
        <v>0</v>
      </c>
      <c r="AM26" s="100">
        <v>0</v>
      </c>
      <c r="AN26" s="100">
        <v>0</v>
      </c>
      <c r="AO26" s="100">
        <v>0</v>
      </c>
      <c r="AP26" s="100">
        <v>0</v>
      </c>
      <c r="AQ26" s="100">
        <v>0</v>
      </c>
      <c r="AR26" s="100">
        <v>0</v>
      </c>
      <c r="AS26" s="100">
        <v>0</v>
      </c>
      <c r="AT26" s="100">
        <v>0</v>
      </c>
      <c r="AU26" s="100">
        <v>0</v>
      </c>
      <c r="AV26" s="100">
        <v>0</v>
      </c>
      <c r="AW26" s="100">
        <v>0</v>
      </c>
      <c r="AX26" s="100">
        <v>0</v>
      </c>
      <c r="AY26" s="100">
        <v>0</v>
      </c>
      <c r="AZ26" s="100">
        <v>0</v>
      </c>
      <c r="BA26" s="100">
        <v>0</v>
      </c>
      <c r="BB26" s="100">
        <v>0</v>
      </c>
      <c r="BC26" s="100">
        <v>0</v>
      </c>
      <c r="BD26" s="100">
        <v>0</v>
      </c>
      <c r="BE26" s="100">
        <v>0</v>
      </c>
      <c r="BF26" s="100">
        <v>0</v>
      </c>
      <c r="BG26" s="100">
        <v>0</v>
      </c>
      <c r="BH26" s="100">
        <v>0</v>
      </c>
      <c r="BI26" s="100">
        <v>0</v>
      </c>
      <c r="BJ26" s="100">
        <v>0</v>
      </c>
      <c r="BK26" s="100">
        <v>0</v>
      </c>
      <c r="BL26" s="100">
        <v>0</v>
      </c>
      <c r="BM26" s="100">
        <v>0</v>
      </c>
      <c r="BN26" s="100">
        <v>0</v>
      </c>
      <c r="BO26" s="100">
        <v>0</v>
      </c>
      <c r="BP26" s="100">
        <v>0</v>
      </c>
      <c r="BQ26" s="100">
        <v>0</v>
      </c>
      <c r="BR26" s="100">
        <v>0</v>
      </c>
      <c r="BS26" s="100">
        <v>0</v>
      </c>
      <c r="BT26" s="100">
        <v>0</v>
      </c>
      <c r="BU26" s="100">
        <v>0</v>
      </c>
      <c r="BV26" s="100">
        <v>0</v>
      </c>
      <c r="BW26" s="100">
        <v>0</v>
      </c>
      <c r="BX26" s="100">
        <v>0</v>
      </c>
      <c r="BY26" s="100">
        <v>0</v>
      </c>
      <c r="BZ26" s="100">
        <v>0</v>
      </c>
      <c r="CA26" s="100">
        <v>0</v>
      </c>
    </row>
    <row r="27" spans="1:79" x14ac:dyDescent="0.2">
      <c r="A27" s="101" t="s">
        <v>192</v>
      </c>
      <c r="B27" s="100">
        <v>2158525.7200000002</v>
      </c>
      <c r="C27" s="100">
        <v>2114919.16</v>
      </c>
      <c r="D27" s="100">
        <v>2818030.33</v>
      </c>
      <c r="E27" s="100">
        <v>2770721.5</v>
      </c>
      <c r="F27" s="100">
        <v>2723412.68</v>
      </c>
      <c r="G27" s="100">
        <v>2676103.85</v>
      </c>
      <c r="H27" s="100">
        <v>2628795.02</v>
      </c>
      <c r="I27" s="100">
        <v>2581486.19</v>
      </c>
      <c r="J27" s="100">
        <v>2534177.37</v>
      </c>
      <c r="K27" s="100">
        <v>2486868.54</v>
      </c>
      <c r="L27" s="100">
        <v>2439559.71</v>
      </c>
      <c r="M27" s="100">
        <v>2392250.88</v>
      </c>
      <c r="N27" s="100">
        <v>2392250.88</v>
      </c>
      <c r="O27" s="100">
        <v>2345250.88</v>
      </c>
      <c r="P27" s="100">
        <v>2298250.88</v>
      </c>
      <c r="Q27" s="100">
        <v>2890139.76888888</v>
      </c>
      <c r="R27" s="100">
        <v>2832491.6207407401</v>
      </c>
      <c r="S27" s="100">
        <v>2774843.4725925899</v>
      </c>
      <c r="T27" s="100">
        <v>2717195.3244444402</v>
      </c>
      <c r="U27" s="100">
        <v>2659547.17629629</v>
      </c>
      <c r="V27" s="100">
        <v>2601899.0281481398</v>
      </c>
      <c r="W27" s="100">
        <v>2544250.8799999901</v>
      </c>
      <c r="X27" s="100">
        <v>2486602.7318518502</v>
      </c>
      <c r="Y27" s="100">
        <v>2428954.5837037</v>
      </c>
      <c r="Z27" s="100">
        <v>2371306.4355555498</v>
      </c>
      <c r="AA27" s="100">
        <v>2371306.4355555498</v>
      </c>
      <c r="AB27" s="100">
        <v>2313658.2874074001</v>
      </c>
      <c r="AC27" s="100">
        <v>2256010.1392592499</v>
      </c>
      <c r="AD27" s="100">
        <v>2837250.8799999901</v>
      </c>
      <c r="AE27" s="100">
        <v>2768954.5837037</v>
      </c>
      <c r="AF27" s="100">
        <v>2700658.2874074001</v>
      </c>
      <c r="AG27" s="100">
        <v>2632361.99111111</v>
      </c>
      <c r="AH27" s="100">
        <v>2564065.6948148101</v>
      </c>
      <c r="AI27" s="100">
        <v>2495769.3985185102</v>
      </c>
      <c r="AJ27" s="100">
        <v>2427473.10222222</v>
      </c>
      <c r="AK27" s="100">
        <v>2359176.8059259201</v>
      </c>
      <c r="AL27" s="100">
        <v>2290880.5096296198</v>
      </c>
      <c r="AM27" s="100">
        <v>2222584.2133333301</v>
      </c>
      <c r="AN27" s="100">
        <v>2222584.2133333301</v>
      </c>
      <c r="AO27" s="100">
        <v>2154287.9170370302</v>
      </c>
      <c r="AP27" s="100">
        <v>2085991.6207407301</v>
      </c>
      <c r="AQ27" s="100">
        <v>2656584.2133333301</v>
      </c>
      <c r="AR27" s="100">
        <v>2577639.76888888</v>
      </c>
      <c r="AS27" s="100">
        <v>2498695.3244444402</v>
      </c>
      <c r="AT27" s="100">
        <v>2419750.8799999901</v>
      </c>
      <c r="AU27" s="100">
        <v>2340806.4355555498</v>
      </c>
      <c r="AV27" s="100">
        <v>2261861.9911111002</v>
      </c>
      <c r="AW27" s="100">
        <v>2182917.5466666599</v>
      </c>
      <c r="AX27" s="100">
        <v>2103973.10222222</v>
      </c>
      <c r="AY27" s="100">
        <v>2025028.65777777</v>
      </c>
      <c r="AZ27" s="100">
        <v>1946084.2133333299</v>
      </c>
      <c r="BA27" s="100">
        <v>1946084.2133333299</v>
      </c>
      <c r="BB27" s="100">
        <v>1867139.76888888</v>
      </c>
      <c r="BC27" s="100">
        <v>1788195.32444444</v>
      </c>
      <c r="BD27" s="100">
        <v>2348139.76888888</v>
      </c>
      <c r="BE27" s="100">
        <v>2258547.17629629</v>
      </c>
      <c r="BF27" s="100">
        <v>2168954.5837037</v>
      </c>
      <c r="BG27" s="100">
        <v>2079361.9911111</v>
      </c>
      <c r="BH27" s="100">
        <v>1989769.3985185099</v>
      </c>
      <c r="BI27" s="100">
        <v>1900176.8059259199</v>
      </c>
      <c r="BJ27" s="100">
        <v>1810584.2133333299</v>
      </c>
      <c r="BK27" s="100">
        <v>1720991.6207407301</v>
      </c>
      <c r="BL27" s="100">
        <v>1631399.0281481401</v>
      </c>
      <c r="BM27" s="100">
        <v>1541806.43555555</v>
      </c>
      <c r="BN27" s="100">
        <v>1541806.43555555</v>
      </c>
      <c r="BO27" s="100">
        <v>1452213.84296296</v>
      </c>
      <c r="BP27" s="100">
        <v>1362621.25037036</v>
      </c>
      <c r="BQ27" s="100">
        <v>1911917.5466666601</v>
      </c>
      <c r="BR27" s="100">
        <v>1811676.8059259199</v>
      </c>
      <c r="BS27" s="100">
        <v>1711436.0651851799</v>
      </c>
      <c r="BT27" s="100">
        <v>1611195.32444444</v>
      </c>
      <c r="BU27" s="100">
        <v>1557954.5837037</v>
      </c>
      <c r="BV27" s="100">
        <v>1504713.84296296</v>
      </c>
      <c r="BW27" s="100">
        <v>1451473.10222222</v>
      </c>
      <c r="BX27" s="100">
        <v>1398232.3614814701</v>
      </c>
      <c r="BY27" s="100">
        <v>1344991.6207407301</v>
      </c>
      <c r="BZ27" s="100">
        <v>1291750.8799999901</v>
      </c>
      <c r="CA27" s="100">
        <v>1291750.8799999901</v>
      </c>
    </row>
    <row r="28" spans="1:79" x14ac:dyDescent="0.2">
      <c r="A28" s="101" t="s">
        <v>193</v>
      </c>
      <c r="B28" s="100">
        <v>1105309.18</v>
      </c>
      <c r="C28" s="100">
        <v>1089957.6599999999</v>
      </c>
      <c r="D28" s="100">
        <v>1074606.1499999999</v>
      </c>
      <c r="E28" s="100">
        <v>1059254.6299999999</v>
      </c>
      <c r="F28" s="100">
        <v>1043903.12</v>
      </c>
      <c r="G28" s="100">
        <v>1028551.6</v>
      </c>
      <c r="H28" s="100">
        <v>1013200.09</v>
      </c>
      <c r="I28" s="100">
        <v>997848.57</v>
      </c>
      <c r="J28" s="100">
        <v>982497.05</v>
      </c>
      <c r="K28" s="100">
        <v>967145.54</v>
      </c>
      <c r="L28" s="100">
        <v>951794.02</v>
      </c>
      <c r="M28" s="100">
        <v>936442.5</v>
      </c>
      <c r="N28" s="100">
        <v>936442.5</v>
      </c>
      <c r="O28" s="100">
        <v>936442.5</v>
      </c>
      <c r="P28" s="100">
        <v>936442.5</v>
      </c>
      <c r="Q28" s="100">
        <v>936442.5</v>
      </c>
      <c r="R28" s="100">
        <v>936442.5</v>
      </c>
      <c r="S28" s="100">
        <v>936442.5</v>
      </c>
      <c r="T28" s="100">
        <v>936442.5</v>
      </c>
      <c r="U28" s="100">
        <v>936442.5</v>
      </c>
      <c r="V28" s="100">
        <v>936442.5</v>
      </c>
      <c r="W28" s="100">
        <v>936442.5</v>
      </c>
      <c r="X28" s="100">
        <v>936442.5</v>
      </c>
      <c r="Y28" s="100">
        <v>936442.5</v>
      </c>
      <c r="Z28" s="100">
        <v>936442.5</v>
      </c>
      <c r="AA28" s="100">
        <v>936442.5</v>
      </c>
      <c r="AB28" s="100">
        <v>936442.5</v>
      </c>
      <c r="AC28" s="100">
        <v>936442.5</v>
      </c>
      <c r="AD28" s="100">
        <v>936442.5</v>
      </c>
      <c r="AE28" s="100">
        <v>936442.5</v>
      </c>
      <c r="AF28" s="100">
        <v>936442.5</v>
      </c>
      <c r="AG28" s="100">
        <v>936442.5</v>
      </c>
      <c r="AH28" s="100">
        <v>936442.5</v>
      </c>
      <c r="AI28" s="100">
        <v>936442.5</v>
      </c>
      <c r="AJ28" s="100">
        <v>936442.5</v>
      </c>
      <c r="AK28" s="100">
        <v>936442.5</v>
      </c>
      <c r="AL28" s="100">
        <v>936442.5</v>
      </c>
      <c r="AM28" s="100">
        <v>936442.5</v>
      </c>
      <c r="AN28" s="100">
        <v>936442.5</v>
      </c>
      <c r="AO28" s="100">
        <v>936442.5</v>
      </c>
      <c r="AP28" s="100">
        <v>936442.5</v>
      </c>
      <c r="AQ28" s="100">
        <v>936442.5</v>
      </c>
      <c r="AR28" s="100">
        <v>936442.5</v>
      </c>
      <c r="AS28" s="100">
        <v>936442.5</v>
      </c>
      <c r="AT28" s="100">
        <v>936442.5</v>
      </c>
      <c r="AU28" s="100">
        <v>936442.5</v>
      </c>
      <c r="AV28" s="100">
        <v>936442.5</v>
      </c>
      <c r="AW28" s="100">
        <v>936442.5</v>
      </c>
      <c r="AX28" s="100">
        <v>936442.5</v>
      </c>
      <c r="AY28" s="100">
        <v>936442.5</v>
      </c>
      <c r="AZ28" s="100">
        <v>936442.5</v>
      </c>
      <c r="BA28" s="100">
        <v>936442.5</v>
      </c>
      <c r="BB28" s="100">
        <v>936442.5</v>
      </c>
      <c r="BC28" s="100">
        <v>936442.5</v>
      </c>
      <c r="BD28" s="100">
        <v>936442.5</v>
      </c>
      <c r="BE28" s="100">
        <v>936442.5</v>
      </c>
      <c r="BF28" s="100">
        <v>936442.5</v>
      </c>
      <c r="BG28" s="100">
        <v>936442.5</v>
      </c>
      <c r="BH28" s="100">
        <v>936442.5</v>
      </c>
      <c r="BI28" s="100">
        <v>936442.5</v>
      </c>
      <c r="BJ28" s="100">
        <v>936442.5</v>
      </c>
      <c r="BK28" s="100">
        <v>936442.5</v>
      </c>
      <c r="BL28" s="100">
        <v>936442.5</v>
      </c>
      <c r="BM28" s="100">
        <v>936442.5</v>
      </c>
      <c r="BN28" s="100">
        <v>936442.5</v>
      </c>
      <c r="BO28" s="100">
        <v>936442.5</v>
      </c>
      <c r="BP28" s="100">
        <v>936442.5</v>
      </c>
      <c r="BQ28" s="100">
        <v>936442.5</v>
      </c>
      <c r="BR28" s="100">
        <v>936442.5</v>
      </c>
      <c r="BS28" s="100">
        <v>936442.5</v>
      </c>
      <c r="BT28" s="100">
        <v>936442.5</v>
      </c>
      <c r="BU28" s="100">
        <v>936442.5</v>
      </c>
      <c r="BV28" s="100">
        <v>936442.5</v>
      </c>
      <c r="BW28" s="100">
        <v>936442.5</v>
      </c>
      <c r="BX28" s="100">
        <v>936442.5</v>
      </c>
      <c r="BY28" s="100">
        <v>936442.5</v>
      </c>
      <c r="BZ28" s="100">
        <v>936442.5</v>
      </c>
      <c r="CA28" s="100">
        <v>936442.5</v>
      </c>
    </row>
    <row r="29" spans="1:79" x14ac:dyDescent="0.2">
      <c r="A29" s="101" t="s">
        <v>194</v>
      </c>
      <c r="B29" s="100">
        <v>1105243.93</v>
      </c>
      <c r="C29" s="100">
        <v>1096933.83</v>
      </c>
      <c r="D29" s="100">
        <v>1088623.72</v>
      </c>
      <c r="E29" s="100">
        <v>1080313.6200000001</v>
      </c>
      <c r="F29" s="100">
        <v>1072003.52</v>
      </c>
      <c r="G29" s="100">
        <v>1063693.4099999999</v>
      </c>
      <c r="H29" s="100">
        <v>1055383.31</v>
      </c>
      <c r="I29" s="100">
        <v>1047073.2</v>
      </c>
      <c r="J29" s="100">
        <v>1038763.09999999</v>
      </c>
      <c r="K29" s="100">
        <v>1030452.99</v>
      </c>
      <c r="L29" s="100">
        <v>1022142.89</v>
      </c>
      <c r="M29" s="100">
        <v>1013832.78</v>
      </c>
      <c r="N29" s="100">
        <v>1013832.78</v>
      </c>
      <c r="O29" s="100">
        <v>1013832.78</v>
      </c>
      <c r="P29" s="100">
        <v>1013832.78</v>
      </c>
      <c r="Q29" s="100">
        <v>1013832.78</v>
      </c>
      <c r="R29" s="100">
        <v>1013832.78</v>
      </c>
      <c r="S29" s="100">
        <v>1013832.78</v>
      </c>
      <c r="T29" s="100">
        <v>1013832.78</v>
      </c>
      <c r="U29" s="100">
        <v>1013832.78</v>
      </c>
      <c r="V29" s="100">
        <v>1013832.78</v>
      </c>
      <c r="W29" s="100">
        <v>1013832.78</v>
      </c>
      <c r="X29" s="100">
        <v>1013832.78</v>
      </c>
      <c r="Y29" s="100">
        <v>1013832.78</v>
      </c>
      <c r="Z29" s="100">
        <v>1013832.78</v>
      </c>
      <c r="AA29" s="100">
        <v>1013832.78</v>
      </c>
      <c r="AB29" s="100">
        <v>1013832.78</v>
      </c>
      <c r="AC29" s="100">
        <v>1013832.78</v>
      </c>
      <c r="AD29" s="100">
        <v>1013832.78</v>
      </c>
      <c r="AE29" s="100">
        <v>1013832.78</v>
      </c>
      <c r="AF29" s="100">
        <v>1013832.78</v>
      </c>
      <c r="AG29" s="100">
        <v>1013832.78</v>
      </c>
      <c r="AH29" s="100">
        <v>1013832.78</v>
      </c>
      <c r="AI29" s="100">
        <v>1013832.78</v>
      </c>
      <c r="AJ29" s="100">
        <v>1013832.78</v>
      </c>
      <c r="AK29" s="100">
        <v>1013832.78</v>
      </c>
      <c r="AL29" s="100">
        <v>1013832.78</v>
      </c>
      <c r="AM29" s="100">
        <v>1013832.78</v>
      </c>
      <c r="AN29" s="100">
        <v>1013832.78</v>
      </c>
      <c r="AO29" s="100">
        <v>1013832.78</v>
      </c>
      <c r="AP29" s="100">
        <v>1013832.78</v>
      </c>
      <c r="AQ29" s="100">
        <v>1013832.78</v>
      </c>
      <c r="AR29" s="100">
        <v>1013832.78</v>
      </c>
      <c r="AS29" s="100">
        <v>1013832.78</v>
      </c>
      <c r="AT29" s="100">
        <v>1013832.78</v>
      </c>
      <c r="AU29" s="100">
        <v>1013832.78</v>
      </c>
      <c r="AV29" s="100">
        <v>1013832.78</v>
      </c>
      <c r="AW29" s="100">
        <v>1013832.78</v>
      </c>
      <c r="AX29" s="100">
        <v>1013832.78</v>
      </c>
      <c r="AY29" s="100">
        <v>1013832.78</v>
      </c>
      <c r="AZ29" s="100">
        <v>1013832.78</v>
      </c>
      <c r="BA29" s="100">
        <v>1013832.78</v>
      </c>
      <c r="BB29" s="100">
        <v>1013832.78</v>
      </c>
      <c r="BC29" s="100">
        <v>1013832.78</v>
      </c>
      <c r="BD29" s="100">
        <v>1013832.78</v>
      </c>
      <c r="BE29" s="100">
        <v>1013832.78</v>
      </c>
      <c r="BF29" s="100">
        <v>1013832.78</v>
      </c>
      <c r="BG29" s="100">
        <v>1013832.78</v>
      </c>
      <c r="BH29" s="100">
        <v>1013832.78</v>
      </c>
      <c r="BI29" s="100">
        <v>1013832.78</v>
      </c>
      <c r="BJ29" s="100">
        <v>1013832.78</v>
      </c>
      <c r="BK29" s="100">
        <v>1013832.78</v>
      </c>
      <c r="BL29" s="100">
        <v>1013832.78</v>
      </c>
      <c r="BM29" s="100">
        <v>1013832.78</v>
      </c>
      <c r="BN29" s="100">
        <v>1013832.78</v>
      </c>
      <c r="BO29" s="100">
        <v>1013832.78</v>
      </c>
      <c r="BP29" s="100">
        <v>1013832.78</v>
      </c>
      <c r="BQ29" s="100">
        <v>1013832.78</v>
      </c>
      <c r="BR29" s="100">
        <v>1013832.78</v>
      </c>
      <c r="BS29" s="100">
        <v>1013832.78</v>
      </c>
      <c r="BT29" s="100">
        <v>1013832.78</v>
      </c>
      <c r="BU29" s="100">
        <v>1013832.78</v>
      </c>
      <c r="BV29" s="100">
        <v>1013832.78</v>
      </c>
      <c r="BW29" s="100">
        <v>1013832.78</v>
      </c>
      <c r="BX29" s="100">
        <v>1013832.78</v>
      </c>
      <c r="BY29" s="100">
        <v>1013832.78</v>
      </c>
      <c r="BZ29" s="100">
        <v>1013832.78</v>
      </c>
      <c r="CA29" s="100">
        <v>1013832.78</v>
      </c>
    </row>
    <row r="30" spans="1:79" x14ac:dyDescent="0.2">
      <c r="A30" s="101" t="s">
        <v>195</v>
      </c>
      <c r="B30" s="100">
        <v>0</v>
      </c>
      <c r="C30" s="100">
        <v>0</v>
      </c>
      <c r="D30" s="100">
        <v>0</v>
      </c>
      <c r="E30" s="100">
        <v>0</v>
      </c>
      <c r="F30" s="100">
        <v>0</v>
      </c>
      <c r="G30" s="100">
        <v>0</v>
      </c>
      <c r="H30" s="100">
        <v>0</v>
      </c>
      <c r="I30" s="100">
        <v>0</v>
      </c>
      <c r="J30" s="100">
        <v>0</v>
      </c>
      <c r="K30" s="100">
        <v>0</v>
      </c>
      <c r="L30" s="100">
        <v>0</v>
      </c>
      <c r="M30" s="100">
        <v>0</v>
      </c>
      <c r="N30" s="100">
        <v>0</v>
      </c>
      <c r="O30" s="100">
        <v>0</v>
      </c>
      <c r="P30" s="100">
        <v>0</v>
      </c>
      <c r="Q30" s="100">
        <v>0</v>
      </c>
      <c r="R30" s="100">
        <v>0</v>
      </c>
      <c r="S30" s="100">
        <v>0</v>
      </c>
      <c r="T30" s="100">
        <v>0</v>
      </c>
      <c r="U30" s="100">
        <v>0</v>
      </c>
      <c r="V30" s="100">
        <v>0</v>
      </c>
      <c r="W30" s="100">
        <v>0</v>
      </c>
      <c r="X30" s="100">
        <v>0</v>
      </c>
      <c r="Y30" s="100">
        <v>0</v>
      </c>
      <c r="Z30" s="100">
        <v>0</v>
      </c>
      <c r="AA30" s="100">
        <v>0</v>
      </c>
      <c r="AB30" s="100">
        <v>0</v>
      </c>
      <c r="AC30" s="100">
        <v>0</v>
      </c>
      <c r="AD30" s="100">
        <v>0</v>
      </c>
      <c r="AE30" s="100">
        <v>0</v>
      </c>
      <c r="AF30" s="100">
        <v>0</v>
      </c>
      <c r="AG30" s="100">
        <v>0</v>
      </c>
      <c r="AH30" s="100">
        <v>0</v>
      </c>
      <c r="AI30" s="100">
        <v>0</v>
      </c>
      <c r="AJ30" s="100">
        <v>0</v>
      </c>
      <c r="AK30" s="100">
        <v>0</v>
      </c>
      <c r="AL30" s="100">
        <v>0</v>
      </c>
      <c r="AM30" s="100">
        <v>0</v>
      </c>
      <c r="AN30" s="100">
        <v>0</v>
      </c>
      <c r="AO30" s="100">
        <v>0</v>
      </c>
      <c r="AP30" s="100">
        <v>0</v>
      </c>
      <c r="AQ30" s="100">
        <v>0</v>
      </c>
      <c r="AR30" s="100">
        <v>0</v>
      </c>
      <c r="AS30" s="100">
        <v>0</v>
      </c>
      <c r="AT30" s="100">
        <v>0</v>
      </c>
      <c r="AU30" s="100">
        <v>0</v>
      </c>
      <c r="AV30" s="100">
        <v>0</v>
      </c>
      <c r="AW30" s="100">
        <v>0</v>
      </c>
      <c r="AX30" s="100">
        <v>0</v>
      </c>
      <c r="AY30" s="100">
        <v>0</v>
      </c>
      <c r="AZ30" s="100">
        <v>0</v>
      </c>
      <c r="BA30" s="100">
        <v>0</v>
      </c>
      <c r="BB30" s="100">
        <v>0</v>
      </c>
      <c r="BC30" s="100">
        <v>0</v>
      </c>
      <c r="BD30" s="100">
        <v>0</v>
      </c>
      <c r="BE30" s="100">
        <v>0</v>
      </c>
      <c r="BF30" s="100">
        <v>0</v>
      </c>
      <c r="BG30" s="100">
        <v>0</v>
      </c>
      <c r="BH30" s="100">
        <v>0</v>
      </c>
      <c r="BI30" s="100">
        <v>0</v>
      </c>
      <c r="BJ30" s="100">
        <v>0</v>
      </c>
      <c r="BK30" s="100">
        <v>0</v>
      </c>
      <c r="BL30" s="100">
        <v>0</v>
      </c>
      <c r="BM30" s="100">
        <v>0</v>
      </c>
      <c r="BN30" s="100">
        <v>0</v>
      </c>
      <c r="BO30" s="100">
        <v>0</v>
      </c>
      <c r="BP30" s="100">
        <v>0</v>
      </c>
      <c r="BQ30" s="100">
        <v>0</v>
      </c>
      <c r="BR30" s="100">
        <v>0</v>
      </c>
      <c r="BS30" s="100">
        <v>0</v>
      </c>
      <c r="BT30" s="100">
        <v>0</v>
      </c>
      <c r="BU30" s="100">
        <v>0</v>
      </c>
      <c r="BV30" s="100">
        <v>0</v>
      </c>
      <c r="BW30" s="100">
        <v>0</v>
      </c>
      <c r="BX30" s="100">
        <v>0</v>
      </c>
      <c r="BY30" s="100">
        <v>0</v>
      </c>
      <c r="BZ30" s="100">
        <v>0</v>
      </c>
      <c r="CA30" s="100">
        <v>0</v>
      </c>
    </row>
    <row r="31" spans="1:79" x14ac:dyDescent="0.2">
      <c r="A31" s="101" t="s">
        <v>196</v>
      </c>
      <c r="B31" s="100">
        <v>3493593.16</v>
      </c>
      <c r="C31" s="100">
        <v>3474957.35</v>
      </c>
      <c r="D31" s="100">
        <v>3456321.54</v>
      </c>
      <c r="E31" s="100">
        <v>3437685.73</v>
      </c>
      <c r="F31" s="100">
        <v>3419049.92</v>
      </c>
      <c r="G31" s="100">
        <v>3400414.11</v>
      </c>
      <c r="H31" s="100">
        <v>3381778.3</v>
      </c>
      <c r="I31" s="100">
        <v>3363142.49</v>
      </c>
      <c r="J31" s="100">
        <v>3344506.68</v>
      </c>
      <c r="K31" s="100">
        <v>3325870.87</v>
      </c>
      <c r="L31" s="100">
        <v>3307235.06</v>
      </c>
      <c r="M31" s="100">
        <v>3288599.25</v>
      </c>
      <c r="N31" s="100">
        <v>3288599.25</v>
      </c>
      <c r="O31" s="100">
        <v>3288599.25</v>
      </c>
      <c r="P31" s="100">
        <v>3288599.25</v>
      </c>
      <c r="Q31" s="100">
        <v>3288599.25</v>
      </c>
      <c r="R31" s="100">
        <v>3288599.25</v>
      </c>
      <c r="S31" s="100">
        <v>3288599.25</v>
      </c>
      <c r="T31" s="100">
        <v>3288599.25</v>
      </c>
      <c r="U31" s="100">
        <v>3288599.25</v>
      </c>
      <c r="V31" s="100">
        <v>3288599.25</v>
      </c>
      <c r="W31" s="100">
        <v>3288599.25</v>
      </c>
      <c r="X31" s="100">
        <v>3288599.25</v>
      </c>
      <c r="Y31" s="100">
        <v>3288599.25</v>
      </c>
      <c r="Z31" s="100">
        <v>3288599.25</v>
      </c>
      <c r="AA31" s="100">
        <v>3288599.25</v>
      </c>
      <c r="AB31" s="100">
        <v>3288599.25</v>
      </c>
      <c r="AC31" s="100">
        <v>3288599.25</v>
      </c>
      <c r="AD31" s="100">
        <v>3288599.25</v>
      </c>
      <c r="AE31" s="100">
        <v>3288599.25</v>
      </c>
      <c r="AF31" s="100">
        <v>3288599.25</v>
      </c>
      <c r="AG31" s="100">
        <v>3288599.25</v>
      </c>
      <c r="AH31" s="100">
        <v>3288599.25</v>
      </c>
      <c r="AI31" s="100">
        <v>3288599.25</v>
      </c>
      <c r="AJ31" s="100">
        <v>3288599.25</v>
      </c>
      <c r="AK31" s="100">
        <v>3288599.25</v>
      </c>
      <c r="AL31" s="100">
        <v>3288599.25</v>
      </c>
      <c r="AM31" s="100">
        <v>3288599.25</v>
      </c>
      <c r="AN31" s="100">
        <v>3288599.25</v>
      </c>
      <c r="AO31" s="100">
        <v>3288599.25</v>
      </c>
      <c r="AP31" s="100">
        <v>3288599.25</v>
      </c>
      <c r="AQ31" s="100">
        <v>3288599.25</v>
      </c>
      <c r="AR31" s="100">
        <v>3288599.25</v>
      </c>
      <c r="AS31" s="100">
        <v>3288599.25</v>
      </c>
      <c r="AT31" s="100">
        <v>3288599.25</v>
      </c>
      <c r="AU31" s="100">
        <v>3288599.25</v>
      </c>
      <c r="AV31" s="100">
        <v>3288599.25</v>
      </c>
      <c r="AW31" s="100">
        <v>3288599.25</v>
      </c>
      <c r="AX31" s="100">
        <v>3288599.25</v>
      </c>
      <c r="AY31" s="100">
        <v>3288599.25</v>
      </c>
      <c r="AZ31" s="100">
        <v>3288599.25</v>
      </c>
      <c r="BA31" s="100">
        <v>3288599.25</v>
      </c>
      <c r="BB31" s="100">
        <v>3288599.25</v>
      </c>
      <c r="BC31" s="100">
        <v>3288599.25</v>
      </c>
      <c r="BD31" s="100">
        <v>3288599.25</v>
      </c>
      <c r="BE31" s="100">
        <v>3288599.25</v>
      </c>
      <c r="BF31" s="100">
        <v>3288599.25</v>
      </c>
      <c r="BG31" s="100">
        <v>3288599.25</v>
      </c>
      <c r="BH31" s="100">
        <v>3288599.25</v>
      </c>
      <c r="BI31" s="100">
        <v>3288599.25</v>
      </c>
      <c r="BJ31" s="100">
        <v>3288599.25</v>
      </c>
      <c r="BK31" s="100">
        <v>3288599.25</v>
      </c>
      <c r="BL31" s="100">
        <v>3288599.25</v>
      </c>
      <c r="BM31" s="100">
        <v>3288599.25</v>
      </c>
      <c r="BN31" s="100">
        <v>3288599.25</v>
      </c>
      <c r="BO31" s="100">
        <v>3288599.25</v>
      </c>
      <c r="BP31" s="100">
        <v>3288599.25</v>
      </c>
      <c r="BQ31" s="100">
        <v>3288599.25</v>
      </c>
      <c r="BR31" s="100">
        <v>3288599.25</v>
      </c>
      <c r="BS31" s="100">
        <v>3288599.25</v>
      </c>
      <c r="BT31" s="100">
        <v>3288599.25</v>
      </c>
      <c r="BU31" s="100">
        <v>3288599.25</v>
      </c>
      <c r="BV31" s="100">
        <v>3288599.25</v>
      </c>
      <c r="BW31" s="100">
        <v>3288599.25</v>
      </c>
      <c r="BX31" s="100">
        <v>3288599.25</v>
      </c>
      <c r="BY31" s="100">
        <v>3288599.25</v>
      </c>
      <c r="BZ31" s="100">
        <v>3288599.25</v>
      </c>
      <c r="CA31" s="100">
        <v>3288599.25</v>
      </c>
    </row>
    <row r="32" spans="1:79" x14ac:dyDescent="0.2">
      <c r="A32" s="101" t="s">
        <v>197</v>
      </c>
      <c r="B32" s="100">
        <v>0</v>
      </c>
      <c r="C32" s="100">
        <v>0</v>
      </c>
      <c r="D32" s="100">
        <v>0</v>
      </c>
      <c r="E32" s="100">
        <v>0</v>
      </c>
      <c r="F32" s="100">
        <v>0</v>
      </c>
      <c r="G32" s="100">
        <v>0</v>
      </c>
      <c r="H32" s="100">
        <v>0</v>
      </c>
      <c r="I32" s="100">
        <v>0</v>
      </c>
      <c r="J32" s="100">
        <v>0</v>
      </c>
      <c r="K32" s="100">
        <v>0</v>
      </c>
      <c r="L32" s="100">
        <v>0</v>
      </c>
      <c r="M32" s="100">
        <v>0</v>
      </c>
      <c r="N32" s="100">
        <v>0</v>
      </c>
      <c r="O32" s="100">
        <v>0</v>
      </c>
      <c r="P32" s="100">
        <v>0</v>
      </c>
      <c r="Q32" s="100">
        <v>0</v>
      </c>
      <c r="R32" s="100">
        <v>0</v>
      </c>
      <c r="S32" s="100">
        <v>0</v>
      </c>
      <c r="T32" s="100">
        <v>0</v>
      </c>
      <c r="U32" s="100">
        <v>0</v>
      </c>
      <c r="V32" s="100">
        <v>0</v>
      </c>
      <c r="W32" s="100">
        <v>0</v>
      </c>
      <c r="X32" s="100">
        <v>0</v>
      </c>
      <c r="Y32" s="100">
        <v>0</v>
      </c>
      <c r="Z32" s="100">
        <v>0</v>
      </c>
      <c r="AA32" s="100">
        <v>0</v>
      </c>
      <c r="AB32" s="100">
        <v>0</v>
      </c>
      <c r="AC32" s="100">
        <v>0</v>
      </c>
      <c r="AD32" s="100">
        <v>0</v>
      </c>
      <c r="AE32" s="100">
        <v>0</v>
      </c>
      <c r="AF32" s="100">
        <v>0</v>
      </c>
      <c r="AG32" s="100">
        <v>0</v>
      </c>
      <c r="AH32" s="100">
        <v>0</v>
      </c>
      <c r="AI32" s="100">
        <v>0</v>
      </c>
      <c r="AJ32" s="100">
        <v>0</v>
      </c>
      <c r="AK32" s="100">
        <v>0</v>
      </c>
      <c r="AL32" s="100">
        <v>0</v>
      </c>
      <c r="AM32" s="100">
        <v>0</v>
      </c>
      <c r="AN32" s="100">
        <v>0</v>
      </c>
      <c r="AO32" s="100">
        <v>0</v>
      </c>
      <c r="AP32" s="100">
        <v>0</v>
      </c>
      <c r="AQ32" s="100">
        <v>0</v>
      </c>
      <c r="AR32" s="100">
        <v>0</v>
      </c>
      <c r="AS32" s="100">
        <v>0</v>
      </c>
      <c r="AT32" s="100">
        <v>0</v>
      </c>
      <c r="AU32" s="100">
        <v>0</v>
      </c>
      <c r="AV32" s="100">
        <v>0</v>
      </c>
      <c r="AW32" s="100">
        <v>0</v>
      </c>
      <c r="AX32" s="100">
        <v>0</v>
      </c>
      <c r="AY32" s="100">
        <v>0</v>
      </c>
      <c r="AZ32" s="100">
        <v>0</v>
      </c>
      <c r="BA32" s="100">
        <v>0</v>
      </c>
      <c r="BB32" s="100">
        <v>0</v>
      </c>
      <c r="BC32" s="100">
        <v>0</v>
      </c>
      <c r="BD32" s="100">
        <v>0</v>
      </c>
      <c r="BE32" s="100">
        <v>0</v>
      </c>
      <c r="BF32" s="100">
        <v>0</v>
      </c>
      <c r="BG32" s="100">
        <v>0</v>
      </c>
      <c r="BH32" s="100">
        <v>0</v>
      </c>
      <c r="BI32" s="100">
        <v>0</v>
      </c>
      <c r="BJ32" s="100">
        <v>0</v>
      </c>
      <c r="BK32" s="100">
        <v>0</v>
      </c>
      <c r="BL32" s="100">
        <v>0</v>
      </c>
      <c r="BM32" s="100">
        <v>0</v>
      </c>
      <c r="BN32" s="100">
        <v>0</v>
      </c>
      <c r="BO32" s="100">
        <v>0</v>
      </c>
      <c r="BP32" s="100">
        <v>0</v>
      </c>
      <c r="BQ32" s="100">
        <v>0</v>
      </c>
      <c r="BR32" s="100">
        <v>0</v>
      </c>
      <c r="BS32" s="100">
        <v>0</v>
      </c>
      <c r="BT32" s="100">
        <v>0</v>
      </c>
      <c r="BU32" s="100">
        <v>0</v>
      </c>
      <c r="BV32" s="100">
        <v>0</v>
      </c>
      <c r="BW32" s="100">
        <v>0</v>
      </c>
      <c r="BX32" s="100">
        <v>0</v>
      </c>
      <c r="BY32" s="100">
        <v>0</v>
      </c>
      <c r="BZ32" s="100">
        <v>0</v>
      </c>
      <c r="CA32" s="100">
        <v>0</v>
      </c>
    </row>
    <row r="33" spans="1:79" x14ac:dyDescent="0.2">
      <c r="A33" s="101" t="s">
        <v>198</v>
      </c>
      <c r="B33" s="100">
        <v>2838173.69</v>
      </c>
      <c r="C33" s="100">
        <v>2825154.54</v>
      </c>
      <c r="D33" s="100">
        <v>2812135.4</v>
      </c>
      <c r="E33" s="100">
        <v>2799116.25</v>
      </c>
      <c r="F33" s="100">
        <v>2786097.1</v>
      </c>
      <c r="G33" s="100">
        <v>2773077.96</v>
      </c>
      <c r="H33" s="100">
        <v>2760058.81</v>
      </c>
      <c r="I33" s="100">
        <v>2747039.67</v>
      </c>
      <c r="J33" s="100">
        <v>2734020.52</v>
      </c>
      <c r="K33" s="100">
        <v>2721001.38</v>
      </c>
      <c r="L33" s="100">
        <v>2707982.23</v>
      </c>
      <c r="M33" s="100">
        <v>2694963.09</v>
      </c>
      <c r="N33" s="100">
        <v>2694963.09</v>
      </c>
      <c r="O33" s="100">
        <v>2694963.09</v>
      </c>
      <c r="P33" s="100">
        <v>2694963.09</v>
      </c>
      <c r="Q33" s="100">
        <v>2694963.09</v>
      </c>
      <c r="R33" s="100">
        <v>2694963.09</v>
      </c>
      <c r="S33" s="100">
        <v>2694963.09</v>
      </c>
      <c r="T33" s="100">
        <v>2694963.09</v>
      </c>
      <c r="U33" s="100">
        <v>2694963.09</v>
      </c>
      <c r="V33" s="100">
        <v>2694963.09</v>
      </c>
      <c r="W33" s="100">
        <v>2694963.09</v>
      </c>
      <c r="X33" s="100">
        <v>2694963.09</v>
      </c>
      <c r="Y33" s="100">
        <v>2694963.09</v>
      </c>
      <c r="Z33" s="100">
        <v>2694963.09</v>
      </c>
      <c r="AA33" s="100">
        <v>2694963.09</v>
      </c>
      <c r="AB33" s="100">
        <v>2694963.09</v>
      </c>
      <c r="AC33" s="100">
        <v>2694963.09</v>
      </c>
      <c r="AD33" s="100">
        <v>2694963.09</v>
      </c>
      <c r="AE33" s="100">
        <v>2694963.09</v>
      </c>
      <c r="AF33" s="100">
        <v>2694963.09</v>
      </c>
      <c r="AG33" s="100">
        <v>2694963.09</v>
      </c>
      <c r="AH33" s="100">
        <v>2694963.09</v>
      </c>
      <c r="AI33" s="100">
        <v>2694963.09</v>
      </c>
      <c r="AJ33" s="100">
        <v>2694963.09</v>
      </c>
      <c r="AK33" s="100">
        <v>2694963.09</v>
      </c>
      <c r="AL33" s="100">
        <v>2694963.09</v>
      </c>
      <c r="AM33" s="100">
        <v>2694963.09</v>
      </c>
      <c r="AN33" s="100">
        <v>2694963.09</v>
      </c>
      <c r="AO33" s="100">
        <v>2694963.09</v>
      </c>
      <c r="AP33" s="100">
        <v>2694963.09</v>
      </c>
      <c r="AQ33" s="100">
        <v>2694963.09</v>
      </c>
      <c r="AR33" s="100">
        <v>2694963.09</v>
      </c>
      <c r="AS33" s="100">
        <v>2694963.09</v>
      </c>
      <c r="AT33" s="100">
        <v>2694963.09</v>
      </c>
      <c r="AU33" s="100">
        <v>2694963.09</v>
      </c>
      <c r="AV33" s="100">
        <v>2694963.09</v>
      </c>
      <c r="AW33" s="100">
        <v>2694963.09</v>
      </c>
      <c r="AX33" s="100">
        <v>2694963.09</v>
      </c>
      <c r="AY33" s="100">
        <v>2694963.09</v>
      </c>
      <c r="AZ33" s="100">
        <v>2694963.09</v>
      </c>
      <c r="BA33" s="100">
        <v>2694963.09</v>
      </c>
      <c r="BB33" s="100">
        <v>2694963.09</v>
      </c>
      <c r="BC33" s="100">
        <v>2694963.09</v>
      </c>
      <c r="BD33" s="100">
        <v>2694963.09</v>
      </c>
      <c r="BE33" s="100">
        <v>2694963.09</v>
      </c>
      <c r="BF33" s="100">
        <v>2694963.09</v>
      </c>
      <c r="BG33" s="100">
        <v>2694963.09</v>
      </c>
      <c r="BH33" s="100">
        <v>2694963.09</v>
      </c>
      <c r="BI33" s="100">
        <v>2694963.09</v>
      </c>
      <c r="BJ33" s="100">
        <v>2694963.09</v>
      </c>
      <c r="BK33" s="100">
        <v>2694963.09</v>
      </c>
      <c r="BL33" s="100">
        <v>2694963.09</v>
      </c>
      <c r="BM33" s="100">
        <v>2694963.09</v>
      </c>
      <c r="BN33" s="100">
        <v>2694963.09</v>
      </c>
      <c r="BO33" s="100">
        <v>2694963.09</v>
      </c>
      <c r="BP33" s="100">
        <v>2694963.09</v>
      </c>
      <c r="BQ33" s="100">
        <v>2694963.09</v>
      </c>
      <c r="BR33" s="100">
        <v>2694963.09</v>
      </c>
      <c r="BS33" s="100">
        <v>2694963.09</v>
      </c>
      <c r="BT33" s="100">
        <v>2694963.09</v>
      </c>
      <c r="BU33" s="100">
        <v>2694963.09</v>
      </c>
      <c r="BV33" s="100">
        <v>2694963.09</v>
      </c>
      <c r="BW33" s="100">
        <v>2694963.09</v>
      </c>
      <c r="BX33" s="100">
        <v>2694963.09</v>
      </c>
      <c r="BY33" s="100">
        <v>2694963.09</v>
      </c>
      <c r="BZ33" s="100">
        <v>2694963.09</v>
      </c>
      <c r="CA33" s="100">
        <v>2694963.09</v>
      </c>
    </row>
    <row r="34" spans="1:79" x14ac:dyDescent="0.2">
      <c r="A34" s="101" t="s">
        <v>199</v>
      </c>
      <c r="B34" s="100">
        <v>7169881.8499999996</v>
      </c>
      <c r="C34" s="100">
        <v>7133387.71</v>
      </c>
      <c r="D34" s="100">
        <v>7096893.5700000003</v>
      </c>
      <c r="E34" s="100">
        <v>7060399.4299999997</v>
      </c>
      <c r="F34" s="100">
        <v>7023905.2999999998</v>
      </c>
      <c r="G34" s="100">
        <v>6987411.1600000001</v>
      </c>
      <c r="H34" s="100">
        <v>6950917.0199999996</v>
      </c>
      <c r="I34" s="100">
        <v>6914422.8799999999</v>
      </c>
      <c r="J34" s="100">
        <v>6877928.7400000002</v>
      </c>
      <c r="K34" s="100">
        <v>6841434.5999999996</v>
      </c>
      <c r="L34" s="100">
        <v>6804940.46</v>
      </c>
      <c r="M34" s="100">
        <v>6768446.3200000003</v>
      </c>
      <c r="N34" s="100">
        <v>6768446.3200000003</v>
      </c>
      <c r="O34" s="100">
        <v>6768446.3200000003</v>
      </c>
      <c r="P34" s="100">
        <v>6768446.3200000003</v>
      </c>
      <c r="Q34" s="100">
        <v>6768446.3200000003</v>
      </c>
      <c r="R34" s="100">
        <v>6768446.3200000003</v>
      </c>
      <c r="S34" s="100">
        <v>6768446.3200000003</v>
      </c>
      <c r="T34" s="100">
        <v>6768446.3200000003</v>
      </c>
      <c r="U34" s="100">
        <v>6768446.3200000003</v>
      </c>
      <c r="V34" s="100">
        <v>6768446.3200000003</v>
      </c>
      <c r="W34" s="100">
        <v>6768446.3200000003</v>
      </c>
      <c r="X34" s="100">
        <v>6768446.3200000003</v>
      </c>
      <c r="Y34" s="100">
        <v>6768446.3200000003</v>
      </c>
      <c r="Z34" s="100">
        <v>6768446.3200000003</v>
      </c>
      <c r="AA34" s="100">
        <v>6768446.3200000003</v>
      </c>
      <c r="AB34" s="100">
        <v>6768446.3200000003</v>
      </c>
      <c r="AC34" s="100">
        <v>6768446.3200000003</v>
      </c>
      <c r="AD34" s="100">
        <v>6768446.3200000003</v>
      </c>
      <c r="AE34" s="100">
        <v>6768446.3200000003</v>
      </c>
      <c r="AF34" s="100">
        <v>6768446.3200000003</v>
      </c>
      <c r="AG34" s="100">
        <v>6768446.3200000003</v>
      </c>
      <c r="AH34" s="100">
        <v>6768446.3200000003</v>
      </c>
      <c r="AI34" s="100">
        <v>6768446.3200000003</v>
      </c>
      <c r="AJ34" s="100">
        <v>6768446.3200000003</v>
      </c>
      <c r="AK34" s="100">
        <v>6768446.3200000003</v>
      </c>
      <c r="AL34" s="100">
        <v>6768446.3200000003</v>
      </c>
      <c r="AM34" s="100">
        <v>6768446.3200000003</v>
      </c>
      <c r="AN34" s="100">
        <v>6768446.3200000003</v>
      </c>
      <c r="AO34" s="100">
        <v>6768446.3200000003</v>
      </c>
      <c r="AP34" s="100">
        <v>6768446.3200000003</v>
      </c>
      <c r="AQ34" s="100">
        <v>6768446.3200000003</v>
      </c>
      <c r="AR34" s="100">
        <v>6768446.3200000003</v>
      </c>
      <c r="AS34" s="100">
        <v>6768446.3200000003</v>
      </c>
      <c r="AT34" s="100">
        <v>6768446.3200000003</v>
      </c>
      <c r="AU34" s="100">
        <v>6768446.3200000003</v>
      </c>
      <c r="AV34" s="100">
        <v>6768446.3200000003</v>
      </c>
      <c r="AW34" s="100">
        <v>6768446.3200000003</v>
      </c>
      <c r="AX34" s="100">
        <v>6768446.3200000003</v>
      </c>
      <c r="AY34" s="100">
        <v>6768446.3200000003</v>
      </c>
      <c r="AZ34" s="100">
        <v>6768446.3200000003</v>
      </c>
      <c r="BA34" s="100">
        <v>6768446.3200000003</v>
      </c>
      <c r="BB34" s="100">
        <v>6768446.3200000003</v>
      </c>
      <c r="BC34" s="100">
        <v>6768446.3200000003</v>
      </c>
      <c r="BD34" s="100">
        <v>6768446.3200000003</v>
      </c>
      <c r="BE34" s="100">
        <v>6768446.3200000003</v>
      </c>
      <c r="BF34" s="100">
        <v>6768446.3200000003</v>
      </c>
      <c r="BG34" s="100">
        <v>6768446.3200000003</v>
      </c>
      <c r="BH34" s="100">
        <v>6768446.3200000003</v>
      </c>
      <c r="BI34" s="100">
        <v>6768446.3200000003</v>
      </c>
      <c r="BJ34" s="100">
        <v>6768446.3200000003</v>
      </c>
      <c r="BK34" s="100">
        <v>6768446.3200000003</v>
      </c>
      <c r="BL34" s="100">
        <v>6768446.3200000003</v>
      </c>
      <c r="BM34" s="100">
        <v>6768446.3200000003</v>
      </c>
      <c r="BN34" s="100">
        <v>6768446.3200000003</v>
      </c>
      <c r="BO34" s="100">
        <v>6768446.3200000003</v>
      </c>
      <c r="BP34" s="100">
        <v>6768446.3200000003</v>
      </c>
      <c r="BQ34" s="100">
        <v>6768446.3200000003</v>
      </c>
      <c r="BR34" s="100">
        <v>6768446.3200000003</v>
      </c>
      <c r="BS34" s="100">
        <v>6768446.3200000003</v>
      </c>
      <c r="BT34" s="100">
        <v>6768446.3200000003</v>
      </c>
      <c r="BU34" s="100">
        <v>6768446.3200000003</v>
      </c>
      <c r="BV34" s="100">
        <v>6768446.3200000003</v>
      </c>
      <c r="BW34" s="100">
        <v>6768446.3200000003</v>
      </c>
      <c r="BX34" s="100">
        <v>6768446.3200000003</v>
      </c>
      <c r="BY34" s="100">
        <v>6768446.3200000003</v>
      </c>
      <c r="BZ34" s="100">
        <v>6768446.3200000003</v>
      </c>
      <c r="CA34" s="100">
        <v>6768446.3200000003</v>
      </c>
    </row>
    <row r="35" spans="1:79" x14ac:dyDescent="0.2">
      <c r="A35" s="101" t="s">
        <v>200</v>
      </c>
      <c r="B35" s="100">
        <v>3375134.69</v>
      </c>
      <c r="C35" s="100">
        <v>3361605.28</v>
      </c>
      <c r="D35" s="100">
        <v>3348075.88</v>
      </c>
      <c r="E35" s="100">
        <v>3334546.48</v>
      </c>
      <c r="F35" s="100">
        <v>3321017.08</v>
      </c>
      <c r="G35" s="100">
        <v>3307487.67</v>
      </c>
      <c r="H35" s="100">
        <v>3293958.27</v>
      </c>
      <c r="I35" s="100">
        <v>3280428.87</v>
      </c>
      <c r="J35" s="100">
        <v>3266899.47</v>
      </c>
      <c r="K35" s="100">
        <v>3253370.06</v>
      </c>
      <c r="L35" s="100">
        <v>3239840.66</v>
      </c>
      <c r="M35" s="100">
        <v>3226311.26</v>
      </c>
      <c r="N35" s="100">
        <v>3226311.26</v>
      </c>
      <c r="O35" s="100">
        <v>3226311.26</v>
      </c>
      <c r="P35" s="100">
        <v>3226311.26</v>
      </c>
      <c r="Q35" s="100">
        <v>3226311.26</v>
      </c>
      <c r="R35" s="100">
        <v>3226311.26</v>
      </c>
      <c r="S35" s="100">
        <v>3226311.26</v>
      </c>
      <c r="T35" s="100">
        <v>3226311.26</v>
      </c>
      <c r="U35" s="100">
        <v>3226311.26</v>
      </c>
      <c r="V35" s="100">
        <v>3226311.26</v>
      </c>
      <c r="W35" s="100">
        <v>3226311.26</v>
      </c>
      <c r="X35" s="100">
        <v>3226311.26</v>
      </c>
      <c r="Y35" s="100">
        <v>3226311.26</v>
      </c>
      <c r="Z35" s="100">
        <v>3226311.26</v>
      </c>
      <c r="AA35" s="100">
        <v>3226311.26</v>
      </c>
      <c r="AB35" s="100">
        <v>3226311.26</v>
      </c>
      <c r="AC35" s="100">
        <v>3226311.26</v>
      </c>
      <c r="AD35" s="100">
        <v>3226311.26</v>
      </c>
      <c r="AE35" s="100">
        <v>3226311.26</v>
      </c>
      <c r="AF35" s="100">
        <v>3226311.26</v>
      </c>
      <c r="AG35" s="100">
        <v>3226311.26</v>
      </c>
      <c r="AH35" s="100">
        <v>3226311.26</v>
      </c>
      <c r="AI35" s="100">
        <v>3226311.26</v>
      </c>
      <c r="AJ35" s="100">
        <v>3226311.26</v>
      </c>
      <c r="AK35" s="100">
        <v>3226311.26</v>
      </c>
      <c r="AL35" s="100">
        <v>3226311.26</v>
      </c>
      <c r="AM35" s="100">
        <v>3226311.26</v>
      </c>
      <c r="AN35" s="100">
        <v>3226311.26</v>
      </c>
      <c r="AO35" s="100">
        <v>3226311.26</v>
      </c>
      <c r="AP35" s="100">
        <v>3226311.26</v>
      </c>
      <c r="AQ35" s="100">
        <v>3226311.26</v>
      </c>
      <c r="AR35" s="100">
        <v>3226311.26</v>
      </c>
      <c r="AS35" s="100">
        <v>3226311.26</v>
      </c>
      <c r="AT35" s="100">
        <v>3226311.26</v>
      </c>
      <c r="AU35" s="100">
        <v>3226311.26</v>
      </c>
      <c r="AV35" s="100">
        <v>3226311.26</v>
      </c>
      <c r="AW35" s="100">
        <v>3226311.26</v>
      </c>
      <c r="AX35" s="100">
        <v>3226311.26</v>
      </c>
      <c r="AY35" s="100">
        <v>3226311.26</v>
      </c>
      <c r="AZ35" s="100">
        <v>3226311.26</v>
      </c>
      <c r="BA35" s="100">
        <v>3226311.26</v>
      </c>
      <c r="BB35" s="100">
        <v>3226311.26</v>
      </c>
      <c r="BC35" s="100">
        <v>3226311.26</v>
      </c>
      <c r="BD35" s="100">
        <v>3226311.26</v>
      </c>
      <c r="BE35" s="100">
        <v>3226311.26</v>
      </c>
      <c r="BF35" s="100">
        <v>3226311.26</v>
      </c>
      <c r="BG35" s="100">
        <v>3226311.26</v>
      </c>
      <c r="BH35" s="100">
        <v>3226311.26</v>
      </c>
      <c r="BI35" s="100">
        <v>3226311.26</v>
      </c>
      <c r="BJ35" s="100">
        <v>3226311.26</v>
      </c>
      <c r="BK35" s="100">
        <v>3226311.26</v>
      </c>
      <c r="BL35" s="100">
        <v>3226311.26</v>
      </c>
      <c r="BM35" s="100">
        <v>3226311.26</v>
      </c>
      <c r="BN35" s="100">
        <v>3226311.26</v>
      </c>
      <c r="BO35" s="100">
        <v>3226311.26</v>
      </c>
      <c r="BP35" s="100">
        <v>3226311.26</v>
      </c>
      <c r="BQ35" s="100">
        <v>3226311.26</v>
      </c>
      <c r="BR35" s="100">
        <v>3226311.26</v>
      </c>
      <c r="BS35" s="100">
        <v>3226311.26</v>
      </c>
      <c r="BT35" s="100">
        <v>3226311.26</v>
      </c>
      <c r="BU35" s="100">
        <v>3226311.26</v>
      </c>
      <c r="BV35" s="100">
        <v>3226311.26</v>
      </c>
      <c r="BW35" s="100">
        <v>3226311.26</v>
      </c>
      <c r="BX35" s="100">
        <v>3226311.26</v>
      </c>
      <c r="BY35" s="100">
        <v>3226311.26</v>
      </c>
      <c r="BZ35" s="100">
        <v>3226311.26</v>
      </c>
      <c r="CA35" s="100">
        <v>3226311.26</v>
      </c>
    </row>
    <row r="36" spans="1:79" x14ac:dyDescent="0.2">
      <c r="A36" s="102" t="s">
        <v>201</v>
      </c>
      <c r="B36" s="103">
        <v>58227312.749999903</v>
      </c>
      <c r="C36" s="103">
        <v>57782784.310000002</v>
      </c>
      <c r="D36" s="103">
        <v>58560859.789999999</v>
      </c>
      <c r="E36" s="103">
        <v>58114223.699999899</v>
      </c>
      <c r="F36" s="103">
        <v>57672962.379999898</v>
      </c>
      <c r="G36" s="103">
        <v>57224731.659999996</v>
      </c>
      <c r="H36" s="103">
        <v>56776287.689999998</v>
      </c>
      <c r="I36" s="103">
        <v>56327843.710000001</v>
      </c>
      <c r="J36" s="103">
        <v>55879399.759999901</v>
      </c>
      <c r="K36" s="103">
        <v>55508639.57</v>
      </c>
      <c r="L36" s="103">
        <v>58852425.649999999</v>
      </c>
      <c r="M36" s="103">
        <v>60597554.549999997</v>
      </c>
      <c r="N36" s="103">
        <v>60597554.549999997</v>
      </c>
      <c r="O36" s="103">
        <v>60539358.5499999</v>
      </c>
      <c r="P36" s="103">
        <v>60481162.549999997</v>
      </c>
      <c r="Q36" s="103">
        <v>61061855.438888803</v>
      </c>
      <c r="R36" s="103">
        <v>61330511.290740699</v>
      </c>
      <c r="S36" s="103">
        <v>61261667.142592497</v>
      </c>
      <c r="T36" s="103">
        <v>61192822.9944444</v>
      </c>
      <c r="U36" s="103">
        <v>61123978.846296199</v>
      </c>
      <c r="V36" s="103">
        <v>61055134.698148102</v>
      </c>
      <c r="W36" s="103">
        <v>60986290.5499999</v>
      </c>
      <c r="X36" s="103">
        <v>60917446.401851803</v>
      </c>
      <c r="Y36" s="103">
        <v>60848602.253703602</v>
      </c>
      <c r="Z36" s="103">
        <v>60779758.105555497</v>
      </c>
      <c r="AA36" s="103">
        <v>60779758.105555497</v>
      </c>
      <c r="AB36" s="103">
        <v>60710913.9574074</v>
      </c>
      <c r="AC36" s="103">
        <v>60642069.809259199</v>
      </c>
      <c r="AD36" s="103">
        <v>61212114.5499999</v>
      </c>
      <c r="AE36" s="103">
        <v>61132622.253703699</v>
      </c>
      <c r="AF36" s="103">
        <v>61053129.9574074</v>
      </c>
      <c r="AG36" s="103">
        <v>60973637.661111102</v>
      </c>
      <c r="AH36" s="103">
        <v>60894145.364814803</v>
      </c>
      <c r="AI36" s="103">
        <v>60814653.068518497</v>
      </c>
      <c r="AJ36" s="103">
        <v>60735160.772222199</v>
      </c>
      <c r="AK36" s="103">
        <v>60655668.4759259</v>
      </c>
      <c r="AL36" s="103">
        <v>60576176.179629602</v>
      </c>
      <c r="AM36" s="103">
        <v>60496683.883333303</v>
      </c>
      <c r="AN36" s="103">
        <v>60496683.883333303</v>
      </c>
      <c r="AO36" s="103">
        <v>60417191.587036997</v>
      </c>
      <c r="AP36" s="103">
        <v>60337699.290740699</v>
      </c>
      <c r="AQ36" s="103">
        <v>60897095.883333303</v>
      </c>
      <c r="AR36" s="103">
        <v>60806955.438888803</v>
      </c>
      <c r="AS36" s="103">
        <v>60716814.9944444</v>
      </c>
      <c r="AT36" s="103">
        <v>60626674.5499999</v>
      </c>
      <c r="AU36" s="103">
        <v>60536534.105555497</v>
      </c>
      <c r="AV36" s="103">
        <v>60446393.661111102</v>
      </c>
      <c r="AW36" s="103">
        <v>60356253.216666602</v>
      </c>
      <c r="AX36" s="103">
        <v>60266112.772222199</v>
      </c>
      <c r="AY36" s="103">
        <v>60175972.327777699</v>
      </c>
      <c r="AZ36" s="103">
        <v>60085831.883333303</v>
      </c>
      <c r="BA36" s="103">
        <v>60085831.883333303</v>
      </c>
      <c r="BB36" s="103">
        <v>59995691.438888803</v>
      </c>
      <c r="BC36" s="103">
        <v>59905550.9944444</v>
      </c>
      <c r="BD36" s="103">
        <v>60454299.438888803</v>
      </c>
      <c r="BE36" s="103">
        <v>60691010.846296199</v>
      </c>
      <c r="BF36" s="103">
        <v>60590222.253703602</v>
      </c>
      <c r="BG36" s="103">
        <v>60489433.661111102</v>
      </c>
      <c r="BH36" s="103">
        <v>60388645.068518497</v>
      </c>
      <c r="BI36" s="103">
        <v>60287856.4759259</v>
      </c>
      <c r="BJ36" s="103">
        <v>60187067.883333303</v>
      </c>
      <c r="BK36" s="103">
        <v>60086279.290740699</v>
      </c>
      <c r="BL36" s="103">
        <v>59985490.698148102</v>
      </c>
      <c r="BM36" s="103">
        <v>59884702.105555497</v>
      </c>
      <c r="BN36" s="103">
        <v>59884702.105555497</v>
      </c>
      <c r="BO36" s="103">
        <v>59783913.5129629</v>
      </c>
      <c r="BP36" s="103">
        <v>59683124.920370303</v>
      </c>
      <c r="BQ36" s="103">
        <v>60221225.216666602</v>
      </c>
      <c r="BR36" s="103">
        <v>60109788.4759259</v>
      </c>
      <c r="BS36" s="103">
        <v>59998351.735185102</v>
      </c>
      <c r="BT36" s="103">
        <v>59886914.9944444</v>
      </c>
      <c r="BU36" s="103">
        <v>59822478.253703699</v>
      </c>
      <c r="BV36" s="103">
        <v>59758041.5129629</v>
      </c>
      <c r="BW36" s="103">
        <v>59693604.772222199</v>
      </c>
      <c r="BX36" s="103">
        <v>59629168.0314814</v>
      </c>
      <c r="BY36" s="103">
        <v>59564731.290740699</v>
      </c>
      <c r="BZ36" s="103">
        <v>59500294.5499999</v>
      </c>
      <c r="CA36" s="103">
        <v>59500294.5499999</v>
      </c>
    </row>
    <row r="37" spans="1:79" x14ac:dyDescent="0.2">
      <c r="A37" s="101" t="s">
        <v>202</v>
      </c>
    </row>
    <row r="38" spans="1:79" x14ac:dyDescent="0.2">
      <c r="A38" s="101" t="s">
        <v>203</v>
      </c>
    </row>
    <row r="39" spans="1:79" x14ac:dyDescent="0.2">
      <c r="A39" s="99" t="s">
        <v>204</v>
      </c>
    </row>
    <row r="40" spans="1:79" x14ac:dyDescent="0.2">
      <c r="A40" s="101" t="s">
        <v>205</v>
      </c>
      <c r="B40" s="100">
        <v>5935257.21</v>
      </c>
      <c r="C40" s="100">
        <v>5935257.21</v>
      </c>
      <c r="D40" s="100">
        <v>5725392.25</v>
      </c>
      <c r="E40" s="100">
        <v>5655437.2599999998</v>
      </c>
      <c r="F40" s="100">
        <v>5585482.2699999996</v>
      </c>
      <c r="G40" s="100">
        <v>5515527.2800000003</v>
      </c>
      <c r="H40" s="100">
        <v>5445572.29</v>
      </c>
      <c r="I40" s="100">
        <v>5375617.2999999998</v>
      </c>
      <c r="J40" s="100">
        <v>5305662.3099999996</v>
      </c>
      <c r="K40" s="100">
        <v>5235707.32</v>
      </c>
      <c r="L40" s="100">
        <v>5165752.33</v>
      </c>
      <c r="M40" s="100">
        <v>5095797.34</v>
      </c>
      <c r="N40" s="100">
        <v>5095797.34</v>
      </c>
      <c r="O40" s="100">
        <v>5016940.0633333297</v>
      </c>
      <c r="P40" s="100">
        <v>4938082.7866666596</v>
      </c>
      <c r="Q40" s="100">
        <v>4859225.51</v>
      </c>
      <c r="R40" s="100">
        <v>4780368.2333333297</v>
      </c>
      <c r="S40" s="100">
        <v>4701510.9566666596</v>
      </c>
      <c r="T40" s="100">
        <v>4622653.68</v>
      </c>
      <c r="U40" s="100">
        <v>4543796.4033333296</v>
      </c>
      <c r="V40" s="100">
        <v>4464939.1266666604</v>
      </c>
      <c r="W40" s="100">
        <v>4386081.8499999996</v>
      </c>
      <c r="X40" s="100">
        <v>4307224.5733333305</v>
      </c>
      <c r="Y40" s="100">
        <v>4228367.2966666603</v>
      </c>
      <c r="Z40" s="100">
        <v>4149510.02</v>
      </c>
      <c r="AA40" s="100">
        <v>4149510.02</v>
      </c>
      <c r="AB40" s="100">
        <v>4070652.7433333299</v>
      </c>
      <c r="AC40" s="100">
        <v>3991795.4666666598</v>
      </c>
      <c r="AD40" s="100">
        <v>3912938.19</v>
      </c>
      <c r="AE40" s="100">
        <v>3834080.9133333298</v>
      </c>
      <c r="AF40" s="100">
        <v>3755223.63666667</v>
      </c>
      <c r="AG40" s="100">
        <v>3676366.36</v>
      </c>
      <c r="AH40" s="100">
        <v>3597509.0833333302</v>
      </c>
      <c r="AI40" s="100">
        <v>3518651.8066666699</v>
      </c>
      <c r="AJ40" s="100">
        <v>3439794.53</v>
      </c>
      <c r="AK40" s="100">
        <v>3360937.2533333302</v>
      </c>
      <c r="AL40" s="100">
        <v>3282079.9766666698</v>
      </c>
      <c r="AM40" s="100">
        <v>3203222.7</v>
      </c>
      <c r="AN40" s="100">
        <v>3203222.7</v>
      </c>
      <c r="AO40" s="100">
        <v>3124365.4233333399</v>
      </c>
      <c r="AP40" s="100">
        <v>3045508.1466666702</v>
      </c>
      <c r="AQ40" s="100">
        <v>2966650.87</v>
      </c>
      <c r="AR40" s="100">
        <v>2887793.5933333398</v>
      </c>
      <c r="AS40" s="100">
        <v>2808936.3166666701</v>
      </c>
      <c r="AT40" s="100">
        <v>2730079.0400000098</v>
      </c>
      <c r="AU40" s="100">
        <v>2651221.7633333402</v>
      </c>
      <c r="AV40" s="100">
        <v>2572364.4866666701</v>
      </c>
      <c r="AW40" s="100">
        <v>2493507.2100000102</v>
      </c>
      <c r="AX40" s="100">
        <v>2414649.9333333401</v>
      </c>
      <c r="AY40" s="100">
        <v>2335792.65666667</v>
      </c>
      <c r="AZ40" s="100">
        <v>2256935.3800000101</v>
      </c>
      <c r="BA40" s="100">
        <v>2256935.3800000101</v>
      </c>
      <c r="BB40" s="100">
        <v>2180542.2921090298</v>
      </c>
      <c r="BC40" s="100">
        <v>2104149.20421805</v>
      </c>
      <c r="BD40" s="100">
        <v>2027756.1163270599</v>
      </c>
      <c r="BE40" s="100">
        <v>1951363.0284360801</v>
      </c>
      <c r="BF40" s="100">
        <v>1874969.9405451</v>
      </c>
      <c r="BG40" s="100">
        <v>1798576.85265412</v>
      </c>
      <c r="BH40" s="100">
        <v>1722183.7647631399</v>
      </c>
      <c r="BI40" s="100">
        <v>1645790.6768721601</v>
      </c>
      <c r="BJ40" s="100">
        <v>1569397.58898118</v>
      </c>
      <c r="BK40" s="100">
        <v>1493004.5010901899</v>
      </c>
      <c r="BL40" s="100">
        <v>1416611.4131992101</v>
      </c>
      <c r="BM40" s="100">
        <v>1340218.32530823</v>
      </c>
      <c r="BN40" s="100">
        <v>1340218.32530823</v>
      </c>
      <c r="BO40" s="100">
        <v>1272727.5290839199</v>
      </c>
      <c r="BP40" s="100">
        <v>1205236.7328596001</v>
      </c>
      <c r="BQ40" s="100">
        <v>1137745.93663529</v>
      </c>
      <c r="BR40" s="100">
        <v>1070255.14041097</v>
      </c>
      <c r="BS40" s="100">
        <v>1002764.34418666</v>
      </c>
      <c r="BT40" s="100">
        <v>935273.54796234495</v>
      </c>
      <c r="BU40" s="100">
        <v>867782.75173803</v>
      </c>
      <c r="BV40" s="100">
        <v>800291.95551371505</v>
      </c>
      <c r="BW40" s="100">
        <v>732801.15928939998</v>
      </c>
      <c r="BX40" s="100">
        <v>665310.36306508502</v>
      </c>
      <c r="BY40" s="100">
        <v>597819.56684076996</v>
      </c>
      <c r="BZ40" s="100">
        <v>530328.770616455</v>
      </c>
      <c r="CA40" s="100">
        <v>530328.770616455</v>
      </c>
    </row>
    <row r="41" spans="1:79" x14ac:dyDescent="0.2">
      <c r="A41" s="102" t="s">
        <v>206</v>
      </c>
      <c r="B41" s="103">
        <v>5935257.21</v>
      </c>
      <c r="C41" s="103">
        <v>5935257.21</v>
      </c>
      <c r="D41" s="103">
        <v>5725392.25</v>
      </c>
      <c r="E41" s="103">
        <v>5655437.2599999998</v>
      </c>
      <c r="F41" s="103">
        <v>5585482.2699999996</v>
      </c>
      <c r="G41" s="103">
        <v>5515527.2800000003</v>
      </c>
      <c r="H41" s="103">
        <v>5445572.29</v>
      </c>
      <c r="I41" s="103">
        <v>5375617.2999999998</v>
      </c>
      <c r="J41" s="103">
        <v>5305662.3099999996</v>
      </c>
      <c r="K41" s="103">
        <v>5235707.32</v>
      </c>
      <c r="L41" s="103">
        <v>5165752.33</v>
      </c>
      <c r="M41" s="103">
        <v>5095797.34</v>
      </c>
      <c r="N41" s="103">
        <v>5095797.34</v>
      </c>
      <c r="O41" s="103">
        <v>5016940.0633333297</v>
      </c>
      <c r="P41" s="103">
        <v>4938082.7866666596</v>
      </c>
      <c r="Q41" s="103">
        <v>4859225.51</v>
      </c>
      <c r="R41" s="103">
        <v>4780368.2333333297</v>
      </c>
      <c r="S41" s="103">
        <v>4701510.9566666596</v>
      </c>
      <c r="T41" s="103">
        <v>4622653.68</v>
      </c>
      <c r="U41" s="103">
        <v>4543796.4033333296</v>
      </c>
      <c r="V41" s="103">
        <v>4464939.1266666604</v>
      </c>
      <c r="W41" s="103">
        <v>4386081.8499999996</v>
      </c>
      <c r="X41" s="103">
        <v>4307224.5733333305</v>
      </c>
      <c r="Y41" s="103">
        <v>4228367.2966666603</v>
      </c>
      <c r="Z41" s="103">
        <v>4149510.02</v>
      </c>
      <c r="AA41" s="103">
        <v>4149510.02</v>
      </c>
      <c r="AB41" s="103">
        <v>4070652.7433333299</v>
      </c>
      <c r="AC41" s="103">
        <v>3991795.4666666598</v>
      </c>
      <c r="AD41" s="103">
        <v>3912938.19</v>
      </c>
      <c r="AE41" s="103">
        <v>3834080.9133333298</v>
      </c>
      <c r="AF41" s="103">
        <v>3755223.63666667</v>
      </c>
      <c r="AG41" s="103">
        <v>3676366.36</v>
      </c>
      <c r="AH41" s="103">
        <v>3597509.0833333302</v>
      </c>
      <c r="AI41" s="103">
        <v>3518651.8066666699</v>
      </c>
      <c r="AJ41" s="103">
        <v>3439794.53</v>
      </c>
      <c r="AK41" s="103">
        <v>3360937.2533333302</v>
      </c>
      <c r="AL41" s="103">
        <v>3282079.9766666698</v>
      </c>
      <c r="AM41" s="103">
        <v>3203222.7</v>
      </c>
      <c r="AN41" s="103">
        <v>3203222.7</v>
      </c>
      <c r="AO41" s="103">
        <v>3124365.4233333399</v>
      </c>
      <c r="AP41" s="103">
        <v>3045508.1466666702</v>
      </c>
      <c r="AQ41" s="103">
        <v>2966650.87</v>
      </c>
      <c r="AR41" s="103">
        <v>2887793.5933333398</v>
      </c>
      <c r="AS41" s="103">
        <v>2808936.3166666701</v>
      </c>
      <c r="AT41" s="103">
        <v>2730079.0400000098</v>
      </c>
      <c r="AU41" s="103">
        <v>2651221.7633333402</v>
      </c>
      <c r="AV41" s="103">
        <v>2572364.4866666701</v>
      </c>
      <c r="AW41" s="103">
        <v>2493507.2100000102</v>
      </c>
      <c r="AX41" s="103">
        <v>2414649.9333333401</v>
      </c>
      <c r="AY41" s="103">
        <v>2335792.65666667</v>
      </c>
      <c r="AZ41" s="103">
        <v>2256935.3800000101</v>
      </c>
      <c r="BA41" s="103">
        <v>2256935.3800000101</v>
      </c>
      <c r="BB41" s="103">
        <v>2180542.2921090298</v>
      </c>
      <c r="BC41" s="103">
        <v>2104149.20421805</v>
      </c>
      <c r="BD41" s="103">
        <v>2027756.1163270599</v>
      </c>
      <c r="BE41" s="103">
        <v>1951363.0284360801</v>
      </c>
      <c r="BF41" s="103">
        <v>1874969.9405451</v>
      </c>
      <c r="BG41" s="103">
        <v>1798576.85265412</v>
      </c>
      <c r="BH41" s="103">
        <v>1722183.7647631399</v>
      </c>
      <c r="BI41" s="103">
        <v>1645790.6768721601</v>
      </c>
      <c r="BJ41" s="103">
        <v>1569397.58898118</v>
      </c>
      <c r="BK41" s="103">
        <v>1493004.5010901899</v>
      </c>
      <c r="BL41" s="103">
        <v>1416611.4131992101</v>
      </c>
      <c r="BM41" s="103">
        <v>1340218.32530823</v>
      </c>
      <c r="BN41" s="103">
        <v>1340218.32530823</v>
      </c>
      <c r="BO41" s="103">
        <v>1272727.5290839199</v>
      </c>
      <c r="BP41" s="103">
        <v>1205236.7328596001</v>
      </c>
      <c r="BQ41" s="103">
        <v>1137745.93663529</v>
      </c>
      <c r="BR41" s="103">
        <v>1070255.14041097</v>
      </c>
      <c r="BS41" s="103">
        <v>1002764.34418666</v>
      </c>
      <c r="BT41" s="103">
        <v>935273.54796234495</v>
      </c>
      <c r="BU41" s="103">
        <v>867782.75173803</v>
      </c>
      <c r="BV41" s="103">
        <v>800291.95551371505</v>
      </c>
      <c r="BW41" s="103">
        <v>732801.15928939998</v>
      </c>
      <c r="BX41" s="103">
        <v>665310.36306508502</v>
      </c>
      <c r="BY41" s="103">
        <v>597819.56684076996</v>
      </c>
      <c r="BZ41" s="103">
        <v>530328.770616455</v>
      </c>
      <c r="CA41" s="103">
        <v>530328.770616455</v>
      </c>
    </row>
    <row r="42" spans="1:79" x14ac:dyDescent="0.2">
      <c r="A42" s="101" t="s">
        <v>207</v>
      </c>
    </row>
    <row r="43" spans="1:79" x14ac:dyDescent="0.2">
      <c r="A43" s="101" t="s">
        <v>208</v>
      </c>
    </row>
    <row r="44" spans="1:79" x14ac:dyDescent="0.2">
      <c r="A44" s="101" t="s">
        <v>209</v>
      </c>
    </row>
    <row r="45" spans="1:79" x14ac:dyDescent="0.2">
      <c r="A45" s="99" t="s">
        <v>210</v>
      </c>
    </row>
    <row r="46" spans="1:79" x14ac:dyDescent="0.2">
      <c r="A46" s="101" t="s">
        <v>211</v>
      </c>
      <c r="B46" s="100">
        <v>0</v>
      </c>
      <c r="C46" s="100">
        <v>0</v>
      </c>
      <c r="D46" s="100">
        <v>0</v>
      </c>
      <c r="E46" s="100">
        <v>0</v>
      </c>
      <c r="F46" s="100">
        <v>0</v>
      </c>
      <c r="G46" s="100">
        <v>0</v>
      </c>
      <c r="H46" s="100">
        <v>0</v>
      </c>
      <c r="I46" s="100">
        <v>0</v>
      </c>
      <c r="J46" s="100">
        <v>0</v>
      </c>
      <c r="K46" s="100">
        <v>0</v>
      </c>
      <c r="L46" s="100">
        <v>0</v>
      </c>
      <c r="M46" s="100">
        <v>0</v>
      </c>
      <c r="N46" s="100">
        <v>0</v>
      </c>
      <c r="O46" s="100">
        <v>1.4210854715202E-11</v>
      </c>
      <c r="P46" s="100">
        <v>2.8421709430404001E-11</v>
      </c>
      <c r="Q46" s="100">
        <v>4.2632564145605998E-11</v>
      </c>
      <c r="R46" s="100">
        <v>4.2632564145605998E-11</v>
      </c>
      <c r="S46" s="100">
        <v>4.2632564145605998E-11</v>
      </c>
      <c r="T46" s="100">
        <v>-650000000</v>
      </c>
      <c r="U46" s="100">
        <v>-650000000</v>
      </c>
      <c r="V46" s="100">
        <v>-650000000</v>
      </c>
      <c r="W46" s="100">
        <v>-650000000</v>
      </c>
      <c r="X46" s="100">
        <v>-650000000</v>
      </c>
      <c r="Y46" s="100">
        <v>-650000000</v>
      </c>
      <c r="Z46" s="100">
        <v>-650000000</v>
      </c>
      <c r="AA46" s="100">
        <v>-650000000</v>
      </c>
      <c r="AB46" s="100">
        <v>-650000000</v>
      </c>
      <c r="AC46" s="100">
        <v>-650000000</v>
      </c>
      <c r="AD46" s="100">
        <v>-650000000</v>
      </c>
      <c r="AE46" s="100">
        <v>150000000</v>
      </c>
      <c r="AF46" s="100">
        <v>150000000</v>
      </c>
      <c r="AG46" s="100">
        <v>150000000</v>
      </c>
      <c r="AH46" s="100">
        <v>150000000</v>
      </c>
      <c r="AI46" s="100">
        <v>-850000000</v>
      </c>
      <c r="AJ46" s="100">
        <v>-850000000</v>
      </c>
      <c r="AK46" s="100">
        <v>-850000000</v>
      </c>
      <c r="AL46" s="100">
        <v>-850000000</v>
      </c>
      <c r="AM46" s="100">
        <v>-850000000</v>
      </c>
      <c r="AN46" s="100">
        <v>-850000000</v>
      </c>
      <c r="AO46" s="100">
        <v>-850000000</v>
      </c>
      <c r="AP46" s="100">
        <v>-850000000</v>
      </c>
      <c r="AQ46" s="100">
        <v>-850000000</v>
      </c>
      <c r="AR46" s="100">
        <v>-850000000</v>
      </c>
      <c r="AS46" s="100">
        <v>-850000000</v>
      </c>
      <c r="AT46" s="100">
        <v>-1550000000</v>
      </c>
      <c r="AU46" s="100">
        <v>-1550000000</v>
      </c>
      <c r="AV46" s="100">
        <v>-1550000000</v>
      </c>
      <c r="AW46" s="100">
        <v>-1550000000</v>
      </c>
      <c r="AX46" s="100">
        <v>-1550000000</v>
      </c>
      <c r="AY46" s="100">
        <v>-1550000000</v>
      </c>
      <c r="AZ46" s="100">
        <v>-1550000000</v>
      </c>
      <c r="BA46" s="100">
        <v>-1550000000</v>
      </c>
      <c r="BB46" s="100">
        <v>-1550001620.1958699</v>
      </c>
      <c r="BC46" s="100">
        <v>-1550004860.58762</v>
      </c>
      <c r="BD46" s="100">
        <v>-1550008100.9793799</v>
      </c>
      <c r="BE46" s="100">
        <v>-1550011341.37113</v>
      </c>
      <c r="BF46" s="100">
        <v>-1550014581.7628801</v>
      </c>
      <c r="BG46" s="100">
        <v>-2200017822.1546302</v>
      </c>
      <c r="BH46" s="100">
        <v>-2200021062.5463901</v>
      </c>
      <c r="BI46" s="100">
        <v>-2200024302.9381399</v>
      </c>
      <c r="BJ46" s="100">
        <v>-2200027543.3298898</v>
      </c>
      <c r="BK46" s="100">
        <v>-2200030783.7216501</v>
      </c>
      <c r="BL46" s="100">
        <v>-2200034024.1134</v>
      </c>
      <c r="BM46" s="100">
        <v>-2200037264.5051498</v>
      </c>
      <c r="BN46" s="100">
        <v>-2200037264.5051498</v>
      </c>
      <c r="BO46" s="100">
        <v>-1550038884.70103</v>
      </c>
      <c r="BP46" s="100">
        <v>-1550040098.6354499</v>
      </c>
      <c r="BQ46" s="100">
        <v>-1550041312.56988</v>
      </c>
      <c r="BR46" s="100">
        <v>-1550042526.5043099</v>
      </c>
      <c r="BS46" s="100">
        <v>-1550043740.43873</v>
      </c>
      <c r="BT46" s="100">
        <v>-2800044954.3731599</v>
      </c>
      <c r="BU46" s="100">
        <v>-2800050760.9541998</v>
      </c>
      <c r="BV46" s="100">
        <v>-2800061160.18186</v>
      </c>
      <c r="BW46" s="100">
        <v>-2800071559.4095201</v>
      </c>
      <c r="BX46" s="100">
        <v>-2800081958.6371799</v>
      </c>
      <c r="BY46" s="100">
        <v>-2800092357.86484</v>
      </c>
      <c r="BZ46" s="100">
        <v>-2800102757.0925002</v>
      </c>
      <c r="CA46" s="100">
        <v>-2800102757.0925002</v>
      </c>
    </row>
    <row r="47" spans="1:79" x14ac:dyDescent="0.2">
      <c r="A47" s="101" t="s">
        <v>212</v>
      </c>
      <c r="B47" s="100">
        <v>-650000000</v>
      </c>
      <c r="C47" s="100">
        <v>-650000000</v>
      </c>
      <c r="D47" s="100">
        <v>-650000000</v>
      </c>
      <c r="E47" s="100">
        <v>-650000000</v>
      </c>
      <c r="F47" s="100">
        <v>-650000000</v>
      </c>
      <c r="G47" s="100">
        <v>-650000000</v>
      </c>
      <c r="H47" s="100">
        <v>-650000000</v>
      </c>
      <c r="I47" s="100">
        <v>-650000000</v>
      </c>
      <c r="J47" s="100">
        <v>-650000000</v>
      </c>
      <c r="K47" s="100">
        <v>-650000000</v>
      </c>
      <c r="L47" s="100">
        <v>-650000000</v>
      </c>
      <c r="M47" s="100">
        <v>-650000000</v>
      </c>
      <c r="N47" s="100">
        <v>-650000000</v>
      </c>
      <c r="O47" s="100">
        <v>-650000000</v>
      </c>
      <c r="P47" s="100">
        <v>-650000000</v>
      </c>
      <c r="Q47" s="100">
        <v>-650000000</v>
      </c>
      <c r="R47" s="100">
        <v>-650000000</v>
      </c>
      <c r="S47" s="100">
        <v>-650000000</v>
      </c>
      <c r="T47" s="100">
        <v>-650000000</v>
      </c>
      <c r="U47" s="100">
        <v>-650000000</v>
      </c>
      <c r="V47" s="100">
        <v>-650000000</v>
      </c>
      <c r="W47" s="100">
        <v>-650000000</v>
      </c>
      <c r="X47" s="100">
        <v>-650000000</v>
      </c>
      <c r="Y47" s="100">
        <v>-650000000</v>
      </c>
      <c r="Z47" s="100">
        <v>-650000000</v>
      </c>
      <c r="AA47" s="100">
        <v>-650000000</v>
      </c>
      <c r="AB47" s="100">
        <v>-650000000</v>
      </c>
      <c r="AC47" s="100">
        <v>-650000000</v>
      </c>
      <c r="AD47" s="100">
        <v>-650000000</v>
      </c>
      <c r="AE47" s="100">
        <v>-650000000</v>
      </c>
      <c r="AF47" s="100">
        <v>-650000000</v>
      </c>
      <c r="AG47" s="100">
        <v>-650000000</v>
      </c>
      <c r="AH47" s="100">
        <v>-650000000</v>
      </c>
      <c r="AI47" s="100">
        <v>-650000000</v>
      </c>
      <c r="AJ47" s="100">
        <v>-650000000</v>
      </c>
      <c r="AK47" s="100">
        <v>-650000000</v>
      </c>
      <c r="AL47" s="100">
        <v>-650000000</v>
      </c>
      <c r="AM47" s="100">
        <v>-650000000</v>
      </c>
      <c r="AN47" s="100">
        <v>-650000000</v>
      </c>
      <c r="AO47" s="100">
        <v>-650000000</v>
      </c>
      <c r="AP47" s="100">
        <v>-650000000</v>
      </c>
      <c r="AQ47" s="100">
        <v>-650000000</v>
      </c>
      <c r="AR47" s="100">
        <v>-650000000</v>
      </c>
      <c r="AS47" s="100">
        <v>-650000000</v>
      </c>
      <c r="AT47" s="100">
        <v>-650000000</v>
      </c>
      <c r="AU47" s="100">
        <v>-650000000</v>
      </c>
      <c r="AV47" s="100">
        <v>-650000000</v>
      </c>
      <c r="AW47" s="100">
        <v>-650000000</v>
      </c>
      <c r="AX47" s="100">
        <v>-650000000</v>
      </c>
      <c r="AY47" s="100">
        <v>-650000000</v>
      </c>
      <c r="AZ47" s="100">
        <v>-650000000</v>
      </c>
      <c r="BA47" s="100">
        <v>-650000000</v>
      </c>
      <c r="BB47" s="100">
        <v>-650000000</v>
      </c>
      <c r="BC47" s="100">
        <v>-650000000</v>
      </c>
      <c r="BD47" s="100">
        <v>-650000000</v>
      </c>
      <c r="BE47" s="100">
        <v>-650000000</v>
      </c>
      <c r="BF47" s="100">
        <v>-650000000</v>
      </c>
      <c r="BG47" s="100">
        <v>-650000000</v>
      </c>
      <c r="BH47" s="100">
        <v>-650000000</v>
      </c>
      <c r="BI47" s="100">
        <v>-650000000</v>
      </c>
      <c r="BJ47" s="100">
        <v>-650000000</v>
      </c>
      <c r="BK47" s="100">
        <v>-650000000</v>
      </c>
      <c r="BL47" s="100">
        <v>-650000000</v>
      </c>
      <c r="BM47" s="100">
        <v>-650000000</v>
      </c>
      <c r="BN47" s="100">
        <v>-650000000</v>
      </c>
      <c r="BO47" s="100">
        <v>-650000000</v>
      </c>
      <c r="BP47" s="100">
        <v>-650000000</v>
      </c>
      <c r="BQ47" s="100">
        <v>-650000000</v>
      </c>
      <c r="BR47" s="100">
        <v>-650000000</v>
      </c>
      <c r="BS47" s="100">
        <v>-650000000</v>
      </c>
      <c r="BT47" s="100">
        <v>-650000000</v>
      </c>
      <c r="BU47" s="100">
        <v>-650000000</v>
      </c>
      <c r="BV47" s="100">
        <v>-650000000</v>
      </c>
      <c r="BW47" s="100">
        <v>-650000000</v>
      </c>
      <c r="BX47" s="100">
        <v>-650000000</v>
      </c>
      <c r="BY47" s="100">
        <v>-650000000</v>
      </c>
      <c r="BZ47" s="100">
        <v>-650000000</v>
      </c>
      <c r="CA47" s="100">
        <v>-650000000</v>
      </c>
    </row>
    <row r="48" spans="1:79" x14ac:dyDescent="0.2">
      <c r="A48" s="101" t="s">
        <v>213</v>
      </c>
      <c r="B48" s="100">
        <v>-500000000</v>
      </c>
      <c r="C48" s="100">
        <v>-500000000</v>
      </c>
      <c r="D48" s="100">
        <v>-500000000</v>
      </c>
      <c r="E48" s="100">
        <v>-500000000</v>
      </c>
      <c r="F48" s="100">
        <v>-500000000</v>
      </c>
      <c r="G48" s="100">
        <v>-500000000</v>
      </c>
      <c r="H48" s="100">
        <v>-500000000</v>
      </c>
      <c r="I48" s="100">
        <v>-500000000</v>
      </c>
      <c r="J48" s="100">
        <v>-500000000</v>
      </c>
      <c r="K48" s="100">
        <v>-500000000</v>
      </c>
      <c r="L48" s="100">
        <v>-500000000</v>
      </c>
      <c r="M48" s="100">
        <v>-500000000</v>
      </c>
      <c r="N48" s="100">
        <v>-500000000</v>
      </c>
      <c r="O48" s="100">
        <v>-500000000</v>
      </c>
      <c r="P48" s="100">
        <v>-500000000</v>
      </c>
      <c r="Q48" s="100">
        <v>-500000000</v>
      </c>
      <c r="R48" s="100">
        <v>-500000000</v>
      </c>
      <c r="S48" s="100">
        <v>-500000000</v>
      </c>
      <c r="T48" s="100">
        <v>-500000000</v>
      </c>
      <c r="U48" s="100">
        <v>-500000000</v>
      </c>
      <c r="V48" s="100">
        <v>-500000000</v>
      </c>
      <c r="W48" s="100">
        <v>-500000000</v>
      </c>
      <c r="X48" s="100">
        <v>-500000000</v>
      </c>
      <c r="Y48" s="100">
        <v>-500000000</v>
      </c>
      <c r="Z48" s="100">
        <v>-500000000</v>
      </c>
      <c r="AA48" s="100">
        <v>-500000000</v>
      </c>
      <c r="AB48" s="100">
        <v>-500000000</v>
      </c>
      <c r="AC48" s="100">
        <v>-500000000</v>
      </c>
      <c r="AD48" s="100">
        <v>-500000000</v>
      </c>
      <c r="AE48" s="100">
        <v>-500000000</v>
      </c>
      <c r="AF48" s="100">
        <v>-500000000</v>
      </c>
      <c r="AG48" s="100">
        <v>-500000000</v>
      </c>
      <c r="AH48" s="100">
        <v>-500000000</v>
      </c>
      <c r="AI48" s="100">
        <v>-500000000</v>
      </c>
      <c r="AJ48" s="100">
        <v>-500000000</v>
      </c>
      <c r="AK48" s="100">
        <v>-500000000</v>
      </c>
      <c r="AL48" s="100">
        <v>-500000000</v>
      </c>
      <c r="AM48" s="100">
        <v>-500000000</v>
      </c>
      <c r="AN48" s="100">
        <v>-500000000</v>
      </c>
      <c r="AO48" s="100">
        <v>-500000000</v>
      </c>
      <c r="AP48" s="100">
        <v>-500000000</v>
      </c>
      <c r="AQ48" s="100">
        <v>-500000000</v>
      </c>
      <c r="AR48" s="100">
        <v>-500000000</v>
      </c>
      <c r="AS48" s="100">
        <v>-500000000</v>
      </c>
      <c r="AT48" s="100">
        <v>-500000000</v>
      </c>
      <c r="AU48" s="100">
        <v>-500000000</v>
      </c>
      <c r="AV48" s="100">
        <v>-500000000</v>
      </c>
      <c r="AW48" s="100">
        <v>-500000000</v>
      </c>
      <c r="AX48" s="100">
        <v>-500000000</v>
      </c>
      <c r="AY48" s="100">
        <v>-500000000</v>
      </c>
      <c r="AZ48" s="100">
        <v>-500000000</v>
      </c>
      <c r="BA48" s="100">
        <v>-500000000</v>
      </c>
      <c r="BB48" s="100">
        <v>-500000000</v>
      </c>
      <c r="BC48" s="100">
        <v>-500000000</v>
      </c>
      <c r="BD48" s="100">
        <v>-500000000</v>
      </c>
      <c r="BE48" s="100">
        <v>-500000000</v>
      </c>
      <c r="BF48" s="100">
        <v>-500000000</v>
      </c>
      <c r="BG48" s="100">
        <v>-500000000</v>
      </c>
      <c r="BH48" s="100">
        <v>-500000000</v>
      </c>
      <c r="BI48" s="100">
        <v>-500000000</v>
      </c>
      <c r="BJ48" s="100">
        <v>-500000000</v>
      </c>
      <c r="BK48" s="100">
        <v>-500000000</v>
      </c>
      <c r="BL48" s="100">
        <v>-500000000</v>
      </c>
      <c r="BM48" s="100">
        <v>-500000000</v>
      </c>
      <c r="BN48" s="100">
        <v>-500000000</v>
      </c>
      <c r="BO48" s="100">
        <v>-500000000</v>
      </c>
      <c r="BP48" s="100">
        <v>-500000000</v>
      </c>
      <c r="BQ48" s="100">
        <v>-500000000</v>
      </c>
      <c r="BR48" s="100">
        <v>-500000000</v>
      </c>
      <c r="BS48" s="100">
        <v>-500000000</v>
      </c>
      <c r="BT48" s="100">
        <v>-500000000</v>
      </c>
      <c r="BU48" s="100">
        <v>-500000000</v>
      </c>
      <c r="BV48" s="100">
        <v>-500000000</v>
      </c>
      <c r="BW48" s="100">
        <v>-500000000</v>
      </c>
      <c r="BX48" s="100">
        <v>-500000000</v>
      </c>
      <c r="BY48" s="100">
        <v>-500000000</v>
      </c>
      <c r="BZ48" s="100">
        <v>-500000000</v>
      </c>
      <c r="CA48" s="100">
        <v>-500000000</v>
      </c>
    </row>
    <row r="49" spans="1:79" x14ac:dyDescent="0.2">
      <c r="A49" s="101" t="s">
        <v>214</v>
      </c>
      <c r="B49" s="100">
        <v>-600000000</v>
      </c>
      <c r="C49" s="100">
        <v>-600000000</v>
      </c>
      <c r="D49" s="100">
        <v>-600000000</v>
      </c>
      <c r="E49" s="100">
        <v>-600000000</v>
      </c>
      <c r="F49" s="100">
        <v>-600000000</v>
      </c>
      <c r="G49" s="100">
        <v>-600000000</v>
      </c>
      <c r="H49" s="100">
        <v>-600000000</v>
      </c>
      <c r="I49" s="100">
        <v>-600000000</v>
      </c>
      <c r="J49" s="100">
        <v>-600000000</v>
      </c>
      <c r="K49" s="100">
        <v>-600000000</v>
      </c>
      <c r="L49" s="100">
        <v>-600000000</v>
      </c>
      <c r="M49" s="100">
        <v>-600000000</v>
      </c>
      <c r="N49" s="100">
        <v>-600000000</v>
      </c>
      <c r="O49" s="100">
        <v>-600000000</v>
      </c>
      <c r="P49" s="100">
        <v>-600000000</v>
      </c>
      <c r="Q49" s="100">
        <v>-600000000</v>
      </c>
      <c r="R49" s="100">
        <v>-600000000</v>
      </c>
      <c r="S49" s="100">
        <v>-600000000</v>
      </c>
      <c r="T49" s="100">
        <v>-600000000</v>
      </c>
      <c r="U49" s="100">
        <v>-600000000</v>
      </c>
      <c r="V49" s="100">
        <v>-600000000</v>
      </c>
      <c r="W49" s="100">
        <v>-600000000</v>
      </c>
      <c r="X49" s="100">
        <v>-600000000</v>
      </c>
      <c r="Y49" s="100">
        <v>-600000000</v>
      </c>
      <c r="Z49" s="100">
        <v>-600000000</v>
      </c>
      <c r="AA49" s="100">
        <v>-600000000</v>
      </c>
      <c r="AB49" s="100">
        <v>-600000000</v>
      </c>
      <c r="AC49" s="100">
        <v>-600000000</v>
      </c>
      <c r="AD49" s="100">
        <v>-600000000</v>
      </c>
      <c r="AE49" s="100">
        <v>-600000000</v>
      </c>
      <c r="AF49" s="100">
        <v>-600000000</v>
      </c>
      <c r="AG49" s="100">
        <v>-600000000</v>
      </c>
      <c r="AH49" s="100">
        <v>-600000000</v>
      </c>
      <c r="AI49" s="100">
        <v>-600000000</v>
      </c>
      <c r="AJ49" s="100">
        <v>-600000000</v>
      </c>
      <c r="AK49" s="100">
        <v>-600000000</v>
      </c>
      <c r="AL49" s="100">
        <v>-600000000</v>
      </c>
      <c r="AM49" s="100">
        <v>-600000000</v>
      </c>
      <c r="AN49" s="100">
        <v>-600000000</v>
      </c>
      <c r="AO49" s="100">
        <v>-600000000</v>
      </c>
      <c r="AP49" s="100">
        <v>-600000000</v>
      </c>
      <c r="AQ49" s="100">
        <v>-600000000</v>
      </c>
      <c r="AR49" s="100">
        <v>-600000000</v>
      </c>
      <c r="AS49" s="100">
        <v>-600000000</v>
      </c>
      <c r="AT49" s="100">
        <v>-600000000</v>
      </c>
      <c r="AU49" s="100">
        <v>-600000000</v>
      </c>
      <c r="AV49" s="100">
        <v>-600000000</v>
      </c>
      <c r="AW49" s="100">
        <v>-600000000</v>
      </c>
      <c r="AX49" s="100">
        <v>-600000000</v>
      </c>
      <c r="AY49" s="100">
        <v>-600000000</v>
      </c>
      <c r="AZ49" s="100">
        <v>-600000000</v>
      </c>
      <c r="BA49" s="100">
        <v>-600000000</v>
      </c>
      <c r="BB49" s="100">
        <v>-600000000</v>
      </c>
      <c r="BC49" s="100">
        <v>-600000000</v>
      </c>
      <c r="BD49" s="100">
        <v>-600000000</v>
      </c>
      <c r="BE49" s="100">
        <v>-600000000</v>
      </c>
      <c r="BF49" s="100">
        <v>-600000000</v>
      </c>
      <c r="BG49" s="100">
        <v>-600000000</v>
      </c>
      <c r="BH49" s="100">
        <v>-600000000</v>
      </c>
      <c r="BI49" s="100">
        <v>-600000000</v>
      </c>
      <c r="BJ49" s="100">
        <v>-600000000</v>
      </c>
      <c r="BK49" s="100">
        <v>-600000000</v>
      </c>
      <c r="BL49" s="100">
        <v>-600000000</v>
      </c>
      <c r="BM49" s="100">
        <v>-600000000</v>
      </c>
      <c r="BN49" s="100">
        <v>-600000000</v>
      </c>
      <c r="BO49" s="100">
        <v>-600000000</v>
      </c>
      <c r="BP49" s="100">
        <v>-600000000</v>
      </c>
      <c r="BQ49" s="100">
        <v>-600000000</v>
      </c>
      <c r="BR49" s="100">
        <v>-600000000</v>
      </c>
      <c r="BS49" s="100">
        <v>-600000000</v>
      </c>
      <c r="BT49" s="100">
        <v>-600000000</v>
      </c>
      <c r="BU49" s="100">
        <v>-600000000</v>
      </c>
      <c r="BV49" s="100">
        <v>-600000000</v>
      </c>
      <c r="BW49" s="100">
        <v>-600000000</v>
      </c>
      <c r="BX49" s="100">
        <v>-600000000</v>
      </c>
      <c r="BY49" s="100">
        <v>-600000000</v>
      </c>
      <c r="BZ49" s="100">
        <v>-600000000</v>
      </c>
      <c r="CA49" s="100">
        <v>-600000000</v>
      </c>
    </row>
    <row r="50" spans="1:79" x14ac:dyDescent="0.2">
      <c r="A50" s="101" t="s">
        <v>215</v>
      </c>
      <c r="B50" s="100">
        <v>-400000000</v>
      </c>
      <c r="C50" s="100">
        <v>-400000000</v>
      </c>
      <c r="D50" s="100">
        <v>-400000000</v>
      </c>
      <c r="E50" s="100">
        <v>-400000000</v>
      </c>
      <c r="F50" s="100">
        <v>-400000000</v>
      </c>
      <c r="G50" s="100">
        <v>-400000000</v>
      </c>
      <c r="H50" s="100">
        <v>-400000000</v>
      </c>
      <c r="I50" s="100">
        <v>-400000000</v>
      </c>
      <c r="J50" s="100">
        <v>-400000000</v>
      </c>
      <c r="K50" s="100">
        <v>-400000000</v>
      </c>
      <c r="L50" s="100">
        <v>-400000000</v>
      </c>
      <c r="M50" s="100">
        <v>-400000000</v>
      </c>
      <c r="N50" s="100">
        <v>-400000000</v>
      </c>
      <c r="O50" s="100">
        <v>-400000000</v>
      </c>
      <c r="P50" s="100">
        <v>-400000000</v>
      </c>
      <c r="Q50" s="100">
        <v>-400000000</v>
      </c>
      <c r="R50" s="100">
        <v>-400000000</v>
      </c>
      <c r="S50" s="100">
        <v>-400000000</v>
      </c>
      <c r="T50" s="100">
        <v>-400000000</v>
      </c>
      <c r="U50" s="100">
        <v>-400000000</v>
      </c>
      <c r="V50" s="100">
        <v>-400000000</v>
      </c>
      <c r="W50" s="100">
        <v>-400000000</v>
      </c>
      <c r="X50" s="100">
        <v>-400000000</v>
      </c>
      <c r="Y50" s="100">
        <v>-400000000</v>
      </c>
      <c r="Z50" s="100">
        <v>-400000000</v>
      </c>
      <c r="AA50" s="100">
        <v>-400000000</v>
      </c>
      <c r="AB50" s="100">
        <v>-400000000</v>
      </c>
      <c r="AC50" s="100">
        <v>-400000000</v>
      </c>
      <c r="AD50" s="100">
        <v>-400000000</v>
      </c>
      <c r="AE50" s="100">
        <v>-400000000</v>
      </c>
      <c r="AF50" s="100">
        <v>-400000000</v>
      </c>
      <c r="AG50" s="100">
        <v>-400000000</v>
      </c>
      <c r="AH50" s="100">
        <v>-400000000</v>
      </c>
      <c r="AI50" s="100">
        <v>-400000000</v>
      </c>
      <c r="AJ50" s="100">
        <v>-400000000</v>
      </c>
      <c r="AK50" s="100">
        <v>-400000000</v>
      </c>
      <c r="AL50" s="100">
        <v>-400000000</v>
      </c>
      <c r="AM50" s="100">
        <v>-400000000</v>
      </c>
      <c r="AN50" s="100">
        <v>-400000000</v>
      </c>
      <c r="AO50" s="100">
        <v>-400000000</v>
      </c>
      <c r="AP50" s="100">
        <v>-400000000</v>
      </c>
      <c r="AQ50" s="100">
        <v>-400000000</v>
      </c>
      <c r="AR50" s="100">
        <v>-400000000</v>
      </c>
      <c r="AS50" s="100">
        <v>-400000000</v>
      </c>
      <c r="AT50" s="100">
        <v>-400000000</v>
      </c>
      <c r="AU50" s="100">
        <v>-400000000</v>
      </c>
      <c r="AV50" s="100">
        <v>-400000000</v>
      </c>
      <c r="AW50" s="100">
        <v>-400000000</v>
      </c>
      <c r="AX50" s="100">
        <v>-400000000</v>
      </c>
      <c r="AY50" s="100">
        <v>-400000000</v>
      </c>
      <c r="AZ50" s="100">
        <v>-400000000</v>
      </c>
      <c r="BA50" s="100">
        <v>-400000000</v>
      </c>
      <c r="BB50" s="100">
        <v>-400000000</v>
      </c>
      <c r="BC50" s="100">
        <v>-400000000</v>
      </c>
      <c r="BD50" s="100">
        <v>-400000000</v>
      </c>
      <c r="BE50" s="100">
        <v>-400000000</v>
      </c>
      <c r="BF50" s="100">
        <v>-400000000</v>
      </c>
      <c r="BG50" s="100">
        <v>-400000000</v>
      </c>
      <c r="BH50" s="100">
        <v>-400000000</v>
      </c>
      <c r="BI50" s="100">
        <v>-400000000</v>
      </c>
      <c r="BJ50" s="100">
        <v>-400000000</v>
      </c>
      <c r="BK50" s="100">
        <v>-400000000</v>
      </c>
      <c r="BL50" s="100">
        <v>-400000000</v>
      </c>
      <c r="BM50" s="100">
        <v>-400000000</v>
      </c>
      <c r="BN50" s="100">
        <v>-400000000</v>
      </c>
      <c r="BO50" s="100">
        <v>-400000000</v>
      </c>
      <c r="BP50" s="100">
        <v>-400000000</v>
      </c>
      <c r="BQ50" s="100">
        <v>-400000000</v>
      </c>
      <c r="BR50" s="100">
        <v>-400000000</v>
      </c>
      <c r="BS50" s="100">
        <v>-400000000</v>
      </c>
      <c r="BT50" s="100">
        <v>-400000000</v>
      </c>
      <c r="BU50" s="100">
        <v>-400000000</v>
      </c>
      <c r="BV50" s="100">
        <v>-400000000</v>
      </c>
      <c r="BW50" s="100">
        <v>-400000000</v>
      </c>
      <c r="BX50" s="100">
        <v>-400000000</v>
      </c>
      <c r="BY50" s="100">
        <v>-400000000</v>
      </c>
      <c r="BZ50" s="100">
        <v>-400000000</v>
      </c>
      <c r="CA50" s="100">
        <v>-400000000</v>
      </c>
    </row>
    <row r="51" spans="1:79" x14ac:dyDescent="0.2">
      <c r="A51" s="101" t="s">
        <v>216</v>
      </c>
      <c r="B51" s="100">
        <v>0</v>
      </c>
      <c r="C51" s="100">
        <v>0</v>
      </c>
      <c r="D51" s="100">
        <v>0</v>
      </c>
      <c r="E51" s="100">
        <v>0</v>
      </c>
      <c r="F51" s="100">
        <v>0</v>
      </c>
      <c r="G51" s="100">
        <v>0</v>
      </c>
      <c r="H51" s="100">
        <v>0</v>
      </c>
      <c r="I51" s="100">
        <v>0</v>
      </c>
      <c r="J51" s="100">
        <v>0</v>
      </c>
      <c r="K51" s="100">
        <v>0</v>
      </c>
      <c r="L51" s="100">
        <v>-500000000</v>
      </c>
      <c r="M51" s="100">
        <v>-500000000</v>
      </c>
      <c r="N51" s="100">
        <v>-500000000</v>
      </c>
      <c r="O51" s="100">
        <v>-500000000</v>
      </c>
      <c r="P51" s="100">
        <v>-500000000</v>
      </c>
      <c r="Q51" s="100">
        <v>-500000000</v>
      </c>
      <c r="R51" s="100">
        <v>-500000000</v>
      </c>
      <c r="S51" s="100">
        <v>-500000000</v>
      </c>
      <c r="T51" s="100">
        <v>-500000000</v>
      </c>
      <c r="U51" s="100">
        <v>-500000000</v>
      </c>
      <c r="V51" s="100">
        <v>-500000000</v>
      </c>
      <c r="W51" s="100">
        <v>-500000000</v>
      </c>
      <c r="X51" s="100">
        <v>-500000000</v>
      </c>
      <c r="Y51" s="100">
        <v>-500000000</v>
      </c>
      <c r="Z51" s="100">
        <v>-500000000</v>
      </c>
      <c r="AA51" s="100">
        <v>-500000000</v>
      </c>
      <c r="AB51" s="100">
        <v>-500000000</v>
      </c>
      <c r="AC51" s="100">
        <v>-500000000</v>
      </c>
      <c r="AD51" s="100">
        <v>-500000000</v>
      </c>
      <c r="AE51" s="100">
        <v>-500000000</v>
      </c>
      <c r="AF51" s="100">
        <v>-500000000</v>
      </c>
      <c r="AG51" s="100">
        <v>-500000000</v>
      </c>
      <c r="AH51" s="100">
        <v>-500000000</v>
      </c>
      <c r="AI51" s="100">
        <v>-500000000</v>
      </c>
      <c r="AJ51" s="100">
        <v>-500000000</v>
      </c>
      <c r="AK51" s="100">
        <v>-500000000</v>
      </c>
      <c r="AL51" s="100">
        <v>-500000000</v>
      </c>
      <c r="AM51" s="100">
        <v>-500000000</v>
      </c>
      <c r="AN51" s="100">
        <v>-500000000</v>
      </c>
      <c r="AO51" s="100">
        <v>-500000000</v>
      </c>
      <c r="AP51" s="100">
        <v>-500000000</v>
      </c>
      <c r="AQ51" s="100">
        <v>-500000000</v>
      </c>
      <c r="AR51" s="100">
        <v>-500000000</v>
      </c>
      <c r="AS51" s="100">
        <v>-500000000</v>
      </c>
      <c r="AT51" s="100">
        <v>-500000000</v>
      </c>
      <c r="AU51" s="100">
        <v>-500000000</v>
      </c>
      <c r="AV51" s="100">
        <v>-500000000</v>
      </c>
      <c r="AW51" s="100">
        <v>-500000000</v>
      </c>
      <c r="AX51" s="100">
        <v>-500000000</v>
      </c>
      <c r="AY51" s="100">
        <v>-500000000</v>
      </c>
      <c r="AZ51" s="100">
        <v>-500000000</v>
      </c>
      <c r="BA51" s="100">
        <v>-500000000</v>
      </c>
      <c r="BB51" s="100">
        <v>-500000000</v>
      </c>
      <c r="BC51" s="100">
        <v>-500000000</v>
      </c>
      <c r="BD51" s="100">
        <v>-500000000</v>
      </c>
      <c r="BE51" s="100">
        <v>-500000000</v>
      </c>
      <c r="BF51" s="100">
        <v>-500000000</v>
      </c>
      <c r="BG51" s="100">
        <v>-500000000</v>
      </c>
      <c r="BH51" s="100">
        <v>-500000000</v>
      </c>
      <c r="BI51" s="100">
        <v>-500000000</v>
      </c>
      <c r="BJ51" s="100">
        <v>-500000000</v>
      </c>
      <c r="BK51" s="100">
        <v>-500000000</v>
      </c>
      <c r="BL51" s="100">
        <v>-500000000</v>
      </c>
      <c r="BM51" s="100">
        <v>-500000000</v>
      </c>
      <c r="BN51" s="100">
        <v>-500000000</v>
      </c>
      <c r="BO51" s="100">
        <v>-500000000</v>
      </c>
      <c r="BP51" s="100">
        <v>-500000000</v>
      </c>
      <c r="BQ51" s="100">
        <v>-500000000</v>
      </c>
      <c r="BR51" s="100">
        <v>-500000000</v>
      </c>
      <c r="BS51" s="100">
        <v>-500000000</v>
      </c>
      <c r="BT51" s="100">
        <v>-500000000</v>
      </c>
      <c r="BU51" s="100">
        <v>-500000000</v>
      </c>
      <c r="BV51" s="100">
        <v>-500000000</v>
      </c>
      <c r="BW51" s="100">
        <v>-500000000</v>
      </c>
      <c r="BX51" s="100">
        <v>-500000000</v>
      </c>
      <c r="BY51" s="100">
        <v>-500000000</v>
      </c>
      <c r="BZ51" s="100">
        <v>-500000000</v>
      </c>
      <c r="CA51" s="100">
        <v>-500000000</v>
      </c>
    </row>
    <row r="52" spans="1:79" x14ac:dyDescent="0.2">
      <c r="A52" s="101" t="s">
        <v>217</v>
      </c>
      <c r="B52" s="100">
        <v>-500000000</v>
      </c>
      <c r="C52" s="100">
        <v>-500000000</v>
      </c>
      <c r="D52" s="100">
        <v>-500000000</v>
      </c>
      <c r="E52" s="100">
        <v>-500000000</v>
      </c>
      <c r="F52" s="100">
        <v>-500000000</v>
      </c>
      <c r="G52" s="100">
        <v>-500000000</v>
      </c>
      <c r="H52" s="100">
        <v>-500000000</v>
      </c>
      <c r="I52" s="100">
        <v>-500000000</v>
      </c>
      <c r="J52" s="100">
        <v>-500000000</v>
      </c>
      <c r="K52" s="100">
        <v>-500000000</v>
      </c>
      <c r="L52" s="100">
        <v>-500000000</v>
      </c>
      <c r="M52" s="100">
        <v>-500000000</v>
      </c>
      <c r="N52" s="100">
        <v>-500000000</v>
      </c>
      <c r="O52" s="100">
        <v>-500000000</v>
      </c>
      <c r="P52" s="100">
        <v>-500000000</v>
      </c>
      <c r="Q52" s="100">
        <v>-500000000</v>
      </c>
      <c r="R52" s="100">
        <v>-500000000</v>
      </c>
      <c r="S52" s="100">
        <v>-500000000</v>
      </c>
      <c r="T52" s="100">
        <v>-500000000</v>
      </c>
      <c r="U52" s="100">
        <v>-500000000</v>
      </c>
      <c r="V52" s="100">
        <v>-500000000</v>
      </c>
      <c r="W52" s="100">
        <v>-500000000</v>
      </c>
      <c r="X52" s="100">
        <v>-500000000</v>
      </c>
      <c r="Y52" s="100">
        <v>-500000000</v>
      </c>
      <c r="Z52" s="100">
        <v>-500000000</v>
      </c>
      <c r="AA52" s="100">
        <v>-500000000</v>
      </c>
      <c r="AB52" s="100">
        <v>-500000000</v>
      </c>
      <c r="AC52" s="100">
        <v>-500000000</v>
      </c>
      <c r="AD52" s="100">
        <v>-500000000</v>
      </c>
      <c r="AE52" s="100">
        <v>-500000000</v>
      </c>
      <c r="AF52" s="100">
        <v>-500000000</v>
      </c>
      <c r="AG52" s="100">
        <v>-500000000</v>
      </c>
      <c r="AH52" s="100">
        <v>-500000000</v>
      </c>
      <c r="AI52" s="100">
        <v>-500000000</v>
      </c>
      <c r="AJ52" s="100">
        <v>-500000000</v>
      </c>
      <c r="AK52" s="100">
        <v>-500000000</v>
      </c>
      <c r="AL52" s="100">
        <v>-500000000</v>
      </c>
      <c r="AM52" s="100">
        <v>-500000000</v>
      </c>
      <c r="AN52" s="100">
        <v>-500000000</v>
      </c>
      <c r="AO52" s="100">
        <v>-500000000</v>
      </c>
      <c r="AP52" s="100">
        <v>-500000000</v>
      </c>
      <c r="AQ52" s="100">
        <v>-500000000</v>
      </c>
      <c r="AR52" s="100">
        <v>-500000000</v>
      </c>
      <c r="AS52" s="100">
        <v>-500000000</v>
      </c>
      <c r="AT52" s="100">
        <v>-500000000</v>
      </c>
      <c r="AU52" s="100">
        <v>-500000000</v>
      </c>
      <c r="AV52" s="100">
        <v>-500000000</v>
      </c>
      <c r="AW52" s="100">
        <v>-500000000</v>
      </c>
      <c r="AX52" s="100">
        <v>-500000000</v>
      </c>
      <c r="AY52" s="100">
        <v>-500000000</v>
      </c>
      <c r="AZ52" s="100">
        <v>-500000000</v>
      </c>
      <c r="BA52" s="100">
        <v>-500000000</v>
      </c>
      <c r="BB52" s="100">
        <v>-500000000</v>
      </c>
      <c r="BC52" s="100">
        <v>-500000000</v>
      </c>
      <c r="BD52" s="100">
        <v>-500000000</v>
      </c>
      <c r="BE52" s="100">
        <v>-500000000</v>
      </c>
      <c r="BF52" s="100">
        <v>-500000000</v>
      </c>
      <c r="BG52" s="100">
        <v>-500000000</v>
      </c>
      <c r="BH52" s="100">
        <v>-500000000</v>
      </c>
      <c r="BI52" s="100">
        <v>-500000000</v>
      </c>
      <c r="BJ52" s="100">
        <v>-500000000</v>
      </c>
      <c r="BK52" s="100">
        <v>-500000000</v>
      </c>
      <c r="BL52" s="100">
        <v>-500000000</v>
      </c>
      <c r="BM52" s="100">
        <v>-500000000</v>
      </c>
      <c r="BN52" s="100">
        <v>-500000000</v>
      </c>
      <c r="BO52" s="100">
        <v>-500000000</v>
      </c>
      <c r="BP52" s="100">
        <v>-500000000</v>
      </c>
      <c r="BQ52" s="100">
        <v>-500000000</v>
      </c>
      <c r="BR52" s="100">
        <v>-500000000</v>
      </c>
      <c r="BS52" s="100">
        <v>-500000000</v>
      </c>
      <c r="BT52" s="100">
        <v>-500000000</v>
      </c>
      <c r="BU52" s="100">
        <v>-500000000</v>
      </c>
      <c r="BV52" s="100">
        <v>-500000000</v>
      </c>
      <c r="BW52" s="100">
        <v>-500000000</v>
      </c>
      <c r="BX52" s="100">
        <v>-500000000</v>
      </c>
      <c r="BY52" s="100">
        <v>-500000000</v>
      </c>
      <c r="BZ52" s="100">
        <v>-500000000</v>
      </c>
      <c r="CA52" s="100">
        <v>-500000000</v>
      </c>
    </row>
    <row r="53" spans="1:79" x14ac:dyDescent="0.2">
      <c r="A53" s="101" t="s">
        <v>218</v>
      </c>
      <c r="B53" s="100">
        <v>-600000000</v>
      </c>
      <c r="C53" s="100">
        <v>-600000000</v>
      </c>
      <c r="D53" s="100">
        <v>-600000000</v>
      </c>
      <c r="E53" s="100">
        <v>-600000000</v>
      </c>
      <c r="F53" s="100">
        <v>-600000000</v>
      </c>
      <c r="G53" s="100">
        <v>-600000000</v>
      </c>
      <c r="H53" s="100">
        <v>-600000000</v>
      </c>
      <c r="I53" s="100">
        <v>-600000000</v>
      </c>
      <c r="J53" s="100">
        <v>-600000000</v>
      </c>
      <c r="K53" s="100">
        <v>-600000000</v>
      </c>
      <c r="L53" s="100">
        <v>-600000000</v>
      </c>
      <c r="M53" s="100">
        <v>-600000000</v>
      </c>
      <c r="N53" s="100">
        <v>-600000000</v>
      </c>
      <c r="O53" s="100">
        <v>-600000000</v>
      </c>
      <c r="P53" s="100">
        <v>-600000000</v>
      </c>
      <c r="Q53" s="100">
        <v>-600000000</v>
      </c>
      <c r="R53" s="100">
        <v>-600000000</v>
      </c>
      <c r="S53" s="100">
        <v>-600000000</v>
      </c>
      <c r="T53" s="100">
        <v>-600000000</v>
      </c>
      <c r="U53" s="100">
        <v>-600000000</v>
      </c>
      <c r="V53" s="100">
        <v>-600000000</v>
      </c>
      <c r="W53" s="100">
        <v>-600000000</v>
      </c>
      <c r="X53" s="100">
        <v>-600000000</v>
      </c>
      <c r="Y53" s="100">
        <v>-600000000</v>
      </c>
      <c r="Z53" s="100">
        <v>-600000000</v>
      </c>
      <c r="AA53" s="100">
        <v>-600000000</v>
      </c>
      <c r="AB53" s="100">
        <v>-600000000</v>
      </c>
      <c r="AC53" s="100">
        <v>-600000000</v>
      </c>
      <c r="AD53" s="100">
        <v>-600000000</v>
      </c>
      <c r="AE53" s="100">
        <v>-600000000</v>
      </c>
      <c r="AF53" s="100">
        <v>-600000000</v>
      </c>
      <c r="AG53" s="100">
        <v>-600000000</v>
      </c>
      <c r="AH53" s="100">
        <v>-600000000</v>
      </c>
      <c r="AI53" s="100">
        <v>-600000000</v>
      </c>
      <c r="AJ53" s="100">
        <v>-600000000</v>
      </c>
      <c r="AK53" s="100">
        <v>-600000000</v>
      </c>
      <c r="AL53" s="100">
        <v>-600000000</v>
      </c>
      <c r="AM53" s="100">
        <v>-600000000</v>
      </c>
      <c r="AN53" s="100">
        <v>-600000000</v>
      </c>
      <c r="AO53" s="100">
        <v>-600000000</v>
      </c>
      <c r="AP53" s="100">
        <v>-600000000</v>
      </c>
      <c r="AQ53" s="100">
        <v>-600000000</v>
      </c>
      <c r="AR53" s="100">
        <v>-600000000</v>
      </c>
      <c r="AS53" s="100">
        <v>-600000000</v>
      </c>
      <c r="AT53" s="100">
        <v>-600000000</v>
      </c>
      <c r="AU53" s="100">
        <v>-600000000</v>
      </c>
      <c r="AV53" s="100">
        <v>-600000000</v>
      </c>
      <c r="AW53" s="100">
        <v>-600000000</v>
      </c>
      <c r="AX53" s="100">
        <v>-600000000</v>
      </c>
      <c r="AY53" s="100">
        <v>-600000000</v>
      </c>
      <c r="AZ53" s="100">
        <v>-600000000</v>
      </c>
      <c r="BA53" s="100">
        <v>-600000000</v>
      </c>
      <c r="BB53" s="100">
        <v>-600000000</v>
      </c>
      <c r="BC53" s="100">
        <v>-600000000</v>
      </c>
      <c r="BD53" s="100">
        <v>-600000000</v>
      </c>
      <c r="BE53" s="100">
        <v>-600000000</v>
      </c>
      <c r="BF53" s="100">
        <v>-600000000</v>
      </c>
      <c r="BG53" s="100">
        <v>-600000000</v>
      </c>
      <c r="BH53" s="100">
        <v>-600000000</v>
      </c>
      <c r="BI53" s="100">
        <v>-600000000</v>
      </c>
      <c r="BJ53" s="100">
        <v>-600000000</v>
      </c>
      <c r="BK53" s="100">
        <v>-600000000</v>
      </c>
      <c r="BL53" s="100">
        <v>-600000000</v>
      </c>
      <c r="BM53" s="100">
        <v>-600000000</v>
      </c>
      <c r="BN53" s="100">
        <v>-600000000</v>
      </c>
      <c r="BO53" s="100">
        <v>-600000000</v>
      </c>
      <c r="BP53" s="100">
        <v>-600000000</v>
      </c>
      <c r="BQ53" s="100">
        <v>-600000000</v>
      </c>
      <c r="BR53" s="100">
        <v>-600000000</v>
      </c>
      <c r="BS53" s="100">
        <v>-600000000</v>
      </c>
      <c r="BT53" s="100">
        <v>-600000000</v>
      </c>
      <c r="BU53" s="100">
        <v>-600000000</v>
      </c>
      <c r="BV53" s="100">
        <v>-600000000</v>
      </c>
      <c r="BW53" s="100">
        <v>-600000000</v>
      </c>
      <c r="BX53" s="100">
        <v>-600000000</v>
      </c>
      <c r="BY53" s="100">
        <v>-600000000</v>
      </c>
      <c r="BZ53" s="100">
        <v>-600000000</v>
      </c>
      <c r="CA53" s="100">
        <v>-600000000</v>
      </c>
    </row>
    <row r="54" spans="1:79" x14ac:dyDescent="0.2">
      <c r="A54" s="101" t="s">
        <v>219</v>
      </c>
      <c r="B54" s="100">
        <v>0</v>
      </c>
      <c r="C54" s="100">
        <v>0</v>
      </c>
      <c r="D54" s="100">
        <v>0</v>
      </c>
      <c r="E54" s="100">
        <v>0</v>
      </c>
      <c r="F54" s="100">
        <v>0</v>
      </c>
      <c r="G54" s="100">
        <v>0</v>
      </c>
      <c r="H54" s="100">
        <v>0</v>
      </c>
      <c r="I54" s="100">
        <v>0</v>
      </c>
      <c r="J54" s="100">
        <v>0</v>
      </c>
      <c r="K54" s="100">
        <v>0</v>
      </c>
      <c r="L54" s="100">
        <v>0</v>
      </c>
      <c r="M54" s="100">
        <v>0</v>
      </c>
      <c r="N54" s="100">
        <v>0</v>
      </c>
      <c r="O54" s="100">
        <v>0</v>
      </c>
      <c r="P54" s="100">
        <v>0</v>
      </c>
      <c r="Q54" s="100">
        <v>0</v>
      </c>
      <c r="R54" s="100">
        <v>0</v>
      </c>
      <c r="S54" s="100">
        <v>0</v>
      </c>
      <c r="T54" s="100">
        <v>0</v>
      </c>
      <c r="U54" s="100">
        <v>0</v>
      </c>
      <c r="V54" s="100">
        <v>0</v>
      </c>
      <c r="W54" s="100">
        <v>0</v>
      </c>
      <c r="X54" s="100">
        <v>0</v>
      </c>
      <c r="Y54" s="100">
        <v>0</v>
      </c>
      <c r="Z54" s="100">
        <v>0</v>
      </c>
      <c r="AA54" s="100">
        <v>0</v>
      </c>
      <c r="AB54" s="100">
        <v>0</v>
      </c>
      <c r="AC54" s="100">
        <v>0</v>
      </c>
      <c r="AD54" s="100">
        <v>0</v>
      </c>
      <c r="AE54" s="100">
        <v>0</v>
      </c>
      <c r="AF54" s="100">
        <v>0</v>
      </c>
      <c r="AG54" s="100">
        <v>0</v>
      </c>
      <c r="AH54" s="100">
        <v>0</v>
      </c>
      <c r="AI54" s="100">
        <v>0</v>
      </c>
      <c r="AJ54" s="100">
        <v>0</v>
      </c>
      <c r="AK54" s="100">
        <v>0</v>
      </c>
      <c r="AL54" s="100">
        <v>0</v>
      </c>
      <c r="AM54" s="100">
        <v>0</v>
      </c>
      <c r="AN54" s="100">
        <v>0</v>
      </c>
      <c r="AO54" s="100">
        <v>0</v>
      </c>
      <c r="AP54" s="100">
        <v>0</v>
      </c>
      <c r="AQ54" s="100">
        <v>0</v>
      </c>
      <c r="AR54" s="100">
        <v>0</v>
      </c>
      <c r="AS54" s="100">
        <v>0</v>
      </c>
      <c r="AT54" s="100">
        <v>0</v>
      </c>
      <c r="AU54" s="100">
        <v>0</v>
      </c>
      <c r="AV54" s="100">
        <v>0</v>
      </c>
      <c r="AW54" s="100">
        <v>0</v>
      </c>
      <c r="AX54" s="100">
        <v>0</v>
      </c>
      <c r="AY54" s="100">
        <v>0</v>
      </c>
      <c r="AZ54" s="100">
        <v>0</v>
      </c>
      <c r="BA54" s="100">
        <v>0</v>
      </c>
      <c r="BB54" s="100">
        <v>0</v>
      </c>
      <c r="BC54" s="100">
        <v>0</v>
      </c>
      <c r="BD54" s="100">
        <v>0</v>
      </c>
      <c r="BE54" s="100">
        <v>0</v>
      </c>
      <c r="BF54" s="100">
        <v>0</v>
      </c>
      <c r="BG54" s="100">
        <v>0</v>
      </c>
      <c r="BH54" s="100">
        <v>0</v>
      </c>
      <c r="BI54" s="100">
        <v>0</v>
      </c>
      <c r="BJ54" s="100">
        <v>0</v>
      </c>
      <c r="BK54" s="100">
        <v>0</v>
      </c>
      <c r="BL54" s="100">
        <v>0</v>
      </c>
      <c r="BM54" s="100">
        <v>0</v>
      </c>
      <c r="BN54" s="100">
        <v>0</v>
      </c>
      <c r="BO54" s="100">
        <v>0</v>
      </c>
      <c r="BP54" s="100">
        <v>0</v>
      </c>
      <c r="BQ54" s="100">
        <v>0</v>
      </c>
      <c r="BR54" s="100">
        <v>0</v>
      </c>
      <c r="BS54" s="100">
        <v>0</v>
      </c>
      <c r="BT54" s="100">
        <v>0</v>
      </c>
      <c r="BU54" s="100">
        <v>0</v>
      </c>
      <c r="BV54" s="100">
        <v>0</v>
      </c>
      <c r="BW54" s="100">
        <v>0</v>
      </c>
      <c r="BX54" s="100">
        <v>0</v>
      </c>
      <c r="BY54" s="100">
        <v>0</v>
      </c>
      <c r="BZ54" s="100">
        <v>0</v>
      </c>
      <c r="CA54" s="100">
        <v>0</v>
      </c>
    </row>
    <row r="55" spans="1:79" x14ac:dyDescent="0.2">
      <c r="A55" s="101" t="s">
        <v>220</v>
      </c>
      <c r="B55" s="100">
        <v>-650000000</v>
      </c>
      <c r="C55" s="100">
        <v>-650000000</v>
      </c>
      <c r="D55" s="100">
        <v>-650000000</v>
      </c>
      <c r="E55" s="100">
        <v>-650000000</v>
      </c>
      <c r="F55" s="100">
        <v>-650000000</v>
      </c>
      <c r="G55" s="100">
        <v>-650000000</v>
      </c>
      <c r="H55" s="100">
        <v>-650000000</v>
      </c>
      <c r="I55" s="100">
        <v>-650000000</v>
      </c>
      <c r="J55" s="100">
        <v>-650000000</v>
      </c>
      <c r="K55" s="100">
        <v>-650000000</v>
      </c>
      <c r="L55" s="100">
        <v>-650000000</v>
      </c>
      <c r="M55" s="100">
        <v>-650000000</v>
      </c>
      <c r="N55" s="100">
        <v>-650000000</v>
      </c>
      <c r="O55" s="100">
        <v>-650000000</v>
      </c>
      <c r="P55" s="100">
        <v>-650000000</v>
      </c>
      <c r="Q55" s="100">
        <v>-650000000</v>
      </c>
      <c r="R55" s="100">
        <v>-650000000</v>
      </c>
      <c r="S55" s="100">
        <v>-650000000</v>
      </c>
      <c r="T55" s="100">
        <v>-650000000</v>
      </c>
      <c r="U55" s="100">
        <v>-650000000</v>
      </c>
      <c r="V55" s="100">
        <v>-650000000</v>
      </c>
      <c r="W55" s="100">
        <v>-650000000</v>
      </c>
      <c r="X55" s="100">
        <v>-650000000</v>
      </c>
      <c r="Y55" s="100">
        <v>-650000000</v>
      </c>
      <c r="Z55" s="100">
        <v>-650000000</v>
      </c>
      <c r="AA55" s="100">
        <v>-650000000</v>
      </c>
      <c r="AB55" s="100">
        <v>-650000000</v>
      </c>
      <c r="AC55" s="100">
        <v>-650000000</v>
      </c>
      <c r="AD55" s="100">
        <v>-650000000</v>
      </c>
      <c r="AE55" s="100">
        <v>-650000000</v>
      </c>
      <c r="AF55" s="100">
        <v>-650000000</v>
      </c>
      <c r="AG55" s="100">
        <v>-650000000</v>
      </c>
      <c r="AH55" s="100">
        <v>-650000000</v>
      </c>
      <c r="AI55" s="100">
        <v>-650000000</v>
      </c>
      <c r="AJ55" s="100">
        <v>-650000000</v>
      </c>
      <c r="AK55" s="100">
        <v>-650000000</v>
      </c>
      <c r="AL55" s="100">
        <v>-650000000</v>
      </c>
      <c r="AM55" s="100">
        <v>-650000000</v>
      </c>
      <c r="AN55" s="100">
        <v>-650000000</v>
      </c>
      <c r="AO55" s="100">
        <v>-650000000</v>
      </c>
      <c r="AP55" s="100">
        <v>-650000000</v>
      </c>
      <c r="AQ55" s="100">
        <v>-650000000</v>
      </c>
      <c r="AR55" s="100">
        <v>-650000000</v>
      </c>
      <c r="AS55" s="100">
        <v>-650000000</v>
      </c>
      <c r="AT55" s="100">
        <v>-650000000</v>
      </c>
      <c r="AU55" s="100">
        <v>-650000000</v>
      </c>
      <c r="AV55" s="100">
        <v>-650000000</v>
      </c>
      <c r="AW55" s="100">
        <v>-650000000</v>
      </c>
      <c r="AX55" s="100">
        <v>-650000000</v>
      </c>
      <c r="AY55" s="100">
        <v>-650000000</v>
      </c>
      <c r="AZ55" s="100">
        <v>-650000000</v>
      </c>
      <c r="BA55" s="100">
        <v>-650000000</v>
      </c>
      <c r="BB55" s="100">
        <v>-650000000</v>
      </c>
      <c r="BC55" s="100">
        <v>-650000000</v>
      </c>
      <c r="BD55" s="100">
        <v>-650000000</v>
      </c>
      <c r="BE55" s="100">
        <v>-650000000</v>
      </c>
      <c r="BF55" s="100">
        <v>-650000000</v>
      </c>
      <c r="BG55" s="100">
        <v>-650000000</v>
      </c>
      <c r="BH55" s="100">
        <v>-650000000</v>
      </c>
      <c r="BI55" s="100">
        <v>-650000000</v>
      </c>
      <c r="BJ55" s="100">
        <v>-650000000</v>
      </c>
      <c r="BK55" s="100">
        <v>-650000000</v>
      </c>
      <c r="BL55" s="100">
        <v>-650000000</v>
      </c>
      <c r="BM55" s="100">
        <v>-650000000</v>
      </c>
      <c r="BN55" s="100">
        <v>-650000000</v>
      </c>
      <c r="BO55" s="100">
        <v>-650000000</v>
      </c>
      <c r="BP55" s="100">
        <v>-650000000</v>
      </c>
      <c r="BQ55" s="100">
        <v>-650000000</v>
      </c>
      <c r="BR55" s="100">
        <v>-650000000</v>
      </c>
      <c r="BS55" s="100">
        <v>-650000000</v>
      </c>
      <c r="BT55" s="100">
        <v>-650000000</v>
      </c>
      <c r="BU55" s="100">
        <v>-650000000</v>
      </c>
      <c r="BV55" s="100">
        <v>-650000000</v>
      </c>
      <c r="BW55" s="100">
        <v>-650000000</v>
      </c>
      <c r="BX55" s="100">
        <v>-650000000</v>
      </c>
      <c r="BY55" s="100">
        <v>-650000000</v>
      </c>
      <c r="BZ55" s="100">
        <v>-650000000</v>
      </c>
      <c r="CA55" s="100">
        <v>-650000000</v>
      </c>
    </row>
    <row r="56" spans="1:79" x14ac:dyDescent="0.2">
      <c r="A56" s="101" t="s">
        <v>221</v>
      </c>
      <c r="B56" s="100">
        <v>-700000000</v>
      </c>
      <c r="C56" s="100">
        <v>-700000000</v>
      </c>
      <c r="D56" s="100">
        <v>-700000000</v>
      </c>
      <c r="E56" s="100">
        <v>-700000000</v>
      </c>
      <c r="F56" s="100">
        <v>-700000000</v>
      </c>
      <c r="G56" s="100">
        <v>-700000000</v>
      </c>
      <c r="H56" s="100">
        <v>-700000000</v>
      </c>
      <c r="I56" s="100">
        <v>-700000000</v>
      </c>
      <c r="J56" s="100">
        <v>-700000000</v>
      </c>
      <c r="K56" s="100">
        <v>-700000000</v>
      </c>
      <c r="L56" s="100">
        <v>-700000000</v>
      </c>
      <c r="M56" s="100">
        <v>-700000000</v>
      </c>
      <c r="N56" s="100">
        <v>-700000000</v>
      </c>
      <c r="O56" s="100">
        <v>-700000000</v>
      </c>
      <c r="P56" s="100">
        <v>-700000000</v>
      </c>
      <c r="Q56" s="100">
        <v>-700000000</v>
      </c>
      <c r="R56" s="100">
        <v>-700000000</v>
      </c>
      <c r="S56" s="100">
        <v>-700000000</v>
      </c>
      <c r="T56" s="100">
        <v>-700000000</v>
      </c>
      <c r="U56" s="100">
        <v>-700000000</v>
      </c>
      <c r="V56" s="100">
        <v>-700000000</v>
      </c>
      <c r="W56" s="100">
        <v>-700000000</v>
      </c>
      <c r="X56" s="100">
        <v>-700000000</v>
      </c>
      <c r="Y56" s="100">
        <v>-700000000</v>
      </c>
      <c r="Z56" s="100">
        <v>-700000000</v>
      </c>
      <c r="AA56" s="100">
        <v>-700000000</v>
      </c>
      <c r="AB56" s="100">
        <v>-700000000</v>
      </c>
      <c r="AC56" s="100">
        <v>-700000000</v>
      </c>
      <c r="AD56" s="100">
        <v>-700000000</v>
      </c>
      <c r="AE56" s="100">
        <v>-700000000</v>
      </c>
      <c r="AF56" s="100">
        <v>-700000000</v>
      </c>
      <c r="AG56" s="100">
        <v>-700000000</v>
      </c>
      <c r="AH56" s="100">
        <v>-700000000</v>
      </c>
      <c r="AI56" s="100">
        <v>-700000000</v>
      </c>
      <c r="AJ56" s="100">
        <v>-700000000</v>
      </c>
      <c r="AK56" s="100">
        <v>-700000000</v>
      </c>
      <c r="AL56" s="100">
        <v>-700000000</v>
      </c>
      <c r="AM56" s="100">
        <v>-700000000</v>
      </c>
      <c r="AN56" s="100">
        <v>-700000000</v>
      </c>
      <c r="AO56" s="100">
        <v>-700000000</v>
      </c>
      <c r="AP56" s="100">
        <v>-700000000</v>
      </c>
      <c r="AQ56" s="100">
        <v>-700000000</v>
      </c>
      <c r="AR56" s="100">
        <v>-700000000</v>
      </c>
      <c r="AS56" s="100">
        <v>-700000000</v>
      </c>
      <c r="AT56" s="100">
        <v>-700000000</v>
      </c>
      <c r="AU56" s="100">
        <v>-700000000</v>
      </c>
      <c r="AV56" s="100">
        <v>-700000000</v>
      </c>
      <c r="AW56" s="100">
        <v>-700000000</v>
      </c>
      <c r="AX56" s="100">
        <v>-700000000</v>
      </c>
      <c r="AY56" s="100">
        <v>-700000000</v>
      </c>
      <c r="AZ56" s="100">
        <v>-700000000</v>
      </c>
      <c r="BA56" s="100">
        <v>-700000000</v>
      </c>
      <c r="BB56" s="100">
        <v>-700000000</v>
      </c>
      <c r="BC56" s="100">
        <v>-700000000</v>
      </c>
      <c r="BD56" s="100">
        <v>-700000000</v>
      </c>
      <c r="BE56" s="100">
        <v>-700000000</v>
      </c>
      <c r="BF56" s="100">
        <v>-700000000</v>
      </c>
      <c r="BG56" s="100">
        <v>-700000000</v>
      </c>
      <c r="BH56" s="100">
        <v>-700000000</v>
      </c>
      <c r="BI56" s="100">
        <v>-700000000</v>
      </c>
      <c r="BJ56" s="100">
        <v>-700000000</v>
      </c>
      <c r="BK56" s="100">
        <v>-700000000</v>
      </c>
      <c r="BL56" s="100">
        <v>-700000000</v>
      </c>
      <c r="BM56" s="100">
        <v>-700000000</v>
      </c>
      <c r="BN56" s="100">
        <v>-700000000</v>
      </c>
      <c r="BO56" s="100">
        <v>-700000000</v>
      </c>
      <c r="BP56" s="100">
        <v>-700000000</v>
      </c>
      <c r="BQ56" s="100">
        <v>-700000000</v>
      </c>
      <c r="BR56" s="100">
        <v>-700000000</v>
      </c>
      <c r="BS56" s="100">
        <v>-700000000</v>
      </c>
      <c r="BT56" s="100">
        <v>-700000000</v>
      </c>
      <c r="BU56" s="100">
        <v>-700000000</v>
      </c>
      <c r="BV56" s="100">
        <v>-700000000</v>
      </c>
      <c r="BW56" s="100">
        <v>-700000000</v>
      </c>
      <c r="BX56" s="100">
        <v>-700000000</v>
      </c>
      <c r="BY56" s="100">
        <v>-700000000</v>
      </c>
      <c r="BZ56" s="100">
        <v>-700000000</v>
      </c>
      <c r="CA56" s="100">
        <v>-700000000</v>
      </c>
    </row>
    <row r="57" spans="1:79" x14ac:dyDescent="0.2">
      <c r="A57" s="101" t="s">
        <v>222</v>
      </c>
      <c r="B57" s="100">
        <v>0</v>
      </c>
      <c r="C57" s="100">
        <v>0</v>
      </c>
      <c r="D57" s="100">
        <v>0</v>
      </c>
      <c r="E57" s="100">
        <v>0</v>
      </c>
      <c r="F57" s="100">
        <v>0</v>
      </c>
      <c r="G57" s="100">
        <v>0</v>
      </c>
      <c r="H57" s="100">
        <v>0</v>
      </c>
      <c r="I57" s="100">
        <v>0</v>
      </c>
      <c r="J57" s="100">
        <v>0</v>
      </c>
      <c r="K57" s="100">
        <v>0</v>
      </c>
      <c r="L57" s="100">
        <v>0</v>
      </c>
      <c r="M57" s="100">
        <v>0</v>
      </c>
      <c r="N57" s="100">
        <v>0</v>
      </c>
      <c r="O57" s="100">
        <v>0</v>
      </c>
      <c r="P57" s="100">
        <v>0</v>
      </c>
      <c r="Q57" s="100">
        <v>0</v>
      </c>
      <c r="R57" s="100">
        <v>0</v>
      </c>
      <c r="S57" s="100">
        <v>0</v>
      </c>
      <c r="T57" s="100">
        <v>0</v>
      </c>
      <c r="U57" s="100">
        <v>0</v>
      </c>
      <c r="V57" s="100">
        <v>0</v>
      </c>
      <c r="W57" s="100">
        <v>0</v>
      </c>
      <c r="X57" s="100">
        <v>0</v>
      </c>
      <c r="Y57" s="100">
        <v>0</v>
      </c>
      <c r="Z57" s="100">
        <v>0</v>
      </c>
      <c r="AA57" s="100">
        <v>0</v>
      </c>
      <c r="AB57" s="100">
        <v>0</v>
      </c>
      <c r="AC57" s="100">
        <v>0</v>
      </c>
      <c r="AD57" s="100">
        <v>0</v>
      </c>
      <c r="AE57" s="100">
        <v>0</v>
      </c>
      <c r="AF57" s="100">
        <v>0</v>
      </c>
      <c r="AG57" s="100">
        <v>0</v>
      </c>
      <c r="AH57" s="100">
        <v>0</v>
      </c>
      <c r="AI57" s="100">
        <v>0</v>
      </c>
      <c r="AJ57" s="100">
        <v>0</v>
      </c>
      <c r="AK57" s="100">
        <v>0</v>
      </c>
      <c r="AL57" s="100">
        <v>0</v>
      </c>
      <c r="AM57" s="100">
        <v>0</v>
      </c>
      <c r="AN57" s="100">
        <v>0</v>
      </c>
      <c r="AO57" s="100">
        <v>0</v>
      </c>
      <c r="AP57" s="100">
        <v>0</v>
      </c>
      <c r="AQ57" s="100">
        <v>0</v>
      </c>
      <c r="AR57" s="100">
        <v>0</v>
      </c>
      <c r="AS57" s="100">
        <v>0</v>
      </c>
      <c r="AT57" s="100">
        <v>0</v>
      </c>
      <c r="AU57" s="100">
        <v>0</v>
      </c>
      <c r="AV57" s="100">
        <v>0</v>
      </c>
      <c r="AW57" s="100">
        <v>0</v>
      </c>
      <c r="AX57" s="100">
        <v>0</v>
      </c>
      <c r="AY57" s="100">
        <v>0</v>
      </c>
      <c r="AZ57" s="100">
        <v>0</v>
      </c>
      <c r="BA57" s="100">
        <v>0</v>
      </c>
      <c r="BB57" s="100">
        <v>0</v>
      </c>
      <c r="BC57" s="100">
        <v>0</v>
      </c>
      <c r="BD57" s="100">
        <v>0</v>
      </c>
      <c r="BE57" s="100">
        <v>0</v>
      </c>
      <c r="BF57" s="100">
        <v>0</v>
      </c>
      <c r="BG57" s="100">
        <v>0</v>
      </c>
      <c r="BH57" s="100">
        <v>0</v>
      </c>
      <c r="BI57" s="100">
        <v>0</v>
      </c>
      <c r="BJ57" s="100">
        <v>0</v>
      </c>
      <c r="BK57" s="100">
        <v>0</v>
      </c>
      <c r="BL57" s="100">
        <v>0</v>
      </c>
      <c r="BM57" s="100">
        <v>0</v>
      </c>
      <c r="BN57" s="100">
        <v>0</v>
      </c>
      <c r="BO57" s="100">
        <v>0</v>
      </c>
      <c r="BP57" s="100">
        <v>0</v>
      </c>
      <c r="BQ57" s="100">
        <v>0</v>
      </c>
      <c r="BR57" s="100">
        <v>0</v>
      </c>
      <c r="BS57" s="100">
        <v>0</v>
      </c>
      <c r="BT57" s="100">
        <v>0</v>
      </c>
      <c r="BU57" s="100">
        <v>0</v>
      </c>
      <c r="BV57" s="100">
        <v>0</v>
      </c>
      <c r="BW57" s="100">
        <v>0</v>
      </c>
      <c r="BX57" s="100">
        <v>0</v>
      </c>
      <c r="BY57" s="100">
        <v>0</v>
      </c>
      <c r="BZ57" s="100">
        <v>0</v>
      </c>
      <c r="CA57" s="100">
        <v>0</v>
      </c>
    </row>
    <row r="58" spans="1:79" x14ac:dyDescent="0.2">
      <c r="A58" s="101" t="s">
        <v>223</v>
      </c>
      <c r="B58" s="100">
        <v>0</v>
      </c>
      <c r="C58" s="100">
        <v>0</v>
      </c>
      <c r="D58" s="100">
        <v>0</v>
      </c>
      <c r="E58" s="100">
        <v>0</v>
      </c>
      <c r="F58" s="100">
        <v>0</v>
      </c>
      <c r="G58" s="100">
        <v>0</v>
      </c>
      <c r="H58" s="100">
        <v>0</v>
      </c>
      <c r="I58" s="100">
        <v>0</v>
      </c>
      <c r="J58" s="100">
        <v>0</v>
      </c>
      <c r="K58" s="100">
        <v>-800000000</v>
      </c>
      <c r="L58" s="100">
        <v>0</v>
      </c>
      <c r="M58" s="100">
        <v>0</v>
      </c>
      <c r="N58" s="100">
        <v>0</v>
      </c>
      <c r="O58" s="100">
        <v>0</v>
      </c>
      <c r="P58" s="100">
        <v>0</v>
      </c>
      <c r="Q58" s="100">
        <v>0</v>
      </c>
      <c r="R58" s="100">
        <v>0</v>
      </c>
      <c r="S58" s="100">
        <v>0</v>
      </c>
      <c r="T58" s="100">
        <v>0</v>
      </c>
      <c r="U58" s="100">
        <v>0</v>
      </c>
      <c r="V58" s="100">
        <v>0</v>
      </c>
      <c r="W58" s="100">
        <v>0</v>
      </c>
      <c r="X58" s="100">
        <v>0</v>
      </c>
      <c r="Y58" s="100">
        <v>0</v>
      </c>
      <c r="Z58" s="100">
        <v>0</v>
      </c>
      <c r="AA58" s="100">
        <v>0</v>
      </c>
      <c r="AB58" s="100">
        <v>0</v>
      </c>
      <c r="AC58" s="100">
        <v>0</v>
      </c>
      <c r="AD58" s="100">
        <v>0</v>
      </c>
      <c r="AE58" s="100">
        <v>0</v>
      </c>
      <c r="AF58" s="100">
        <v>0</v>
      </c>
      <c r="AG58" s="100">
        <v>0</v>
      </c>
      <c r="AH58" s="100">
        <v>0</v>
      </c>
      <c r="AI58" s="100">
        <v>0</v>
      </c>
      <c r="AJ58" s="100">
        <v>0</v>
      </c>
      <c r="AK58" s="100">
        <v>0</v>
      </c>
      <c r="AL58" s="100">
        <v>0</v>
      </c>
      <c r="AM58" s="100">
        <v>0</v>
      </c>
      <c r="AN58" s="100">
        <v>0</v>
      </c>
      <c r="AO58" s="100">
        <v>0</v>
      </c>
      <c r="AP58" s="100">
        <v>0</v>
      </c>
      <c r="AQ58" s="100">
        <v>0</v>
      </c>
      <c r="AR58" s="100">
        <v>0</v>
      </c>
      <c r="AS58" s="100">
        <v>0</v>
      </c>
      <c r="AT58" s="100">
        <v>0</v>
      </c>
      <c r="AU58" s="100">
        <v>0</v>
      </c>
      <c r="AV58" s="100">
        <v>0</v>
      </c>
      <c r="AW58" s="100">
        <v>0</v>
      </c>
      <c r="AX58" s="100">
        <v>0</v>
      </c>
      <c r="AY58" s="100">
        <v>0</v>
      </c>
      <c r="AZ58" s="100">
        <v>0</v>
      </c>
      <c r="BA58" s="100">
        <v>0</v>
      </c>
      <c r="BB58" s="100">
        <v>0</v>
      </c>
      <c r="BC58" s="100">
        <v>0</v>
      </c>
      <c r="BD58" s="100">
        <v>0</v>
      </c>
      <c r="BE58" s="100">
        <v>0</v>
      </c>
      <c r="BF58" s="100">
        <v>0</v>
      </c>
      <c r="BG58" s="100">
        <v>0</v>
      </c>
      <c r="BH58" s="100">
        <v>0</v>
      </c>
      <c r="BI58" s="100">
        <v>0</v>
      </c>
      <c r="BJ58" s="100">
        <v>0</v>
      </c>
      <c r="BK58" s="100">
        <v>0</v>
      </c>
      <c r="BL58" s="100">
        <v>0</v>
      </c>
      <c r="BM58" s="100">
        <v>0</v>
      </c>
      <c r="BN58" s="100">
        <v>0</v>
      </c>
      <c r="BO58" s="100">
        <v>0</v>
      </c>
      <c r="BP58" s="100">
        <v>0</v>
      </c>
      <c r="BQ58" s="100">
        <v>0</v>
      </c>
      <c r="BR58" s="100">
        <v>0</v>
      </c>
      <c r="BS58" s="100">
        <v>0</v>
      </c>
      <c r="BT58" s="100">
        <v>0</v>
      </c>
      <c r="BU58" s="100">
        <v>0</v>
      </c>
      <c r="BV58" s="100">
        <v>0</v>
      </c>
      <c r="BW58" s="100">
        <v>0</v>
      </c>
      <c r="BX58" s="100">
        <v>0</v>
      </c>
      <c r="BY58" s="100">
        <v>0</v>
      </c>
      <c r="BZ58" s="100">
        <v>0</v>
      </c>
      <c r="CA58" s="100">
        <v>0</v>
      </c>
    </row>
    <row r="59" spans="1:79" x14ac:dyDescent="0.2">
      <c r="A59" s="101" t="s">
        <v>224</v>
      </c>
      <c r="B59" s="100">
        <v>0</v>
      </c>
      <c r="C59" s="100">
        <v>0</v>
      </c>
      <c r="D59" s="100">
        <v>0</v>
      </c>
      <c r="E59" s="100">
        <v>0</v>
      </c>
      <c r="F59" s="100">
        <v>0</v>
      </c>
      <c r="G59" s="100">
        <v>0</v>
      </c>
      <c r="H59" s="100">
        <v>0</v>
      </c>
      <c r="I59" s="100">
        <v>0</v>
      </c>
      <c r="J59" s="100">
        <v>0</v>
      </c>
      <c r="K59" s="100">
        <v>0</v>
      </c>
      <c r="L59" s="100">
        <v>0</v>
      </c>
      <c r="M59" s="100">
        <v>0</v>
      </c>
      <c r="N59" s="100">
        <v>0</v>
      </c>
      <c r="O59" s="100">
        <v>0</v>
      </c>
      <c r="P59" s="100">
        <v>0</v>
      </c>
      <c r="Q59" s="100">
        <v>0</v>
      </c>
      <c r="R59" s="100">
        <v>0</v>
      </c>
      <c r="S59" s="100">
        <v>0</v>
      </c>
      <c r="T59" s="100">
        <v>0</v>
      </c>
      <c r="U59" s="100">
        <v>0</v>
      </c>
      <c r="V59" s="100">
        <v>0</v>
      </c>
      <c r="W59" s="100">
        <v>0</v>
      </c>
      <c r="X59" s="100">
        <v>0</v>
      </c>
      <c r="Y59" s="100">
        <v>0</v>
      </c>
      <c r="Z59" s="100">
        <v>0</v>
      </c>
      <c r="AA59" s="100">
        <v>0</v>
      </c>
      <c r="AB59" s="100">
        <v>0</v>
      </c>
      <c r="AC59" s="100">
        <v>0</v>
      </c>
      <c r="AD59" s="100">
        <v>0</v>
      </c>
      <c r="AE59" s="100">
        <v>0</v>
      </c>
      <c r="AF59" s="100">
        <v>0</v>
      </c>
      <c r="AG59" s="100">
        <v>0</v>
      </c>
      <c r="AH59" s="100">
        <v>0</v>
      </c>
      <c r="AI59" s="100">
        <v>0</v>
      </c>
      <c r="AJ59" s="100">
        <v>0</v>
      </c>
      <c r="AK59" s="100">
        <v>0</v>
      </c>
      <c r="AL59" s="100">
        <v>0</v>
      </c>
      <c r="AM59" s="100">
        <v>0</v>
      </c>
      <c r="AN59" s="100">
        <v>0</v>
      </c>
      <c r="AO59" s="100">
        <v>0</v>
      </c>
      <c r="AP59" s="100">
        <v>0</v>
      </c>
      <c r="AQ59" s="100">
        <v>0</v>
      </c>
      <c r="AR59" s="100">
        <v>0</v>
      </c>
      <c r="AS59" s="100">
        <v>0</v>
      </c>
      <c r="AT59" s="100">
        <v>0</v>
      </c>
      <c r="AU59" s="100">
        <v>0</v>
      </c>
      <c r="AV59" s="100">
        <v>0</v>
      </c>
      <c r="AW59" s="100">
        <v>0</v>
      </c>
      <c r="AX59" s="100">
        <v>0</v>
      </c>
      <c r="AY59" s="100">
        <v>0</v>
      </c>
      <c r="AZ59" s="100">
        <v>0</v>
      </c>
      <c r="BA59" s="100">
        <v>0</v>
      </c>
      <c r="BB59" s="100">
        <v>0</v>
      </c>
      <c r="BC59" s="100">
        <v>0</v>
      </c>
      <c r="BD59" s="100">
        <v>0</v>
      </c>
      <c r="BE59" s="100">
        <v>0</v>
      </c>
      <c r="BF59" s="100">
        <v>0</v>
      </c>
      <c r="BG59" s="100">
        <v>0</v>
      </c>
      <c r="BH59" s="100">
        <v>0</v>
      </c>
      <c r="BI59" s="100">
        <v>0</v>
      </c>
      <c r="BJ59" s="100">
        <v>0</v>
      </c>
      <c r="BK59" s="100">
        <v>0</v>
      </c>
      <c r="BL59" s="100">
        <v>0</v>
      </c>
      <c r="BM59" s="100">
        <v>0</v>
      </c>
      <c r="BN59" s="100">
        <v>0</v>
      </c>
      <c r="BO59" s="100">
        <v>0</v>
      </c>
      <c r="BP59" s="100">
        <v>0</v>
      </c>
      <c r="BQ59" s="100">
        <v>0</v>
      </c>
      <c r="BR59" s="100">
        <v>0</v>
      </c>
      <c r="BS59" s="100">
        <v>0</v>
      </c>
      <c r="BT59" s="100">
        <v>0</v>
      </c>
      <c r="BU59" s="100">
        <v>0</v>
      </c>
      <c r="BV59" s="100">
        <v>0</v>
      </c>
      <c r="BW59" s="100">
        <v>0</v>
      </c>
      <c r="BX59" s="100">
        <v>0</v>
      </c>
      <c r="BY59" s="100">
        <v>0</v>
      </c>
      <c r="BZ59" s="100">
        <v>0</v>
      </c>
      <c r="CA59" s="100">
        <v>0</v>
      </c>
    </row>
    <row r="60" spans="1:79" x14ac:dyDescent="0.2">
      <c r="A60" s="101" t="s">
        <v>225</v>
      </c>
      <c r="B60" s="100">
        <v>0</v>
      </c>
      <c r="C60" s="100">
        <v>0</v>
      </c>
      <c r="D60" s="100">
        <v>0</v>
      </c>
      <c r="E60" s="100">
        <v>0</v>
      </c>
      <c r="F60" s="100">
        <v>0</v>
      </c>
      <c r="G60" s="100">
        <v>0</v>
      </c>
      <c r="H60" s="100">
        <v>0</v>
      </c>
      <c r="I60" s="100">
        <v>0</v>
      </c>
      <c r="J60" s="100">
        <v>0</v>
      </c>
      <c r="K60" s="100">
        <v>0</v>
      </c>
      <c r="L60" s="100">
        <v>0</v>
      </c>
      <c r="M60" s="100">
        <v>0</v>
      </c>
      <c r="N60" s="100">
        <v>0</v>
      </c>
      <c r="O60" s="100">
        <v>0</v>
      </c>
      <c r="P60" s="100">
        <v>0</v>
      </c>
      <c r="Q60" s="100">
        <v>0</v>
      </c>
      <c r="R60" s="100">
        <v>0</v>
      </c>
      <c r="S60" s="100">
        <v>0</v>
      </c>
      <c r="T60" s="100">
        <v>0</v>
      </c>
      <c r="U60" s="100">
        <v>0</v>
      </c>
      <c r="V60" s="100">
        <v>0</v>
      </c>
      <c r="W60" s="100">
        <v>0</v>
      </c>
      <c r="X60" s="100">
        <v>0</v>
      </c>
      <c r="Y60" s="100">
        <v>0</v>
      </c>
      <c r="Z60" s="100">
        <v>0</v>
      </c>
      <c r="AA60" s="100">
        <v>0</v>
      </c>
      <c r="AB60" s="100">
        <v>0</v>
      </c>
      <c r="AC60" s="100">
        <v>0</v>
      </c>
      <c r="AD60" s="100">
        <v>0</v>
      </c>
      <c r="AE60" s="100">
        <v>0</v>
      </c>
      <c r="AF60" s="100">
        <v>0</v>
      </c>
      <c r="AG60" s="100">
        <v>0</v>
      </c>
      <c r="AH60" s="100">
        <v>0</v>
      </c>
      <c r="AI60" s="100">
        <v>0</v>
      </c>
      <c r="AJ60" s="100">
        <v>0</v>
      </c>
      <c r="AK60" s="100">
        <v>0</v>
      </c>
      <c r="AL60" s="100">
        <v>0</v>
      </c>
      <c r="AM60" s="100">
        <v>0</v>
      </c>
      <c r="AN60" s="100">
        <v>0</v>
      </c>
      <c r="AO60" s="100">
        <v>0</v>
      </c>
      <c r="AP60" s="100">
        <v>0</v>
      </c>
      <c r="AQ60" s="100">
        <v>0</v>
      </c>
      <c r="AR60" s="100">
        <v>0</v>
      </c>
      <c r="AS60" s="100">
        <v>0</v>
      </c>
      <c r="AT60" s="100">
        <v>0</v>
      </c>
      <c r="AU60" s="100">
        <v>0</v>
      </c>
      <c r="AV60" s="100">
        <v>0</v>
      </c>
      <c r="AW60" s="100">
        <v>0</v>
      </c>
      <c r="AX60" s="100">
        <v>0</v>
      </c>
      <c r="AY60" s="100">
        <v>0</v>
      </c>
      <c r="AZ60" s="100">
        <v>0</v>
      </c>
      <c r="BA60" s="100">
        <v>0</v>
      </c>
      <c r="BB60" s="100">
        <v>0</v>
      </c>
      <c r="BC60" s="100">
        <v>0</v>
      </c>
      <c r="BD60" s="100">
        <v>0</v>
      </c>
      <c r="BE60" s="100">
        <v>0</v>
      </c>
      <c r="BF60" s="100">
        <v>0</v>
      </c>
      <c r="BG60" s="100">
        <v>0</v>
      </c>
      <c r="BH60" s="100">
        <v>0</v>
      </c>
      <c r="BI60" s="100">
        <v>0</v>
      </c>
      <c r="BJ60" s="100">
        <v>0</v>
      </c>
      <c r="BK60" s="100">
        <v>0</v>
      </c>
      <c r="BL60" s="100">
        <v>0</v>
      </c>
      <c r="BM60" s="100">
        <v>0</v>
      </c>
      <c r="BN60" s="100">
        <v>0</v>
      </c>
      <c r="BO60" s="100">
        <v>0</v>
      </c>
      <c r="BP60" s="100">
        <v>0</v>
      </c>
      <c r="BQ60" s="100">
        <v>0</v>
      </c>
      <c r="BR60" s="100">
        <v>0</v>
      </c>
      <c r="BS60" s="100">
        <v>0</v>
      </c>
      <c r="BT60" s="100">
        <v>0</v>
      </c>
      <c r="BU60" s="100">
        <v>0</v>
      </c>
      <c r="BV60" s="100">
        <v>0</v>
      </c>
      <c r="BW60" s="100">
        <v>0</v>
      </c>
      <c r="BX60" s="100">
        <v>0</v>
      </c>
      <c r="BY60" s="100">
        <v>0</v>
      </c>
      <c r="BZ60" s="100">
        <v>0</v>
      </c>
      <c r="CA60" s="100">
        <v>0</v>
      </c>
    </row>
    <row r="61" spans="1:79" x14ac:dyDescent="0.2">
      <c r="A61" s="101" t="s">
        <v>226</v>
      </c>
      <c r="B61" s="100">
        <v>0</v>
      </c>
      <c r="C61" s="100">
        <v>0</v>
      </c>
      <c r="D61" s="100">
        <v>0</v>
      </c>
      <c r="E61" s="100">
        <v>0</v>
      </c>
      <c r="F61" s="100">
        <v>0</v>
      </c>
      <c r="G61" s="100">
        <v>0</v>
      </c>
      <c r="H61" s="100">
        <v>0</v>
      </c>
      <c r="I61" s="100">
        <v>0</v>
      </c>
      <c r="J61" s="100">
        <v>0</v>
      </c>
      <c r="K61" s="100">
        <v>0</v>
      </c>
      <c r="L61" s="100">
        <v>0</v>
      </c>
      <c r="M61" s="100">
        <v>0</v>
      </c>
      <c r="N61" s="100">
        <v>0</v>
      </c>
      <c r="O61" s="100">
        <v>0</v>
      </c>
      <c r="P61" s="100">
        <v>0</v>
      </c>
      <c r="Q61" s="100">
        <v>0</v>
      </c>
      <c r="R61" s="100">
        <v>0</v>
      </c>
      <c r="S61" s="100">
        <v>0</v>
      </c>
      <c r="T61" s="100">
        <v>0</v>
      </c>
      <c r="U61" s="100">
        <v>0</v>
      </c>
      <c r="V61" s="100">
        <v>0</v>
      </c>
      <c r="W61" s="100">
        <v>0</v>
      </c>
      <c r="X61" s="100">
        <v>0</v>
      </c>
      <c r="Y61" s="100">
        <v>0</v>
      </c>
      <c r="Z61" s="100">
        <v>0</v>
      </c>
      <c r="AA61" s="100">
        <v>0</v>
      </c>
      <c r="AB61" s="100">
        <v>0</v>
      </c>
      <c r="AC61" s="100">
        <v>0</v>
      </c>
      <c r="AD61" s="100">
        <v>0</v>
      </c>
      <c r="AE61" s="100">
        <v>0</v>
      </c>
      <c r="AF61" s="100">
        <v>0</v>
      </c>
      <c r="AG61" s="100">
        <v>0</v>
      </c>
      <c r="AH61" s="100">
        <v>0</v>
      </c>
      <c r="AI61" s="100">
        <v>0</v>
      </c>
      <c r="AJ61" s="100">
        <v>0</v>
      </c>
      <c r="AK61" s="100">
        <v>0</v>
      </c>
      <c r="AL61" s="100">
        <v>0</v>
      </c>
      <c r="AM61" s="100">
        <v>0</v>
      </c>
      <c r="AN61" s="100">
        <v>0</v>
      </c>
      <c r="AO61" s="100">
        <v>0</v>
      </c>
      <c r="AP61" s="100">
        <v>0</v>
      </c>
      <c r="AQ61" s="100">
        <v>0</v>
      </c>
      <c r="AR61" s="100">
        <v>0</v>
      </c>
      <c r="AS61" s="100">
        <v>0</v>
      </c>
      <c r="AT61" s="100">
        <v>0</v>
      </c>
      <c r="AU61" s="100">
        <v>0</v>
      </c>
      <c r="AV61" s="100">
        <v>0</v>
      </c>
      <c r="AW61" s="100">
        <v>0</v>
      </c>
      <c r="AX61" s="100">
        <v>0</v>
      </c>
      <c r="AY61" s="100">
        <v>0</v>
      </c>
      <c r="AZ61" s="100">
        <v>0</v>
      </c>
      <c r="BA61" s="100">
        <v>0</v>
      </c>
      <c r="BB61" s="100">
        <v>0</v>
      </c>
      <c r="BC61" s="100">
        <v>0</v>
      </c>
      <c r="BD61" s="100">
        <v>0</v>
      </c>
      <c r="BE61" s="100">
        <v>0</v>
      </c>
      <c r="BF61" s="100">
        <v>0</v>
      </c>
      <c r="BG61" s="100">
        <v>0</v>
      </c>
      <c r="BH61" s="100">
        <v>0</v>
      </c>
      <c r="BI61" s="100">
        <v>0</v>
      </c>
      <c r="BJ61" s="100">
        <v>0</v>
      </c>
      <c r="BK61" s="100">
        <v>0</v>
      </c>
      <c r="BL61" s="100">
        <v>0</v>
      </c>
      <c r="BM61" s="100">
        <v>0</v>
      </c>
      <c r="BN61" s="100">
        <v>0</v>
      </c>
      <c r="BO61" s="100">
        <v>0</v>
      </c>
      <c r="BP61" s="100">
        <v>0</v>
      </c>
      <c r="BQ61" s="100">
        <v>0</v>
      </c>
      <c r="BR61" s="100">
        <v>0</v>
      </c>
      <c r="BS61" s="100">
        <v>0</v>
      </c>
      <c r="BT61" s="100">
        <v>0</v>
      </c>
      <c r="BU61" s="100">
        <v>0</v>
      </c>
      <c r="BV61" s="100">
        <v>0</v>
      </c>
      <c r="BW61" s="100">
        <v>0</v>
      </c>
      <c r="BX61" s="100">
        <v>0</v>
      </c>
      <c r="BY61" s="100">
        <v>0</v>
      </c>
      <c r="BZ61" s="100">
        <v>0</v>
      </c>
      <c r="CA61" s="100">
        <v>0</v>
      </c>
    </row>
    <row r="62" spans="1:79" x14ac:dyDescent="0.2">
      <c r="A62" s="101" t="s">
        <v>227</v>
      </c>
      <c r="B62" s="100">
        <v>0</v>
      </c>
      <c r="C62" s="100">
        <v>0</v>
      </c>
      <c r="D62" s="100">
        <v>0</v>
      </c>
      <c r="E62" s="100">
        <v>0</v>
      </c>
      <c r="F62" s="100">
        <v>0</v>
      </c>
      <c r="G62" s="100">
        <v>0</v>
      </c>
      <c r="H62" s="100">
        <v>0</v>
      </c>
      <c r="I62" s="100">
        <v>0</v>
      </c>
      <c r="J62" s="100">
        <v>0</v>
      </c>
      <c r="K62" s="100">
        <v>0</v>
      </c>
      <c r="L62" s="100">
        <v>0</v>
      </c>
      <c r="M62" s="100">
        <v>0</v>
      </c>
      <c r="N62" s="100">
        <v>0</v>
      </c>
      <c r="O62" s="100">
        <v>0</v>
      </c>
      <c r="P62" s="100">
        <v>0</v>
      </c>
      <c r="Q62" s="100">
        <v>0</v>
      </c>
      <c r="R62" s="100">
        <v>0</v>
      </c>
      <c r="S62" s="100">
        <v>0</v>
      </c>
      <c r="T62" s="100">
        <v>0</v>
      </c>
      <c r="U62" s="100">
        <v>0</v>
      </c>
      <c r="V62" s="100">
        <v>0</v>
      </c>
      <c r="W62" s="100">
        <v>0</v>
      </c>
      <c r="X62" s="100">
        <v>0</v>
      </c>
      <c r="Y62" s="100">
        <v>0</v>
      </c>
      <c r="Z62" s="100">
        <v>0</v>
      </c>
      <c r="AA62" s="100">
        <v>0</v>
      </c>
      <c r="AB62" s="100">
        <v>0</v>
      </c>
      <c r="AC62" s="100">
        <v>0</v>
      </c>
      <c r="AD62" s="100">
        <v>0</v>
      </c>
      <c r="AE62" s="100">
        <v>0</v>
      </c>
      <c r="AF62" s="100">
        <v>0</v>
      </c>
      <c r="AG62" s="100">
        <v>0</v>
      </c>
      <c r="AH62" s="100">
        <v>0</v>
      </c>
      <c r="AI62" s="100">
        <v>0</v>
      </c>
      <c r="AJ62" s="100">
        <v>0</v>
      </c>
      <c r="AK62" s="100">
        <v>0</v>
      </c>
      <c r="AL62" s="100">
        <v>0</v>
      </c>
      <c r="AM62" s="100">
        <v>0</v>
      </c>
      <c r="AN62" s="100">
        <v>0</v>
      </c>
      <c r="AO62" s="100">
        <v>0</v>
      </c>
      <c r="AP62" s="100">
        <v>0</v>
      </c>
      <c r="AQ62" s="100">
        <v>0</v>
      </c>
      <c r="AR62" s="100">
        <v>0</v>
      </c>
      <c r="AS62" s="100">
        <v>0</v>
      </c>
      <c r="AT62" s="100">
        <v>0</v>
      </c>
      <c r="AU62" s="100">
        <v>0</v>
      </c>
      <c r="AV62" s="100">
        <v>0</v>
      </c>
      <c r="AW62" s="100">
        <v>0</v>
      </c>
      <c r="AX62" s="100">
        <v>0</v>
      </c>
      <c r="AY62" s="100">
        <v>0</v>
      </c>
      <c r="AZ62" s="100">
        <v>0</v>
      </c>
      <c r="BA62" s="100">
        <v>0</v>
      </c>
      <c r="BB62" s="100">
        <v>0</v>
      </c>
      <c r="BC62" s="100">
        <v>0</v>
      </c>
      <c r="BD62" s="100">
        <v>0</v>
      </c>
      <c r="BE62" s="100">
        <v>0</v>
      </c>
      <c r="BF62" s="100">
        <v>0</v>
      </c>
      <c r="BG62" s="100">
        <v>0</v>
      </c>
      <c r="BH62" s="100">
        <v>0</v>
      </c>
      <c r="BI62" s="100">
        <v>0</v>
      </c>
      <c r="BJ62" s="100">
        <v>0</v>
      </c>
      <c r="BK62" s="100">
        <v>0</v>
      </c>
      <c r="BL62" s="100">
        <v>0</v>
      </c>
      <c r="BM62" s="100">
        <v>0</v>
      </c>
      <c r="BN62" s="100">
        <v>0</v>
      </c>
      <c r="BO62" s="100">
        <v>0</v>
      </c>
      <c r="BP62" s="100">
        <v>0</v>
      </c>
      <c r="BQ62" s="100">
        <v>0</v>
      </c>
      <c r="BR62" s="100">
        <v>0</v>
      </c>
      <c r="BS62" s="100">
        <v>0</v>
      </c>
      <c r="BT62" s="100">
        <v>0</v>
      </c>
      <c r="BU62" s="100">
        <v>0</v>
      </c>
      <c r="BV62" s="100">
        <v>0</v>
      </c>
      <c r="BW62" s="100">
        <v>0</v>
      </c>
      <c r="BX62" s="100">
        <v>0</v>
      </c>
      <c r="BY62" s="100">
        <v>0</v>
      </c>
      <c r="BZ62" s="100">
        <v>0</v>
      </c>
      <c r="CA62" s="100">
        <v>0</v>
      </c>
    </row>
    <row r="63" spans="1:79" x14ac:dyDescent="0.2">
      <c r="A63" s="101" t="s">
        <v>228</v>
      </c>
      <c r="B63" s="100">
        <v>-225000000</v>
      </c>
      <c r="C63" s="100">
        <v>-225000000</v>
      </c>
      <c r="D63" s="100">
        <v>-225000000</v>
      </c>
      <c r="E63" s="100">
        <v>-225000000</v>
      </c>
      <c r="F63" s="100">
        <v>-225000000</v>
      </c>
      <c r="G63" s="100">
        <v>-225000000</v>
      </c>
      <c r="H63" s="100">
        <v>-225000000</v>
      </c>
      <c r="I63" s="100">
        <v>-225000000</v>
      </c>
      <c r="J63" s="100">
        <v>-225000000</v>
      </c>
      <c r="K63" s="100">
        <v>-225000000</v>
      </c>
      <c r="L63" s="100">
        <v>-225000000</v>
      </c>
      <c r="M63" s="100">
        <v>-225000000</v>
      </c>
      <c r="N63" s="100">
        <v>-225000000</v>
      </c>
      <c r="O63" s="100">
        <v>-225000000</v>
      </c>
      <c r="P63" s="100">
        <v>-225000000</v>
      </c>
      <c r="Q63" s="100">
        <v>-225000000</v>
      </c>
      <c r="R63" s="100">
        <v>-225000000</v>
      </c>
      <c r="S63" s="100">
        <v>-225000000</v>
      </c>
      <c r="T63" s="100">
        <v>-225000000</v>
      </c>
      <c r="U63" s="100">
        <v>-225000000</v>
      </c>
      <c r="V63" s="100">
        <v>-225000000</v>
      </c>
      <c r="W63" s="100">
        <v>-225000000</v>
      </c>
      <c r="X63" s="100">
        <v>-225000000</v>
      </c>
      <c r="Y63" s="100">
        <v>-225000000</v>
      </c>
      <c r="Z63" s="100">
        <v>-225000000</v>
      </c>
      <c r="AA63" s="100">
        <v>-225000000</v>
      </c>
      <c r="AB63" s="100">
        <v>-225000000</v>
      </c>
      <c r="AC63" s="100">
        <v>-225000000</v>
      </c>
      <c r="AD63" s="100">
        <v>-225000000</v>
      </c>
      <c r="AE63" s="100">
        <v>-225000000</v>
      </c>
      <c r="AF63" s="100">
        <v>-225000000</v>
      </c>
      <c r="AG63" s="100">
        <v>-225000000</v>
      </c>
      <c r="AH63" s="100">
        <v>-225000000</v>
      </c>
      <c r="AI63" s="100">
        <v>-225000000</v>
      </c>
      <c r="AJ63" s="100">
        <v>-225000000</v>
      </c>
      <c r="AK63" s="100">
        <v>-225000000</v>
      </c>
      <c r="AL63" s="100">
        <v>-225000000</v>
      </c>
      <c r="AM63" s="100">
        <v>-225000000</v>
      </c>
      <c r="AN63" s="100">
        <v>-225000000</v>
      </c>
      <c r="AO63" s="100">
        <v>-225000000</v>
      </c>
      <c r="AP63" s="100">
        <v>-225000000</v>
      </c>
      <c r="AQ63" s="100">
        <v>-225000000</v>
      </c>
      <c r="AR63" s="100">
        <v>-225000000</v>
      </c>
      <c r="AS63" s="100">
        <v>-225000000</v>
      </c>
      <c r="AT63" s="100">
        <v>-225000000</v>
      </c>
      <c r="AU63" s="100">
        <v>-225000000</v>
      </c>
      <c r="AV63" s="100">
        <v>-225000000</v>
      </c>
      <c r="AW63" s="100">
        <v>-225000000</v>
      </c>
      <c r="AX63" s="100">
        <v>-225000000</v>
      </c>
      <c r="AY63" s="100">
        <v>-225000000</v>
      </c>
      <c r="AZ63" s="100">
        <v>-225000000</v>
      </c>
      <c r="BA63" s="100">
        <v>-225000000</v>
      </c>
      <c r="BB63" s="100">
        <v>-225000000</v>
      </c>
      <c r="BC63" s="100">
        <v>-225000000</v>
      </c>
      <c r="BD63" s="100">
        <v>-225000000</v>
      </c>
      <c r="BE63" s="100">
        <v>-225000000</v>
      </c>
      <c r="BF63" s="100">
        <v>-225000000</v>
      </c>
      <c r="BG63" s="100">
        <v>-225000000</v>
      </c>
      <c r="BH63" s="100">
        <v>-225000000</v>
      </c>
      <c r="BI63" s="100">
        <v>-225000000</v>
      </c>
      <c r="BJ63" s="100">
        <v>-225000000</v>
      </c>
      <c r="BK63" s="100">
        <v>-225000000</v>
      </c>
      <c r="BL63" s="100">
        <v>-225000000</v>
      </c>
      <c r="BM63" s="100">
        <v>-225000000</v>
      </c>
      <c r="BN63" s="100">
        <v>-225000000</v>
      </c>
      <c r="BO63" s="100">
        <v>-225000000</v>
      </c>
      <c r="BP63" s="100">
        <v>-225000000</v>
      </c>
      <c r="BQ63" s="100">
        <v>-225000000</v>
      </c>
      <c r="BR63" s="100">
        <v>-225000000</v>
      </c>
      <c r="BS63" s="100">
        <v>-225000000</v>
      </c>
      <c r="BT63" s="100">
        <v>-225000000</v>
      </c>
      <c r="BU63" s="100">
        <v>-225000000</v>
      </c>
      <c r="BV63" s="100">
        <v>-225000000</v>
      </c>
      <c r="BW63" s="100">
        <v>-225000000</v>
      </c>
      <c r="BX63" s="100">
        <v>-225000000</v>
      </c>
      <c r="BY63" s="100">
        <v>-225000000</v>
      </c>
      <c r="BZ63" s="100">
        <v>-225000000</v>
      </c>
      <c r="CA63" s="100">
        <v>-225000000</v>
      </c>
    </row>
    <row r="64" spans="1:79" x14ac:dyDescent="0.2">
      <c r="A64" s="101" t="s">
        <v>229</v>
      </c>
      <c r="B64" s="100">
        <v>0</v>
      </c>
      <c r="C64" s="100">
        <v>0</v>
      </c>
      <c r="D64" s="100">
        <v>0</v>
      </c>
      <c r="E64" s="100">
        <v>0</v>
      </c>
      <c r="F64" s="100">
        <v>0</v>
      </c>
      <c r="G64" s="100">
        <v>0</v>
      </c>
      <c r="H64" s="100">
        <v>0</v>
      </c>
      <c r="I64" s="100">
        <v>0</v>
      </c>
      <c r="J64" s="100">
        <v>0</v>
      </c>
      <c r="K64" s="100">
        <v>0</v>
      </c>
      <c r="L64" s="100">
        <v>0</v>
      </c>
      <c r="M64" s="100">
        <v>0</v>
      </c>
      <c r="N64" s="100">
        <v>0</v>
      </c>
      <c r="O64" s="100">
        <v>0</v>
      </c>
      <c r="P64" s="100">
        <v>0</v>
      </c>
      <c r="Q64" s="100">
        <v>0</v>
      </c>
      <c r="R64" s="100">
        <v>0</v>
      </c>
      <c r="S64" s="100">
        <v>0</v>
      </c>
      <c r="T64" s="100">
        <v>0</v>
      </c>
      <c r="U64" s="100">
        <v>0</v>
      </c>
      <c r="V64" s="100">
        <v>0</v>
      </c>
      <c r="W64" s="100">
        <v>0</v>
      </c>
      <c r="X64" s="100">
        <v>0</v>
      </c>
      <c r="Y64" s="100">
        <v>0</v>
      </c>
      <c r="Z64" s="100">
        <v>0</v>
      </c>
      <c r="AA64" s="100">
        <v>0</v>
      </c>
      <c r="AB64" s="100">
        <v>0</v>
      </c>
      <c r="AC64" s="100">
        <v>0</v>
      </c>
      <c r="AD64" s="100">
        <v>0</v>
      </c>
      <c r="AE64" s="100">
        <v>0</v>
      </c>
      <c r="AF64" s="100">
        <v>0</v>
      </c>
      <c r="AG64" s="100">
        <v>0</v>
      </c>
      <c r="AH64" s="100">
        <v>0</v>
      </c>
      <c r="AI64" s="100">
        <v>0</v>
      </c>
      <c r="AJ64" s="100">
        <v>0</v>
      </c>
      <c r="AK64" s="100">
        <v>0</v>
      </c>
      <c r="AL64" s="100">
        <v>0</v>
      </c>
      <c r="AM64" s="100">
        <v>0</v>
      </c>
      <c r="AN64" s="100">
        <v>0</v>
      </c>
      <c r="AO64" s="100">
        <v>0</v>
      </c>
      <c r="AP64" s="100">
        <v>0</v>
      </c>
      <c r="AQ64" s="100">
        <v>0</v>
      </c>
      <c r="AR64" s="100">
        <v>0</v>
      </c>
      <c r="AS64" s="100">
        <v>0</v>
      </c>
      <c r="AT64" s="100">
        <v>0</v>
      </c>
      <c r="AU64" s="100">
        <v>0</v>
      </c>
      <c r="AV64" s="100">
        <v>0</v>
      </c>
      <c r="AW64" s="100">
        <v>0</v>
      </c>
      <c r="AX64" s="100">
        <v>0</v>
      </c>
      <c r="AY64" s="100">
        <v>0</v>
      </c>
      <c r="AZ64" s="100">
        <v>0</v>
      </c>
      <c r="BA64" s="100">
        <v>0</v>
      </c>
      <c r="BB64" s="100">
        <v>0</v>
      </c>
      <c r="BC64" s="100">
        <v>0</v>
      </c>
      <c r="BD64" s="100">
        <v>0</v>
      </c>
      <c r="BE64" s="100">
        <v>0</v>
      </c>
      <c r="BF64" s="100">
        <v>0</v>
      </c>
      <c r="BG64" s="100">
        <v>0</v>
      </c>
      <c r="BH64" s="100">
        <v>0</v>
      </c>
      <c r="BI64" s="100">
        <v>0</v>
      </c>
      <c r="BJ64" s="100">
        <v>0</v>
      </c>
      <c r="BK64" s="100">
        <v>0</v>
      </c>
      <c r="BL64" s="100">
        <v>0</v>
      </c>
      <c r="BM64" s="100">
        <v>0</v>
      </c>
      <c r="BN64" s="100">
        <v>0</v>
      </c>
      <c r="BO64" s="100">
        <v>0</v>
      </c>
      <c r="BP64" s="100">
        <v>0</v>
      </c>
      <c r="BQ64" s="100">
        <v>0</v>
      </c>
      <c r="BR64" s="100">
        <v>0</v>
      </c>
      <c r="BS64" s="100">
        <v>0</v>
      </c>
      <c r="BT64" s="100">
        <v>0</v>
      </c>
      <c r="BU64" s="100">
        <v>0</v>
      </c>
      <c r="BV64" s="100">
        <v>0</v>
      </c>
      <c r="BW64" s="100">
        <v>0</v>
      </c>
      <c r="BX64" s="100">
        <v>0</v>
      </c>
      <c r="BY64" s="100">
        <v>0</v>
      </c>
      <c r="BZ64" s="100">
        <v>0</v>
      </c>
      <c r="CA64" s="100">
        <v>0</v>
      </c>
    </row>
    <row r="65" spans="1:79" x14ac:dyDescent="0.2">
      <c r="A65" s="101" t="s">
        <v>230</v>
      </c>
      <c r="B65" s="100">
        <v>-500000000</v>
      </c>
      <c r="C65" s="100">
        <v>-500000000</v>
      </c>
      <c r="D65" s="100">
        <v>-500000000</v>
      </c>
      <c r="E65" s="100">
        <v>-500000000</v>
      </c>
      <c r="F65" s="100">
        <v>-500000000</v>
      </c>
      <c r="G65" s="100">
        <v>-500000000</v>
      </c>
      <c r="H65" s="100">
        <v>-500000000</v>
      </c>
      <c r="I65" s="100">
        <v>-500000000</v>
      </c>
      <c r="J65" s="100">
        <v>-500000000</v>
      </c>
      <c r="K65" s="100">
        <v>-500000000</v>
      </c>
      <c r="L65" s="100">
        <v>-500000000</v>
      </c>
      <c r="M65" s="100">
        <v>-500000000</v>
      </c>
      <c r="N65" s="100">
        <v>-500000000</v>
      </c>
      <c r="O65" s="100">
        <v>-500000000</v>
      </c>
      <c r="P65" s="100">
        <v>-500000000</v>
      </c>
      <c r="Q65" s="100">
        <v>-500000000</v>
      </c>
      <c r="R65" s="100">
        <v>-500000000</v>
      </c>
      <c r="S65" s="100">
        <v>-500000000</v>
      </c>
      <c r="T65" s="100">
        <v>-500000000</v>
      </c>
      <c r="U65" s="100">
        <v>-500000000</v>
      </c>
      <c r="V65" s="100">
        <v>-500000000</v>
      </c>
      <c r="W65" s="100">
        <v>-500000000</v>
      </c>
      <c r="X65" s="100">
        <v>-500000000</v>
      </c>
      <c r="Y65" s="100">
        <v>-500000000</v>
      </c>
      <c r="Z65" s="100">
        <v>-500000000</v>
      </c>
      <c r="AA65" s="100">
        <v>-500000000</v>
      </c>
      <c r="AB65" s="100">
        <v>-500000000</v>
      </c>
      <c r="AC65" s="100">
        <v>-500000000</v>
      </c>
      <c r="AD65" s="100">
        <v>-500000000</v>
      </c>
      <c r="AE65" s="100">
        <v>-500000000</v>
      </c>
      <c r="AF65" s="100">
        <v>-500000000</v>
      </c>
      <c r="AG65" s="100">
        <v>-500000000</v>
      </c>
      <c r="AH65" s="100">
        <v>-500000000</v>
      </c>
      <c r="AI65" s="100">
        <v>-500000000</v>
      </c>
      <c r="AJ65" s="100">
        <v>-500000000</v>
      </c>
      <c r="AK65" s="100">
        <v>-500000000</v>
      </c>
      <c r="AL65" s="100">
        <v>-500000000</v>
      </c>
      <c r="AM65" s="100">
        <v>-500000000</v>
      </c>
      <c r="AN65" s="100">
        <v>-500000000</v>
      </c>
      <c r="AO65" s="100">
        <v>-500000000</v>
      </c>
      <c r="AP65" s="100">
        <v>-500000000</v>
      </c>
      <c r="AQ65" s="100">
        <v>-500000000</v>
      </c>
      <c r="AR65" s="100">
        <v>-500000000</v>
      </c>
      <c r="AS65" s="100">
        <v>-500000000</v>
      </c>
      <c r="AT65" s="100">
        <v>-500000000</v>
      </c>
      <c r="AU65" s="100">
        <v>-500000000</v>
      </c>
      <c r="AV65" s="100">
        <v>-500000000</v>
      </c>
      <c r="AW65" s="100">
        <v>-500000000</v>
      </c>
      <c r="AX65" s="100">
        <v>-500000000</v>
      </c>
      <c r="AY65" s="100">
        <v>-500000000</v>
      </c>
      <c r="AZ65" s="100">
        <v>-500000000</v>
      </c>
      <c r="BA65" s="100">
        <v>-500000000</v>
      </c>
      <c r="BB65" s="100">
        <v>-500000000</v>
      </c>
      <c r="BC65" s="100">
        <v>-500000000</v>
      </c>
      <c r="BD65" s="100">
        <v>-500000000</v>
      </c>
      <c r="BE65" s="100">
        <v>-500000000</v>
      </c>
      <c r="BF65" s="100">
        <v>-500000000</v>
      </c>
      <c r="BG65" s="100">
        <v>-500000000</v>
      </c>
      <c r="BH65" s="100">
        <v>-500000000</v>
      </c>
      <c r="BI65" s="100">
        <v>-500000000</v>
      </c>
      <c r="BJ65" s="100">
        <v>-500000000</v>
      </c>
      <c r="BK65" s="100">
        <v>-500000000</v>
      </c>
      <c r="BL65" s="100">
        <v>-500000000</v>
      </c>
      <c r="BM65" s="100">
        <v>-500000000</v>
      </c>
      <c r="BN65" s="100">
        <v>-500000000</v>
      </c>
      <c r="BO65" s="100">
        <v>-500000000</v>
      </c>
      <c r="BP65" s="100">
        <v>-500000000</v>
      </c>
      <c r="BQ65" s="100">
        <v>-500000000</v>
      </c>
      <c r="BR65" s="100">
        <v>-500000000</v>
      </c>
      <c r="BS65" s="100">
        <v>-500000000</v>
      </c>
      <c r="BT65" s="100">
        <v>-500000000</v>
      </c>
      <c r="BU65" s="100">
        <v>-500000000</v>
      </c>
      <c r="BV65" s="100">
        <v>-500000000</v>
      </c>
      <c r="BW65" s="100">
        <v>-500000000</v>
      </c>
      <c r="BX65" s="100">
        <v>-500000000</v>
      </c>
      <c r="BY65" s="100">
        <v>-500000000</v>
      </c>
      <c r="BZ65" s="100">
        <v>-500000000</v>
      </c>
      <c r="CA65" s="100">
        <v>-500000000</v>
      </c>
    </row>
    <row r="66" spans="1:79" x14ac:dyDescent="0.2">
      <c r="A66" s="101" t="s">
        <v>231</v>
      </c>
      <c r="B66" s="100">
        <v>0</v>
      </c>
      <c r="C66" s="100">
        <v>0</v>
      </c>
      <c r="D66" s="100">
        <v>0</v>
      </c>
      <c r="E66" s="100">
        <v>0</v>
      </c>
      <c r="F66" s="100">
        <v>0</v>
      </c>
      <c r="G66" s="100">
        <v>0</v>
      </c>
      <c r="H66" s="100">
        <v>0</v>
      </c>
      <c r="I66" s="100">
        <v>0</v>
      </c>
      <c r="J66" s="100">
        <v>0</v>
      </c>
      <c r="K66" s="100">
        <v>0</v>
      </c>
      <c r="L66" s="100">
        <v>0</v>
      </c>
      <c r="M66" s="100">
        <v>0</v>
      </c>
      <c r="N66" s="100">
        <v>0</v>
      </c>
      <c r="O66" s="100">
        <v>0</v>
      </c>
      <c r="P66" s="100">
        <v>0</v>
      </c>
      <c r="Q66" s="100">
        <v>0</v>
      </c>
      <c r="R66" s="100">
        <v>0</v>
      </c>
      <c r="S66" s="100">
        <v>0</v>
      </c>
      <c r="T66" s="100">
        <v>0</v>
      </c>
      <c r="U66" s="100">
        <v>0</v>
      </c>
      <c r="V66" s="100">
        <v>0</v>
      </c>
      <c r="W66" s="100">
        <v>0</v>
      </c>
      <c r="X66" s="100">
        <v>0</v>
      </c>
      <c r="Y66" s="100">
        <v>0</v>
      </c>
      <c r="Z66" s="100">
        <v>0</v>
      </c>
      <c r="AA66" s="100">
        <v>0</v>
      </c>
      <c r="AB66" s="100">
        <v>0</v>
      </c>
      <c r="AC66" s="100">
        <v>0</v>
      </c>
      <c r="AD66" s="100">
        <v>0</v>
      </c>
      <c r="AE66" s="100">
        <v>0</v>
      </c>
      <c r="AF66" s="100">
        <v>0</v>
      </c>
      <c r="AG66" s="100">
        <v>0</v>
      </c>
      <c r="AH66" s="100">
        <v>0</v>
      </c>
      <c r="AI66" s="100">
        <v>0</v>
      </c>
      <c r="AJ66" s="100">
        <v>0</v>
      </c>
      <c r="AK66" s="100">
        <v>0</v>
      </c>
      <c r="AL66" s="100">
        <v>0</v>
      </c>
      <c r="AM66" s="100">
        <v>0</v>
      </c>
      <c r="AN66" s="100">
        <v>0</v>
      </c>
      <c r="AO66" s="100">
        <v>0</v>
      </c>
      <c r="AP66" s="100">
        <v>0</v>
      </c>
      <c r="AQ66" s="100">
        <v>0</v>
      </c>
      <c r="AR66" s="100">
        <v>0</v>
      </c>
      <c r="AS66" s="100">
        <v>0</v>
      </c>
      <c r="AT66" s="100">
        <v>0</v>
      </c>
      <c r="AU66" s="100">
        <v>0</v>
      </c>
      <c r="AV66" s="100">
        <v>0</v>
      </c>
      <c r="AW66" s="100">
        <v>0</v>
      </c>
      <c r="AX66" s="100">
        <v>0</v>
      </c>
      <c r="AY66" s="100">
        <v>0</v>
      </c>
      <c r="AZ66" s="100">
        <v>0</v>
      </c>
      <c r="BA66" s="100">
        <v>0</v>
      </c>
      <c r="BB66" s="100">
        <v>0</v>
      </c>
      <c r="BC66" s="100">
        <v>0</v>
      </c>
      <c r="BD66" s="100">
        <v>0</v>
      </c>
      <c r="BE66" s="100">
        <v>0</v>
      </c>
      <c r="BF66" s="100">
        <v>0</v>
      </c>
      <c r="BG66" s="100">
        <v>0</v>
      </c>
      <c r="BH66" s="100">
        <v>0</v>
      </c>
      <c r="BI66" s="100">
        <v>0</v>
      </c>
      <c r="BJ66" s="100">
        <v>0</v>
      </c>
      <c r="BK66" s="100">
        <v>0</v>
      </c>
      <c r="BL66" s="100">
        <v>0</v>
      </c>
      <c r="BM66" s="100">
        <v>0</v>
      </c>
      <c r="BN66" s="100">
        <v>0</v>
      </c>
      <c r="BO66" s="100">
        <v>0</v>
      </c>
      <c r="BP66" s="100">
        <v>0</v>
      </c>
      <c r="BQ66" s="100">
        <v>0</v>
      </c>
      <c r="BR66" s="100">
        <v>0</v>
      </c>
      <c r="BS66" s="100">
        <v>0</v>
      </c>
      <c r="BT66" s="100">
        <v>0</v>
      </c>
      <c r="BU66" s="100">
        <v>0</v>
      </c>
      <c r="BV66" s="100">
        <v>0</v>
      </c>
      <c r="BW66" s="100">
        <v>0</v>
      </c>
      <c r="BX66" s="100">
        <v>0</v>
      </c>
      <c r="BY66" s="100">
        <v>0</v>
      </c>
      <c r="BZ66" s="100">
        <v>0</v>
      </c>
      <c r="CA66" s="100">
        <v>0</v>
      </c>
    </row>
    <row r="67" spans="1:79" x14ac:dyDescent="0.2">
      <c r="A67" s="101" t="s">
        <v>232</v>
      </c>
      <c r="B67" s="100">
        <v>0</v>
      </c>
      <c r="C67" s="100">
        <v>0</v>
      </c>
      <c r="D67" s="100">
        <v>0</v>
      </c>
      <c r="E67" s="100">
        <v>0</v>
      </c>
      <c r="F67" s="100">
        <v>0</v>
      </c>
      <c r="G67" s="100">
        <v>0</v>
      </c>
      <c r="H67" s="100">
        <v>0</v>
      </c>
      <c r="I67" s="100">
        <v>0</v>
      </c>
      <c r="J67" s="100">
        <v>0</v>
      </c>
      <c r="K67" s="100">
        <v>0</v>
      </c>
      <c r="L67" s="100">
        <v>0</v>
      </c>
      <c r="M67" s="100">
        <v>0</v>
      </c>
      <c r="N67" s="100">
        <v>0</v>
      </c>
      <c r="O67" s="100">
        <v>0</v>
      </c>
      <c r="P67" s="100">
        <v>0</v>
      </c>
      <c r="Q67" s="100">
        <v>0</v>
      </c>
      <c r="R67" s="100">
        <v>0</v>
      </c>
      <c r="S67" s="100">
        <v>0</v>
      </c>
      <c r="T67" s="100">
        <v>0</v>
      </c>
      <c r="U67" s="100">
        <v>0</v>
      </c>
      <c r="V67" s="100">
        <v>0</v>
      </c>
      <c r="W67" s="100">
        <v>0</v>
      </c>
      <c r="X67" s="100">
        <v>0</v>
      </c>
      <c r="Y67" s="100">
        <v>0</v>
      </c>
      <c r="Z67" s="100">
        <v>0</v>
      </c>
      <c r="AA67" s="100">
        <v>0</v>
      </c>
      <c r="AB67" s="100">
        <v>0</v>
      </c>
      <c r="AC67" s="100">
        <v>0</v>
      </c>
      <c r="AD67" s="100">
        <v>0</v>
      </c>
      <c r="AE67" s="100">
        <v>0</v>
      </c>
      <c r="AF67" s="100">
        <v>0</v>
      </c>
      <c r="AG67" s="100">
        <v>0</v>
      </c>
      <c r="AH67" s="100">
        <v>0</v>
      </c>
      <c r="AI67" s="100">
        <v>0</v>
      </c>
      <c r="AJ67" s="100">
        <v>0</v>
      </c>
      <c r="AK67" s="100">
        <v>0</v>
      </c>
      <c r="AL67" s="100">
        <v>0</v>
      </c>
      <c r="AM67" s="100">
        <v>0</v>
      </c>
      <c r="AN67" s="100">
        <v>0</v>
      </c>
      <c r="AO67" s="100">
        <v>0</v>
      </c>
      <c r="AP67" s="100">
        <v>0</v>
      </c>
      <c r="AQ67" s="100">
        <v>0</v>
      </c>
      <c r="AR67" s="100">
        <v>0</v>
      </c>
      <c r="AS67" s="100">
        <v>0</v>
      </c>
      <c r="AT67" s="100">
        <v>0</v>
      </c>
      <c r="AU67" s="100">
        <v>0</v>
      </c>
      <c r="AV67" s="100">
        <v>0</v>
      </c>
      <c r="AW67" s="100">
        <v>0</v>
      </c>
      <c r="AX67" s="100">
        <v>0</v>
      </c>
      <c r="AY67" s="100">
        <v>0</v>
      </c>
      <c r="AZ67" s="100">
        <v>0</v>
      </c>
      <c r="BA67" s="100">
        <v>0</v>
      </c>
      <c r="BB67" s="100">
        <v>0</v>
      </c>
      <c r="BC67" s="100">
        <v>0</v>
      </c>
      <c r="BD67" s="100">
        <v>0</v>
      </c>
      <c r="BE67" s="100">
        <v>0</v>
      </c>
      <c r="BF67" s="100">
        <v>0</v>
      </c>
      <c r="BG67" s="100">
        <v>0</v>
      </c>
      <c r="BH67" s="100">
        <v>0</v>
      </c>
      <c r="BI67" s="100">
        <v>0</v>
      </c>
      <c r="BJ67" s="100">
        <v>0</v>
      </c>
      <c r="BK67" s="100">
        <v>0</v>
      </c>
      <c r="BL67" s="100">
        <v>0</v>
      </c>
      <c r="BM67" s="100">
        <v>0</v>
      </c>
      <c r="BN67" s="100">
        <v>0</v>
      </c>
      <c r="BO67" s="100">
        <v>0</v>
      </c>
      <c r="BP67" s="100">
        <v>0</v>
      </c>
      <c r="BQ67" s="100">
        <v>0</v>
      </c>
      <c r="BR67" s="100">
        <v>0</v>
      </c>
      <c r="BS67" s="100">
        <v>0</v>
      </c>
      <c r="BT67" s="100">
        <v>0</v>
      </c>
      <c r="BU67" s="100">
        <v>0</v>
      </c>
      <c r="BV67" s="100">
        <v>0</v>
      </c>
      <c r="BW67" s="100">
        <v>0</v>
      </c>
      <c r="BX67" s="100">
        <v>0</v>
      </c>
      <c r="BY67" s="100">
        <v>0</v>
      </c>
      <c r="BZ67" s="100">
        <v>0</v>
      </c>
      <c r="CA67" s="100">
        <v>0</v>
      </c>
    </row>
    <row r="68" spans="1:79" x14ac:dyDescent="0.2">
      <c r="A68" s="101" t="s">
        <v>233</v>
      </c>
      <c r="B68" s="100">
        <v>0</v>
      </c>
      <c r="C68" s="100">
        <v>0</v>
      </c>
      <c r="D68" s="100">
        <v>0</v>
      </c>
      <c r="E68" s="100">
        <v>0</v>
      </c>
      <c r="F68" s="100">
        <v>0</v>
      </c>
      <c r="G68" s="100">
        <v>0</v>
      </c>
      <c r="H68" s="100">
        <v>0</v>
      </c>
      <c r="I68" s="100">
        <v>0</v>
      </c>
      <c r="J68" s="100">
        <v>0</v>
      </c>
      <c r="K68" s="100">
        <v>0</v>
      </c>
      <c r="L68" s="100">
        <v>0</v>
      </c>
      <c r="M68" s="100">
        <v>0</v>
      </c>
      <c r="N68" s="100">
        <v>0</v>
      </c>
      <c r="O68" s="100">
        <v>0</v>
      </c>
      <c r="P68" s="100">
        <v>0</v>
      </c>
      <c r="Q68" s="100">
        <v>0</v>
      </c>
      <c r="R68" s="100">
        <v>0</v>
      </c>
      <c r="S68" s="100">
        <v>0</v>
      </c>
      <c r="T68" s="100">
        <v>0</v>
      </c>
      <c r="U68" s="100">
        <v>0</v>
      </c>
      <c r="V68" s="100">
        <v>0</v>
      </c>
      <c r="W68" s="100">
        <v>0</v>
      </c>
      <c r="X68" s="100">
        <v>0</v>
      </c>
      <c r="Y68" s="100">
        <v>0</v>
      </c>
      <c r="Z68" s="100">
        <v>0</v>
      </c>
      <c r="AA68" s="100">
        <v>0</v>
      </c>
      <c r="AB68" s="100">
        <v>0</v>
      </c>
      <c r="AC68" s="100">
        <v>0</v>
      </c>
      <c r="AD68" s="100">
        <v>0</v>
      </c>
      <c r="AE68" s="100">
        <v>0</v>
      </c>
      <c r="AF68" s="100">
        <v>0</v>
      </c>
      <c r="AG68" s="100">
        <v>0</v>
      </c>
      <c r="AH68" s="100">
        <v>0</v>
      </c>
      <c r="AI68" s="100">
        <v>0</v>
      </c>
      <c r="AJ68" s="100">
        <v>0</v>
      </c>
      <c r="AK68" s="100">
        <v>0</v>
      </c>
      <c r="AL68" s="100">
        <v>0</v>
      </c>
      <c r="AM68" s="100">
        <v>0</v>
      </c>
      <c r="AN68" s="100">
        <v>0</v>
      </c>
      <c r="AO68" s="100">
        <v>0</v>
      </c>
      <c r="AP68" s="100">
        <v>0</v>
      </c>
      <c r="AQ68" s="100">
        <v>0</v>
      </c>
      <c r="AR68" s="100">
        <v>0</v>
      </c>
      <c r="AS68" s="100">
        <v>0</v>
      </c>
      <c r="AT68" s="100">
        <v>0</v>
      </c>
      <c r="AU68" s="100">
        <v>0</v>
      </c>
      <c r="AV68" s="100">
        <v>0</v>
      </c>
      <c r="AW68" s="100">
        <v>0</v>
      </c>
      <c r="AX68" s="100">
        <v>0</v>
      </c>
      <c r="AY68" s="100">
        <v>0</v>
      </c>
      <c r="AZ68" s="100">
        <v>0</v>
      </c>
      <c r="BA68" s="100">
        <v>0</v>
      </c>
      <c r="BB68" s="100">
        <v>0</v>
      </c>
      <c r="BC68" s="100">
        <v>0</v>
      </c>
      <c r="BD68" s="100">
        <v>0</v>
      </c>
      <c r="BE68" s="100">
        <v>0</v>
      </c>
      <c r="BF68" s="100">
        <v>0</v>
      </c>
      <c r="BG68" s="100">
        <v>0</v>
      </c>
      <c r="BH68" s="100">
        <v>0</v>
      </c>
      <c r="BI68" s="100">
        <v>0</v>
      </c>
      <c r="BJ68" s="100">
        <v>0</v>
      </c>
      <c r="BK68" s="100">
        <v>0</v>
      </c>
      <c r="BL68" s="100">
        <v>0</v>
      </c>
      <c r="BM68" s="100">
        <v>0</v>
      </c>
      <c r="BN68" s="100">
        <v>0</v>
      </c>
      <c r="BO68" s="100">
        <v>0</v>
      </c>
      <c r="BP68" s="100">
        <v>0</v>
      </c>
      <c r="BQ68" s="100">
        <v>0</v>
      </c>
      <c r="BR68" s="100">
        <v>0</v>
      </c>
      <c r="BS68" s="100">
        <v>0</v>
      </c>
      <c r="BT68" s="100">
        <v>0</v>
      </c>
      <c r="BU68" s="100">
        <v>0</v>
      </c>
      <c r="BV68" s="100">
        <v>0</v>
      </c>
      <c r="BW68" s="100">
        <v>0</v>
      </c>
      <c r="BX68" s="100">
        <v>0</v>
      </c>
      <c r="BY68" s="100">
        <v>0</v>
      </c>
      <c r="BZ68" s="100">
        <v>0</v>
      </c>
      <c r="CA68" s="100">
        <v>0</v>
      </c>
    </row>
    <row r="69" spans="1:79" x14ac:dyDescent="0.2">
      <c r="A69" s="101" t="s">
        <v>234</v>
      </c>
      <c r="B69" s="100">
        <v>-350000000</v>
      </c>
      <c r="C69" s="100">
        <v>-350000000</v>
      </c>
      <c r="D69" s="100">
        <v>-350000000</v>
      </c>
      <c r="E69" s="100">
        <v>-350000000</v>
      </c>
      <c r="F69" s="100">
        <v>-350000000</v>
      </c>
      <c r="G69" s="100">
        <v>-350000000</v>
      </c>
      <c r="H69" s="100">
        <v>-350000000</v>
      </c>
      <c r="I69" s="100">
        <v>-350000000</v>
      </c>
      <c r="J69" s="100">
        <v>-350000000</v>
      </c>
      <c r="K69" s="100">
        <v>-350000000</v>
      </c>
      <c r="L69" s="100">
        <v>-350000000</v>
      </c>
      <c r="M69" s="100">
        <v>-350000000</v>
      </c>
      <c r="N69" s="100">
        <v>-350000000</v>
      </c>
      <c r="O69" s="100">
        <v>-350000000</v>
      </c>
      <c r="P69" s="100">
        <v>-350000000</v>
      </c>
      <c r="Q69" s="100">
        <v>-350000000</v>
      </c>
      <c r="R69" s="100">
        <v>-350000000</v>
      </c>
      <c r="S69" s="100">
        <v>-350000000</v>
      </c>
      <c r="T69" s="100">
        <v>-350000000</v>
      </c>
      <c r="U69" s="100">
        <v>-350000000</v>
      </c>
      <c r="V69" s="100">
        <v>-350000000</v>
      </c>
      <c r="W69" s="100">
        <v>-350000000</v>
      </c>
      <c r="X69" s="100">
        <v>-350000000</v>
      </c>
      <c r="Y69" s="100">
        <v>-350000000</v>
      </c>
      <c r="Z69" s="100">
        <v>-350000000</v>
      </c>
      <c r="AA69" s="100">
        <v>-350000000</v>
      </c>
      <c r="AB69" s="100">
        <v>-350000000</v>
      </c>
      <c r="AC69" s="100">
        <v>-350000000</v>
      </c>
      <c r="AD69" s="100">
        <v>-350000000</v>
      </c>
      <c r="AE69" s="100">
        <v>-350000000</v>
      </c>
      <c r="AF69" s="100">
        <v>-350000000</v>
      </c>
      <c r="AG69" s="100">
        <v>-350000000</v>
      </c>
      <c r="AH69" s="100">
        <v>-350000000</v>
      </c>
      <c r="AI69" s="100">
        <v>-350000000</v>
      </c>
      <c r="AJ69" s="100">
        <v>-350000000</v>
      </c>
      <c r="AK69" s="100">
        <v>-350000000</v>
      </c>
      <c r="AL69" s="100">
        <v>-350000000</v>
      </c>
      <c r="AM69" s="100">
        <v>-350000000</v>
      </c>
      <c r="AN69" s="100">
        <v>-350000000</v>
      </c>
      <c r="AO69" s="100">
        <v>-350000000</v>
      </c>
      <c r="AP69" s="100">
        <v>-350000000</v>
      </c>
      <c r="AQ69" s="100">
        <v>-350000000</v>
      </c>
      <c r="AR69" s="100">
        <v>-350000000</v>
      </c>
      <c r="AS69" s="100">
        <v>-350000000</v>
      </c>
      <c r="AT69" s="100">
        <v>-350000000</v>
      </c>
      <c r="AU69" s="100">
        <v>-350000000</v>
      </c>
      <c r="AV69" s="100">
        <v>-350000000</v>
      </c>
      <c r="AW69" s="100">
        <v>-350000000</v>
      </c>
      <c r="AX69" s="100">
        <v>-350000000</v>
      </c>
      <c r="AY69" s="100">
        <v>-350000000</v>
      </c>
      <c r="AZ69" s="100">
        <v>-350000000</v>
      </c>
      <c r="BA69" s="100">
        <v>-350000000</v>
      </c>
      <c r="BB69" s="100">
        <v>-350000000</v>
      </c>
      <c r="BC69" s="100">
        <v>-350000000</v>
      </c>
      <c r="BD69" s="100">
        <v>-350000000</v>
      </c>
      <c r="BE69" s="100">
        <v>-350000000</v>
      </c>
      <c r="BF69" s="100">
        <v>-350000000</v>
      </c>
      <c r="BG69" s="100">
        <v>-350000000</v>
      </c>
      <c r="BH69" s="100">
        <v>-350000000</v>
      </c>
      <c r="BI69" s="100">
        <v>-350000000</v>
      </c>
      <c r="BJ69" s="100">
        <v>-350000000</v>
      </c>
      <c r="BK69" s="100">
        <v>-350000000</v>
      </c>
      <c r="BL69" s="100">
        <v>-350000000</v>
      </c>
      <c r="BM69" s="100">
        <v>-350000000</v>
      </c>
      <c r="BN69" s="100">
        <v>-350000000</v>
      </c>
      <c r="BO69" s="100">
        <v>-350000000</v>
      </c>
      <c r="BP69" s="100">
        <v>-350000000</v>
      </c>
      <c r="BQ69" s="100">
        <v>-350000000</v>
      </c>
      <c r="BR69" s="100">
        <v>-350000000</v>
      </c>
      <c r="BS69" s="100">
        <v>-350000000</v>
      </c>
      <c r="BT69" s="100">
        <v>-350000000</v>
      </c>
      <c r="BU69" s="100">
        <v>-350000000</v>
      </c>
      <c r="BV69" s="100">
        <v>-350000000</v>
      </c>
      <c r="BW69" s="100">
        <v>-350000000</v>
      </c>
      <c r="BX69" s="100">
        <v>-350000000</v>
      </c>
      <c r="BY69" s="100">
        <v>-350000000</v>
      </c>
      <c r="BZ69" s="100">
        <v>-350000000</v>
      </c>
      <c r="CA69" s="100">
        <v>-350000000</v>
      </c>
    </row>
    <row r="70" spans="1:79" x14ac:dyDescent="0.2">
      <c r="A70" s="101" t="s">
        <v>235</v>
      </c>
      <c r="B70" s="100">
        <v>0</v>
      </c>
      <c r="C70" s="100">
        <v>0</v>
      </c>
      <c r="D70" s="100">
        <v>0</v>
      </c>
      <c r="E70" s="100">
        <v>0</v>
      </c>
      <c r="F70" s="100">
        <v>0</v>
      </c>
      <c r="G70" s="100">
        <v>0</v>
      </c>
      <c r="H70" s="100">
        <v>0</v>
      </c>
      <c r="I70" s="100">
        <v>0</v>
      </c>
      <c r="J70" s="100">
        <v>0</v>
      </c>
      <c r="K70" s="100">
        <v>0</v>
      </c>
      <c r="L70" s="100">
        <v>0</v>
      </c>
      <c r="M70" s="100">
        <v>0</v>
      </c>
      <c r="N70" s="100">
        <v>0</v>
      </c>
      <c r="O70" s="100">
        <v>0</v>
      </c>
      <c r="P70" s="100">
        <v>0</v>
      </c>
      <c r="Q70" s="100">
        <v>0</v>
      </c>
      <c r="R70" s="100">
        <v>0</v>
      </c>
      <c r="S70" s="100">
        <v>0</v>
      </c>
      <c r="T70" s="100">
        <v>0</v>
      </c>
      <c r="U70" s="100">
        <v>0</v>
      </c>
      <c r="V70" s="100">
        <v>0</v>
      </c>
      <c r="W70" s="100">
        <v>0</v>
      </c>
      <c r="X70" s="100">
        <v>0</v>
      </c>
      <c r="Y70" s="100">
        <v>0</v>
      </c>
      <c r="Z70" s="100">
        <v>0</v>
      </c>
      <c r="AA70" s="100">
        <v>0</v>
      </c>
      <c r="AB70" s="100">
        <v>0</v>
      </c>
      <c r="AC70" s="100">
        <v>0</v>
      </c>
      <c r="AD70" s="100">
        <v>0</v>
      </c>
      <c r="AE70" s="100">
        <v>0</v>
      </c>
      <c r="AF70" s="100">
        <v>0</v>
      </c>
      <c r="AG70" s="100">
        <v>0</v>
      </c>
      <c r="AH70" s="100">
        <v>0</v>
      </c>
      <c r="AI70" s="100">
        <v>0</v>
      </c>
      <c r="AJ70" s="100">
        <v>0</v>
      </c>
      <c r="AK70" s="100">
        <v>0</v>
      </c>
      <c r="AL70" s="100">
        <v>0</v>
      </c>
      <c r="AM70" s="100">
        <v>0</v>
      </c>
      <c r="AN70" s="100">
        <v>0</v>
      </c>
      <c r="AO70" s="100">
        <v>0</v>
      </c>
      <c r="AP70" s="100">
        <v>0</v>
      </c>
      <c r="AQ70" s="100">
        <v>0</v>
      </c>
      <c r="AR70" s="100">
        <v>0</v>
      </c>
      <c r="AS70" s="100">
        <v>0</v>
      </c>
      <c r="AT70" s="100">
        <v>0</v>
      </c>
      <c r="AU70" s="100">
        <v>0</v>
      </c>
      <c r="AV70" s="100">
        <v>0</v>
      </c>
      <c r="AW70" s="100">
        <v>0</v>
      </c>
      <c r="AX70" s="100">
        <v>0</v>
      </c>
      <c r="AY70" s="100">
        <v>0</v>
      </c>
      <c r="AZ70" s="100">
        <v>0</v>
      </c>
      <c r="BA70" s="100">
        <v>0</v>
      </c>
      <c r="BB70" s="100">
        <v>0</v>
      </c>
      <c r="BC70" s="100">
        <v>0</v>
      </c>
      <c r="BD70" s="100">
        <v>0</v>
      </c>
      <c r="BE70" s="100">
        <v>0</v>
      </c>
      <c r="BF70" s="100">
        <v>0</v>
      </c>
      <c r="BG70" s="100">
        <v>0</v>
      </c>
      <c r="BH70" s="100">
        <v>0</v>
      </c>
      <c r="BI70" s="100">
        <v>0</v>
      </c>
      <c r="BJ70" s="100">
        <v>0</v>
      </c>
      <c r="BK70" s="100">
        <v>0</v>
      </c>
      <c r="BL70" s="100">
        <v>0</v>
      </c>
      <c r="BM70" s="100">
        <v>0</v>
      </c>
      <c r="BN70" s="100">
        <v>0</v>
      </c>
      <c r="BO70" s="100">
        <v>0</v>
      </c>
      <c r="BP70" s="100">
        <v>0</v>
      </c>
      <c r="BQ70" s="100">
        <v>0</v>
      </c>
      <c r="BR70" s="100">
        <v>0</v>
      </c>
      <c r="BS70" s="100">
        <v>0</v>
      </c>
      <c r="BT70" s="100">
        <v>0</v>
      </c>
      <c r="BU70" s="100">
        <v>0</v>
      </c>
      <c r="BV70" s="100">
        <v>0</v>
      </c>
      <c r="BW70" s="100">
        <v>0</v>
      </c>
      <c r="BX70" s="100">
        <v>0</v>
      </c>
      <c r="BY70" s="100">
        <v>0</v>
      </c>
      <c r="BZ70" s="100">
        <v>0</v>
      </c>
      <c r="CA70" s="100">
        <v>0</v>
      </c>
    </row>
    <row r="71" spans="1:79" x14ac:dyDescent="0.2">
      <c r="A71" s="101" t="s">
        <v>236</v>
      </c>
      <c r="B71" s="100">
        <v>-1000000000</v>
      </c>
      <c r="C71" s="100">
        <v>-1000000000</v>
      </c>
      <c r="D71" s="100">
        <v>-1000000000</v>
      </c>
      <c r="E71" s="100">
        <v>-1000000000</v>
      </c>
      <c r="F71" s="100">
        <v>-1000000000</v>
      </c>
      <c r="G71" s="100">
        <v>-1000000000</v>
      </c>
      <c r="H71" s="100">
        <v>-1000000000</v>
      </c>
      <c r="I71" s="100">
        <v>-1000000000</v>
      </c>
      <c r="J71" s="100">
        <v>-1000000000</v>
      </c>
      <c r="K71" s="100">
        <v>-1000000000</v>
      </c>
      <c r="L71" s="100">
        <v>-1000000000</v>
      </c>
      <c r="M71" s="100">
        <v>-1000000000</v>
      </c>
      <c r="N71" s="100">
        <v>-1000000000</v>
      </c>
      <c r="O71" s="100">
        <v>-1000000000</v>
      </c>
      <c r="P71" s="100">
        <v>-1000000000</v>
      </c>
      <c r="Q71" s="100">
        <v>-1000000000</v>
      </c>
      <c r="R71" s="100">
        <v>-1000000000</v>
      </c>
      <c r="S71" s="100">
        <v>-1000000000</v>
      </c>
      <c r="T71" s="100">
        <v>-1000000000</v>
      </c>
      <c r="U71" s="100">
        <v>-1000000000</v>
      </c>
      <c r="V71" s="100">
        <v>-1000000000</v>
      </c>
      <c r="W71" s="100">
        <v>-1000000000</v>
      </c>
      <c r="X71" s="100">
        <v>-1000000000</v>
      </c>
      <c r="Y71" s="100">
        <v>-1000000000</v>
      </c>
      <c r="Z71" s="100">
        <v>-1000000000</v>
      </c>
      <c r="AA71" s="100">
        <v>-1000000000</v>
      </c>
      <c r="AB71" s="100">
        <v>-1000000000</v>
      </c>
      <c r="AC71" s="100">
        <v>-1000000000</v>
      </c>
      <c r="AD71" s="100">
        <v>-1000000000</v>
      </c>
      <c r="AE71" s="100">
        <v>-1000000000</v>
      </c>
      <c r="AF71" s="100">
        <v>-1000000000</v>
      </c>
      <c r="AG71" s="100">
        <v>-1000000000</v>
      </c>
      <c r="AH71" s="100">
        <v>-1000000000</v>
      </c>
      <c r="AI71" s="100">
        <v>-1000000000</v>
      </c>
      <c r="AJ71" s="100">
        <v>-1000000000</v>
      </c>
      <c r="AK71" s="100">
        <v>-1000000000</v>
      </c>
      <c r="AL71" s="100">
        <v>-1000000000</v>
      </c>
      <c r="AM71" s="100">
        <v>-1000000000</v>
      </c>
      <c r="AN71" s="100">
        <v>-1000000000</v>
      </c>
      <c r="AO71" s="100">
        <v>-1000000000</v>
      </c>
      <c r="AP71" s="100">
        <v>-1000000000</v>
      </c>
      <c r="AQ71" s="100">
        <v>-1000000000</v>
      </c>
      <c r="AR71" s="100">
        <v>-1000000000</v>
      </c>
      <c r="AS71" s="100">
        <v>-1000000000</v>
      </c>
      <c r="AT71" s="100">
        <v>-1000000000</v>
      </c>
      <c r="AU71" s="100">
        <v>-1000000000</v>
      </c>
      <c r="AV71" s="100">
        <v>-1000000000</v>
      </c>
      <c r="AW71" s="100">
        <v>-1000000000</v>
      </c>
      <c r="AX71" s="100">
        <v>-1000000000</v>
      </c>
      <c r="AY71" s="100">
        <v>-1000000000</v>
      </c>
      <c r="AZ71" s="100">
        <v>-1000000000</v>
      </c>
      <c r="BA71" s="100">
        <v>-1000000000</v>
      </c>
      <c r="BB71" s="100">
        <v>-1000000000</v>
      </c>
      <c r="BC71" s="100">
        <v>-1000000000</v>
      </c>
      <c r="BD71" s="100">
        <v>-1000000000</v>
      </c>
      <c r="BE71" s="100">
        <v>-1000000000</v>
      </c>
      <c r="BF71" s="100">
        <v>-1000000000</v>
      </c>
      <c r="BG71" s="100">
        <v>-1000000000</v>
      </c>
      <c r="BH71" s="100">
        <v>-1000000000</v>
      </c>
      <c r="BI71" s="100">
        <v>-1000000000</v>
      </c>
      <c r="BJ71" s="100">
        <v>-1000000000</v>
      </c>
      <c r="BK71" s="100">
        <v>-1000000000</v>
      </c>
      <c r="BL71" s="100">
        <v>-1000000000</v>
      </c>
      <c r="BM71" s="100">
        <v>-1000000000</v>
      </c>
      <c r="BN71" s="100">
        <v>-1000000000</v>
      </c>
      <c r="BO71" s="100">
        <v>-1000000000</v>
      </c>
      <c r="BP71" s="100">
        <v>-1000000000</v>
      </c>
      <c r="BQ71" s="100">
        <v>-1000000000</v>
      </c>
      <c r="BR71" s="100">
        <v>-1000000000</v>
      </c>
      <c r="BS71" s="100">
        <v>-1000000000</v>
      </c>
      <c r="BT71" s="100">
        <v>-1000000000</v>
      </c>
      <c r="BU71" s="100">
        <v>-1000000000</v>
      </c>
      <c r="BV71" s="100">
        <v>-1000000000</v>
      </c>
      <c r="BW71" s="100">
        <v>-1000000000</v>
      </c>
      <c r="BX71" s="100">
        <v>-1000000000</v>
      </c>
      <c r="BY71" s="100">
        <v>-1000000000</v>
      </c>
      <c r="BZ71" s="100">
        <v>-1000000000</v>
      </c>
      <c r="CA71" s="100">
        <v>-1000000000</v>
      </c>
    </row>
    <row r="72" spans="1:79" x14ac:dyDescent="0.2">
      <c r="A72" s="101" t="s">
        <v>237</v>
      </c>
      <c r="B72" s="100">
        <v>-400000000</v>
      </c>
      <c r="C72" s="100">
        <v>-400000000</v>
      </c>
      <c r="D72" s="100">
        <v>-400000000</v>
      </c>
      <c r="E72" s="100">
        <v>-400000000</v>
      </c>
      <c r="F72" s="100">
        <v>-400000000</v>
      </c>
      <c r="G72" s="100">
        <v>-400000000</v>
      </c>
      <c r="H72" s="100">
        <v>-400000000</v>
      </c>
      <c r="I72" s="100">
        <v>-400000000</v>
      </c>
      <c r="J72" s="100">
        <v>-400000000</v>
      </c>
      <c r="K72" s="100">
        <v>-400000000</v>
      </c>
      <c r="L72" s="100">
        <v>-400000000</v>
      </c>
      <c r="M72" s="100">
        <v>-400000000</v>
      </c>
      <c r="N72" s="100">
        <v>-400000000</v>
      </c>
      <c r="O72" s="100">
        <v>-400000000</v>
      </c>
      <c r="P72" s="100">
        <v>-400000000</v>
      </c>
      <c r="Q72" s="100">
        <v>-400000000</v>
      </c>
      <c r="R72" s="100">
        <v>-400000000</v>
      </c>
      <c r="S72" s="100">
        <v>-400000000</v>
      </c>
      <c r="T72" s="100">
        <v>-400000000</v>
      </c>
      <c r="U72" s="100">
        <v>-400000000</v>
      </c>
      <c r="V72" s="100">
        <v>-400000000</v>
      </c>
      <c r="W72" s="100">
        <v>-400000000</v>
      </c>
      <c r="X72" s="100">
        <v>-400000000</v>
      </c>
      <c r="Y72" s="100">
        <v>-400000000</v>
      </c>
      <c r="Z72" s="100">
        <v>-400000000</v>
      </c>
      <c r="AA72" s="100">
        <v>-400000000</v>
      </c>
      <c r="AB72" s="100">
        <v>-400000000</v>
      </c>
      <c r="AC72" s="100">
        <v>-400000000</v>
      </c>
      <c r="AD72" s="100">
        <v>-400000000</v>
      </c>
      <c r="AE72" s="100">
        <v>-400000000</v>
      </c>
      <c r="AF72" s="100">
        <v>-400000000</v>
      </c>
      <c r="AG72" s="100">
        <v>-400000000</v>
      </c>
      <c r="AH72" s="100">
        <v>-400000000</v>
      </c>
      <c r="AI72" s="100">
        <v>-400000000</v>
      </c>
      <c r="AJ72" s="100">
        <v>-400000000</v>
      </c>
      <c r="AK72" s="100">
        <v>-400000000</v>
      </c>
      <c r="AL72" s="100">
        <v>-400000000</v>
      </c>
      <c r="AM72" s="100">
        <v>-400000000</v>
      </c>
      <c r="AN72" s="100">
        <v>-400000000</v>
      </c>
      <c r="AO72" s="100">
        <v>-400000000</v>
      </c>
      <c r="AP72" s="100">
        <v>-400000000</v>
      </c>
      <c r="AQ72" s="100">
        <v>-400000000</v>
      </c>
      <c r="AR72" s="100">
        <v>-400000000</v>
      </c>
      <c r="AS72" s="100">
        <v>-400000000</v>
      </c>
      <c r="AT72" s="100">
        <v>-400000000</v>
      </c>
      <c r="AU72" s="100">
        <v>-400000000</v>
      </c>
      <c r="AV72" s="100">
        <v>-400000000</v>
      </c>
      <c r="AW72" s="100">
        <v>-400000000</v>
      </c>
      <c r="AX72" s="100">
        <v>-400000000</v>
      </c>
      <c r="AY72" s="100">
        <v>-400000000</v>
      </c>
      <c r="AZ72" s="100">
        <v>-400000000</v>
      </c>
      <c r="BA72" s="100">
        <v>-400000000</v>
      </c>
      <c r="BB72" s="100">
        <v>-400000000</v>
      </c>
      <c r="BC72" s="100">
        <v>-400000000</v>
      </c>
      <c r="BD72" s="100">
        <v>-400000000</v>
      </c>
      <c r="BE72" s="100">
        <v>-400000000</v>
      </c>
      <c r="BF72" s="100">
        <v>-400000000</v>
      </c>
      <c r="BG72" s="100">
        <v>-400000000</v>
      </c>
      <c r="BH72" s="100">
        <v>-400000000</v>
      </c>
      <c r="BI72" s="100">
        <v>-400000000</v>
      </c>
      <c r="BJ72" s="100">
        <v>-400000000</v>
      </c>
      <c r="BK72" s="100">
        <v>-400000000</v>
      </c>
      <c r="BL72" s="100">
        <v>-400000000</v>
      </c>
      <c r="BM72" s="100">
        <v>-400000000</v>
      </c>
      <c r="BN72" s="100">
        <v>-400000000</v>
      </c>
      <c r="BO72" s="100">
        <v>-400000000</v>
      </c>
      <c r="BP72" s="100">
        <v>-400000000</v>
      </c>
      <c r="BQ72" s="100">
        <v>-400000000</v>
      </c>
      <c r="BR72" s="100">
        <v>-400000000</v>
      </c>
      <c r="BS72" s="100">
        <v>-400000000</v>
      </c>
      <c r="BT72" s="100">
        <v>-400000000</v>
      </c>
      <c r="BU72" s="100">
        <v>-400000000</v>
      </c>
      <c r="BV72" s="100">
        <v>-400000000</v>
      </c>
      <c r="BW72" s="100">
        <v>-400000000</v>
      </c>
      <c r="BX72" s="100">
        <v>-400000000</v>
      </c>
      <c r="BY72" s="100">
        <v>-400000000</v>
      </c>
      <c r="BZ72" s="100">
        <v>-400000000</v>
      </c>
      <c r="CA72" s="100">
        <v>-400000000</v>
      </c>
    </row>
    <row r="73" spans="1:79" x14ac:dyDescent="0.2">
      <c r="A73" s="101" t="s">
        <v>238</v>
      </c>
      <c r="B73" s="100">
        <v>0</v>
      </c>
      <c r="C73" s="100">
        <v>0</v>
      </c>
      <c r="D73" s="100">
        <v>0</v>
      </c>
      <c r="E73" s="100">
        <v>0</v>
      </c>
      <c r="F73" s="100">
        <v>0</v>
      </c>
      <c r="G73" s="100">
        <v>0</v>
      </c>
      <c r="H73" s="100">
        <v>0</v>
      </c>
      <c r="I73" s="100">
        <v>0</v>
      </c>
      <c r="J73" s="100">
        <v>0</v>
      </c>
      <c r="K73" s="100">
        <v>0</v>
      </c>
      <c r="L73" s="100">
        <v>0</v>
      </c>
      <c r="M73" s="100">
        <v>0</v>
      </c>
      <c r="N73" s="100">
        <v>0</v>
      </c>
      <c r="O73" s="100">
        <v>0</v>
      </c>
      <c r="P73" s="100">
        <v>0</v>
      </c>
      <c r="Q73" s="100">
        <v>0</v>
      </c>
      <c r="R73" s="100">
        <v>0</v>
      </c>
      <c r="S73" s="100">
        <v>0</v>
      </c>
      <c r="T73" s="100">
        <v>0</v>
      </c>
      <c r="U73" s="100">
        <v>0</v>
      </c>
      <c r="V73" s="100">
        <v>0</v>
      </c>
      <c r="W73" s="100">
        <v>0</v>
      </c>
      <c r="X73" s="100">
        <v>0</v>
      </c>
      <c r="Y73" s="100">
        <v>0</v>
      </c>
      <c r="Z73" s="100">
        <v>0</v>
      </c>
      <c r="AA73" s="100">
        <v>0</v>
      </c>
      <c r="AB73" s="100">
        <v>0</v>
      </c>
      <c r="AC73" s="100">
        <v>0</v>
      </c>
      <c r="AD73" s="100">
        <v>0</v>
      </c>
      <c r="AE73" s="100">
        <v>0</v>
      </c>
      <c r="AF73" s="100">
        <v>0</v>
      </c>
      <c r="AG73" s="100">
        <v>0</v>
      </c>
      <c r="AH73" s="100">
        <v>0</v>
      </c>
      <c r="AI73" s="100">
        <v>0</v>
      </c>
      <c r="AJ73" s="100">
        <v>0</v>
      </c>
      <c r="AK73" s="100">
        <v>0</v>
      </c>
      <c r="AL73" s="100">
        <v>0</v>
      </c>
      <c r="AM73" s="100">
        <v>0</v>
      </c>
      <c r="AN73" s="100">
        <v>0</v>
      </c>
      <c r="AO73" s="100">
        <v>0</v>
      </c>
      <c r="AP73" s="100">
        <v>0</v>
      </c>
      <c r="AQ73" s="100">
        <v>0</v>
      </c>
      <c r="AR73" s="100">
        <v>0</v>
      </c>
      <c r="AS73" s="100">
        <v>0</v>
      </c>
      <c r="AT73" s="100">
        <v>0</v>
      </c>
      <c r="AU73" s="100">
        <v>0</v>
      </c>
      <c r="AV73" s="100">
        <v>0</v>
      </c>
      <c r="AW73" s="100">
        <v>0</v>
      </c>
      <c r="AX73" s="100">
        <v>0</v>
      </c>
      <c r="AY73" s="100">
        <v>0</v>
      </c>
      <c r="AZ73" s="100">
        <v>0</v>
      </c>
      <c r="BA73" s="100">
        <v>0</v>
      </c>
      <c r="BB73" s="100">
        <v>0</v>
      </c>
      <c r="BC73" s="100">
        <v>0</v>
      </c>
      <c r="BD73" s="100">
        <v>0</v>
      </c>
      <c r="BE73" s="100">
        <v>0</v>
      </c>
      <c r="BF73" s="100">
        <v>0</v>
      </c>
      <c r="BG73" s="100">
        <v>0</v>
      </c>
      <c r="BH73" s="100">
        <v>0</v>
      </c>
      <c r="BI73" s="100">
        <v>0</v>
      </c>
      <c r="BJ73" s="100">
        <v>0</v>
      </c>
      <c r="BK73" s="100">
        <v>0</v>
      </c>
      <c r="BL73" s="100">
        <v>0</v>
      </c>
      <c r="BM73" s="100">
        <v>0</v>
      </c>
      <c r="BN73" s="100">
        <v>0</v>
      </c>
      <c r="BO73" s="100">
        <v>0</v>
      </c>
      <c r="BP73" s="100">
        <v>0</v>
      </c>
      <c r="BQ73" s="100">
        <v>0</v>
      </c>
      <c r="BR73" s="100">
        <v>0</v>
      </c>
      <c r="BS73" s="100">
        <v>0</v>
      </c>
      <c r="BT73" s="100">
        <v>0</v>
      </c>
      <c r="BU73" s="100">
        <v>0</v>
      </c>
      <c r="BV73" s="100">
        <v>0</v>
      </c>
      <c r="BW73" s="100">
        <v>0</v>
      </c>
      <c r="BX73" s="100">
        <v>0</v>
      </c>
      <c r="BY73" s="100">
        <v>0</v>
      </c>
      <c r="BZ73" s="100">
        <v>0</v>
      </c>
      <c r="CA73" s="100">
        <v>0</v>
      </c>
    </row>
    <row r="74" spans="1:79" x14ac:dyDescent="0.2">
      <c r="A74" s="102" t="s">
        <v>239</v>
      </c>
      <c r="B74" s="103">
        <v>-7075000000</v>
      </c>
      <c r="C74" s="103">
        <v>-7075000000</v>
      </c>
      <c r="D74" s="103">
        <v>-7075000000</v>
      </c>
      <c r="E74" s="103">
        <v>-7075000000</v>
      </c>
      <c r="F74" s="103">
        <v>-7075000000</v>
      </c>
      <c r="G74" s="103">
        <v>-7075000000</v>
      </c>
      <c r="H74" s="103">
        <v>-7075000000</v>
      </c>
      <c r="I74" s="103">
        <v>-7075000000</v>
      </c>
      <c r="J74" s="103">
        <v>-7075000000</v>
      </c>
      <c r="K74" s="103">
        <v>-7875000000</v>
      </c>
      <c r="L74" s="103">
        <v>-7575000000</v>
      </c>
      <c r="M74" s="103">
        <v>-7575000000</v>
      </c>
      <c r="N74" s="103">
        <v>-7575000000</v>
      </c>
      <c r="O74" s="103">
        <v>-7575000000</v>
      </c>
      <c r="P74" s="103">
        <v>-7575000000</v>
      </c>
      <c r="Q74" s="103">
        <v>-7575000000</v>
      </c>
      <c r="R74" s="103">
        <v>-7575000000</v>
      </c>
      <c r="S74" s="103">
        <v>-7575000000</v>
      </c>
      <c r="T74" s="103">
        <v>-8225000000</v>
      </c>
      <c r="U74" s="103">
        <v>-8225000000</v>
      </c>
      <c r="V74" s="103">
        <v>-8225000000</v>
      </c>
      <c r="W74" s="103">
        <v>-8225000000</v>
      </c>
      <c r="X74" s="103">
        <v>-8225000000</v>
      </c>
      <c r="Y74" s="103">
        <v>-8225000000</v>
      </c>
      <c r="Z74" s="103">
        <v>-8225000000</v>
      </c>
      <c r="AA74" s="103">
        <v>-8225000000</v>
      </c>
      <c r="AB74" s="103">
        <v>-8225000000</v>
      </c>
      <c r="AC74" s="103">
        <v>-8225000000</v>
      </c>
      <c r="AD74" s="103">
        <v>-8225000000</v>
      </c>
      <c r="AE74" s="103">
        <v>-7425000000</v>
      </c>
      <c r="AF74" s="103">
        <v>-7425000000</v>
      </c>
      <c r="AG74" s="103">
        <v>-7425000000</v>
      </c>
      <c r="AH74" s="103">
        <v>-7425000000</v>
      </c>
      <c r="AI74" s="103">
        <v>-8425000000</v>
      </c>
      <c r="AJ74" s="103">
        <v>-8425000000</v>
      </c>
      <c r="AK74" s="103">
        <v>-8425000000</v>
      </c>
      <c r="AL74" s="103">
        <v>-8425000000</v>
      </c>
      <c r="AM74" s="103">
        <v>-8425000000</v>
      </c>
      <c r="AN74" s="103">
        <v>-8425000000</v>
      </c>
      <c r="AO74" s="103">
        <v>-8425000000</v>
      </c>
      <c r="AP74" s="103">
        <v>-8425000000</v>
      </c>
      <c r="AQ74" s="103">
        <v>-8425000000</v>
      </c>
      <c r="AR74" s="103">
        <v>-8425000000</v>
      </c>
      <c r="AS74" s="103">
        <v>-8425000000</v>
      </c>
      <c r="AT74" s="103">
        <v>-9125000000</v>
      </c>
      <c r="AU74" s="103">
        <v>-9125000000</v>
      </c>
      <c r="AV74" s="103">
        <v>-9125000000</v>
      </c>
      <c r="AW74" s="103">
        <v>-9125000000</v>
      </c>
      <c r="AX74" s="103">
        <v>-9125000000</v>
      </c>
      <c r="AY74" s="103">
        <v>-9125000000</v>
      </c>
      <c r="AZ74" s="103">
        <v>-9125000000</v>
      </c>
      <c r="BA74" s="103">
        <v>-9125000000</v>
      </c>
      <c r="BB74" s="103">
        <v>-9125001620.1958694</v>
      </c>
      <c r="BC74" s="103">
        <v>-9125004860.5876293</v>
      </c>
      <c r="BD74" s="103">
        <v>-9125008100.9793797</v>
      </c>
      <c r="BE74" s="103">
        <v>-9125011341.37113</v>
      </c>
      <c r="BF74" s="103">
        <v>-9125014581.7628803</v>
      </c>
      <c r="BG74" s="103">
        <v>-9775017822.1546402</v>
      </c>
      <c r="BH74" s="103">
        <v>-9775021062.5463905</v>
      </c>
      <c r="BI74" s="103">
        <v>-9775024302.9381409</v>
      </c>
      <c r="BJ74" s="103">
        <v>-9775027543.3298893</v>
      </c>
      <c r="BK74" s="103">
        <v>-9775030783.7216492</v>
      </c>
      <c r="BL74" s="103">
        <v>-9775034024.1133995</v>
      </c>
      <c r="BM74" s="103">
        <v>-9775037264.5051498</v>
      </c>
      <c r="BN74" s="103">
        <v>-9775037264.5051498</v>
      </c>
      <c r="BO74" s="103">
        <v>-9125038884.7010307</v>
      </c>
      <c r="BP74" s="103">
        <v>-9125040098.6354504</v>
      </c>
      <c r="BQ74" s="103">
        <v>-9125041312.5698795</v>
      </c>
      <c r="BR74" s="103">
        <v>-9125042526.5043106</v>
      </c>
      <c r="BS74" s="103">
        <v>-9125043740.4387302</v>
      </c>
      <c r="BT74" s="103">
        <v>-10375044954.3731</v>
      </c>
      <c r="BU74" s="103">
        <v>-10375050760.954201</v>
      </c>
      <c r="BV74" s="103">
        <v>-10375061160.181801</v>
      </c>
      <c r="BW74" s="103">
        <v>-10375071559.4095</v>
      </c>
      <c r="BX74" s="103">
        <v>-10375081958.6371</v>
      </c>
      <c r="BY74" s="103">
        <v>-10375092357.864799</v>
      </c>
      <c r="BZ74" s="103">
        <v>-10375102757.092501</v>
      </c>
      <c r="CA74" s="103">
        <v>-10375102757.092501</v>
      </c>
    </row>
    <row r="75" spans="1:79" x14ac:dyDescent="0.2">
      <c r="A75" s="101" t="s">
        <v>240</v>
      </c>
      <c r="B75" s="100" t="e">
        <f>B74-#REF!</f>
        <v>#REF!</v>
      </c>
      <c r="C75" s="100">
        <f t="shared" ref="C75:BE75" si="0">C74-B74</f>
        <v>0</v>
      </c>
      <c r="D75" s="100">
        <f t="shared" si="0"/>
        <v>0</v>
      </c>
      <c r="E75" s="100">
        <f t="shared" si="0"/>
        <v>0</v>
      </c>
      <c r="F75" s="100">
        <f t="shared" si="0"/>
        <v>0</v>
      </c>
      <c r="G75" s="100">
        <f t="shared" si="0"/>
        <v>0</v>
      </c>
      <c r="H75" s="100">
        <f t="shared" si="0"/>
        <v>0</v>
      </c>
      <c r="I75" s="100">
        <f t="shared" si="0"/>
        <v>0</v>
      </c>
      <c r="J75" s="100">
        <f t="shared" si="0"/>
        <v>0</v>
      </c>
      <c r="K75" s="100">
        <f t="shared" si="0"/>
        <v>-800000000</v>
      </c>
      <c r="L75" s="100">
        <f t="shared" si="0"/>
        <v>300000000</v>
      </c>
      <c r="M75" s="100">
        <f t="shared" si="0"/>
        <v>0</v>
      </c>
      <c r="N75" s="100">
        <f t="shared" si="0"/>
        <v>0</v>
      </c>
      <c r="O75" s="100">
        <f t="shared" si="0"/>
        <v>0</v>
      </c>
      <c r="P75" s="100">
        <f t="shared" si="0"/>
        <v>0</v>
      </c>
      <c r="Q75" s="100">
        <f t="shared" si="0"/>
        <v>0</v>
      </c>
      <c r="R75" s="100">
        <f t="shared" si="0"/>
        <v>0</v>
      </c>
      <c r="S75" s="100">
        <f t="shared" si="0"/>
        <v>0</v>
      </c>
      <c r="T75" s="100">
        <f t="shared" si="0"/>
        <v>-650000000</v>
      </c>
      <c r="U75" s="100">
        <f t="shared" si="0"/>
        <v>0</v>
      </c>
      <c r="V75" s="100">
        <f t="shared" si="0"/>
        <v>0</v>
      </c>
      <c r="W75" s="100">
        <f t="shared" si="0"/>
        <v>0</v>
      </c>
      <c r="X75" s="100">
        <f t="shared" si="0"/>
        <v>0</v>
      </c>
      <c r="Y75" s="100">
        <f t="shared" si="0"/>
        <v>0</v>
      </c>
      <c r="Z75" s="100">
        <f t="shared" si="0"/>
        <v>0</v>
      </c>
      <c r="AA75" s="100">
        <f t="shared" si="0"/>
        <v>0</v>
      </c>
      <c r="AB75" s="100">
        <f t="shared" si="0"/>
        <v>0</v>
      </c>
      <c r="AC75" s="100">
        <f t="shared" si="0"/>
        <v>0</v>
      </c>
      <c r="AD75" s="100">
        <f t="shared" si="0"/>
        <v>0</v>
      </c>
      <c r="AE75" s="100">
        <f t="shared" si="0"/>
        <v>800000000</v>
      </c>
      <c r="AF75" s="100">
        <f t="shared" si="0"/>
        <v>0</v>
      </c>
      <c r="AG75" s="100">
        <f t="shared" si="0"/>
        <v>0</v>
      </c>
      <c r="AH75" s="100">
        <f t="shared" si="0"/>
        <v>0</v>
      </c>
      <c r="AI75" s="100">
        <f t="shared" si="0"/>
        <v>-1000000000</v>
      </c>
      <c r="AJ75" s="100">
        <f t="shared" si="0"/>
        <v>0</v>
      </c>
      <c r="AK75" s="100">
        <f t="shared" si="0"/>
        <v>0</v>
      </c>
      <c r="AL75" s="100">
        <f t="shared" si="0"/>
        <v>0</v>
      </c>
      <c r="AM75" s="100">
        <f t="shared" si="0"/>
        <v>0</v>
      </c>
      <c r="AN75" s="100">
        <f t="shared" si="0"/>
        <v>0</v>
      </c>
      <c r="AO75" s="100">
        <f t="shared" si="0"/>
        <v>0</v>
      </c>
      <c r="AP75" s="100">
        <f t="shared" si="0"/>
        <v>0</v>
      </c>
      <c r="AQ75" s="100">
        <f t="shared" si="0"/>
        <v>0</v>
      </c>
      <c r="AR75" s="100">
        <f t="shared" si="0"/>
        <v>0</v>
      </c>
      <c r="AS75" s="100">
        <f t="shared" si="0"/>
        <v>0</v>
      </c>
      <c r="AT75" s="100">
        <f t="shared" si="0"/>
        <v>-700000000</v>
      </c>
      <c r="AU75" s="100">
        <f t="shared" si="0"/>
        <v>0</v>
      </c>
      <c r="AV75" s="100">
        <f t="shared" si="0"/>
        <v>0</v>
      </c>
      <c r="AW75" s="100">
        <f t="shared" si="0"/>
        <v>0</v>
      </c>
      <c r="AX75" s="100">
        <f t="shared" si="0"/>
        <v>0</v>
      </c>
      <c r="AY75" s="100">
        <f t="shared" si="0"/>
        <v>0</v>
      </c>
      <c r="AZ75" s="100">
        <f t="shared" si="0"/>
        <v>0</v>
      </c>
      <c r="BA75" s="100">
        <f t="shared" si="0"/>
        <v>0</v>
      </c>
      <c r="BB75" s="100">
        <f t="shared" si="0"/>
        <v>-1620.1958694458008</v>
      </c>
      <c r="BC75" s="100">
        <f t="shared" si="0"/>
        <v>-3240.3917598724365</v>
      </c>
      <c r="BD75" s="100">
        <f t="shared" si="0"/>
        <v>-3240.3917503356934</v>
      </c>
      <c r="BE75" s="100">
        <f t="shared" si="0"/>
        <v>-3240.3917503356934</v>
      </c>
      <c r="BF75" s="100">
        <f t="shared" ref="BF75:CA75" si="1">BF74-BE74</f>
        <v>-3240.3917503356934</v>
      </c>
      <c r="BG75" s="100">
        <f t="shared" si="1"/>
        <v>-650003240.39175987</v>
      </c>
      <c r="BH75" s="100">
        <f t="shared" si="1"/>
        <v>-3240.3917503356934</v>
      </c>
      <c r="BI75" s="100">
        <f t="shared" si="1"/>
        <v>-3240.3917503356934</v>
      </c>
      <c r="BJ75" s="100">
        <f t="shared" si="1"/>
        <v>-3240.3917484283447</v>
      </c>
      <c r="BK75" s="100">
        <f t="shared" si="1"/>
        <v>-3240.3917598724365</v>
      </c>
      <c r="BL75" s="100">
        <f t="shared" si="1"/>
        <v>-3240.3917503356934</v>
      </c>
      <c r="BM75" s="100">
        <f t="shared" si="1"/>
        <v>-3240.3917503356934</v>
      </c>
      <c r="BN75" s="100">
        <f t="shared" si="1"/>
        <v>0</v>
      </c>
      <c r="BO75" s="100">
        <f t="shared" si="1"/>
        <v>649998379.80411911</v>
      </c>
      <c r="BP75" s="100">
        <f t="shared" si="1"/>
        <v>-1213.934419631958</v>
      </c>
      <c r="BQ75" s="100">
        <f t="shared" si="1"/>
        <v>-1213.9344291687012</v>
      </c>
      <c r="BR75" s="100">
        <f t="shared" si="1"/>
        <v>-1213.9344310760498</v>
      </c>
      <c r="BS75" s="100">
        <f t="shared" si="1"/>
        <v>-1213.934419631958</v>
      </c>
      <c r="BT75" s="100">
        <f t="shared" si="1"/>
        <v>-1250001213.93437</v>
      </c>
      <c r="BU75" s="100">
        <f t="shared" si="1"/>
        <v>-5806.5811004638672</v>
      </c>
      <c r="BV75" s="100">
        <f t="shared" si="1"/>
        <v>-10399.227600097656</v>
      </c>
      <c r="BW75" s="100">
        <f t="shared" si="1"/>
        <v>-10399.227699279785</v>
      </c>
      <c r="BX75" s="100">
        <f t="shared" si="1"/>
        <v>-10399.227600097656</v>
      </c>
      <c r="BY75" s="100">
        <f t="shared" si="1"/>
        <v>-10399.227699279785</v>
      </c>
      <c r="BZ75" s="100">
        <f t="shared" si="1"/>
        <v>-10399.227701187134</v>
      </c>
      <c r="CA75" s="100">
        <f t="shared" si="1"/>
        <v>0</v>
      </c>
    </row>
    <row r="76" spans="1:79" x14ac:dyDescent="0.2">
      <c r="A76" s="99" t="s">
        <v>241</v>
      </c>
    </row>
    <row r="77" spans="1:79" x14ac:dyDescent="0.2">
      <c r="A77" s="101" t="s">
        <v>242</v>
      </c>
      <c r="B77" s="100">
        <v>-250000000</v>
      </c>
      <c r="C77" s="100">
        <v>-250000000</v>
      </c>
      <c r="D77" s="100">
        <v>-250000000</v>
      </c>
      <c r="E77" s="100">
        <v>-250000000</v>
      </c>
      <c r="F77" s="100">
        <v>-250000000</v>
      </c>
      <c r="G77" s="100">
        <v>-250000000</v>
      </c>
      <c r="H77" s="100">
        <v>-250000000</v>
      </c>
      <c r="I77" s="100">
        <v>-250000000</v>
      </c>
      <c r="J77" s="100">
        <v>-250000000</v>
      </c>
      <c r="K77" s="100">
        <v>-250000000</v>
      </c>
      <c r="L77" s="100">
        <v>-250000000</v>
      </c>
      <c r="M77" s="100">
        <v>-250000000</v>
      </c>
      <c r="N77" s="100">
        <v>-250000000</v>
      </c>
      <c r="O77" s="100">
        <v>-250000000</v>
      </c>
      <c r="P77" s="100">
        <v>-250000000</v>
      </c>
      <c r="Q77" s="100">
        <v>-250000000</v>
      </c>
      <c r="R77" s="100">
        <v>-250000000</v>
      </c>
      <c r="S77" s="100">
        <v>-250000000</v>
      </c>
      <c r="T77" s="100">
        <v>-250000000</v>
      </c>
      <c r="U77" s="100">
        <v>-250000000</v>
      </c>
      <c r="V77" s="100">
        <v>-250000000</v>
      </c>
      <c r="W77" s="100">
        <v>-250000000</v>
      </c>
      <c r="X77" s="100">
        <v>-250000000</v>
      </c>
      <c r="Y77" s="100">
        <v>-250000000</v>
      </c>
      <c r="Z77" s="100">
        <v>-250000000</v>
      </c>
      <c r="AA77" s="100">
        <v>-250000000</v>
      </c>
      <c r="AB77" s="100">
        <v>-250000000</v>
      </c>
      <c r="AC77" s="100">
        <v>-250000000</v>
      </c>
      <c r="AD77" s="100">
        <v>-250000000</v>
      </c>
      <c r="AE77" s="100">
        <v>-250000000</v>
      </c>
      <c r="AF77" s="100">
        <v>-250000000</v>
      </c>
      <c r="AG77" s="100">
        <v>-250000000</v>
      </c>
      <c r="AH77" s="100">
        <v>-250000000</v>
      </c>
      <c r="AI77" s="100">
        <v>-250000000</v>
      </c>
      <c r="AJ77" s="100">
        <v>-250000000</v>
      </c>
      <c r="AK77" s="100">
        <v>-250000000</v>
      </c>
      <c r="AL77" s="100">
        <v>-250000000</v>
      </c>
      <c r="AM77" s="100">
        <v>-250000000</v>
      </c>
      <c r="AN77" s="100">
        <v>-250000000</v>
      </c>
      <c r="AO77" s="100">
        <v>-250000000</v>
      </c>
      <c r="AP77" s="100">
        <v>-250000000</v>
      </c>
      <c r="AQ77" s="100">
        <v>-250000000</v>
      </c>
      <c r="AR77" s="100">
        <v>-250000000</v>
      </c>
      <c r="AS77" s="100">
        <v>-250000000</v>
      </c>
      <c r="AT77" s="100">
        <v>-250000000</v>
      </c>
      <c r="AU77" s="100">
        <v>-250000000</v>
      </c>
      <c r="AV77" s="100">
        <v>-250000000</v>
      </c>
      <c r="AW77" s="100">
        <v>-250000000</v>
      </c>
      <c r="AX77" s="100">
        <v>-250000000</v>
      </c>
      <c r="AY77" s="100">
        <v>-250000000</v>
      </c>
      <c r="AZ77" s="100">
        <v>-250000000</v>
      </c>
      <c r="BA77" s="100">
        <v>-250000000</v>
      </c>
      <c r="BB77" s="100">
        <v>-250000000</v>
      </c>
      <c r="BC77" s="100">
        <v>-250000000</v>
      </c>
      <c r="BD77" s="100">
        <v>-250000000</v>
      </c>
      <c r="BE77" s="100">
        <v>-250000000</v>
      </c>
      <c r="BF77" s="100">
        <v>-250000000</v>
      </c>
      <c r="BG77" s="100">
        <v>-250000000</v>
      </c>
      <c r="BH77" s="100">
        <v>-250000000</v>
      </c>
      <c r="BI77" s="100">
        <v>-250000000</v>
      </c>
      <c r="BJ77" s="100">
        <v>-250000000</v>
      </c>
      <c r="BK77" s="100">
        <v>-250000000</v>
      </c>
      <c r="BL77" s="100">
        <v>-250000000</v>
      </c>
      <c r="BM77" s="100">
        <v>-250000000</v>
      </c>
      <c r="BN77" s="100">
        <v>-250000000</v>
      </c>
      <c r="BO77" s="100">
        <v>-250000000</v>
      </c>
      <c r="BP77" s="100">
        <v>-250000000</v>
      </c>
      <c r="BQ77" s="100">
        <v>-250000000</v>
      </c>
      <c r="BR77" s="100">
        <v>-250000000</v>
      </c>
      <c r="BS77" s="100">
        <v>-250000000</v>
      </c>
      <c r="BT77" s="100">
        <v>-250000000</v>
      </c>
      <c r="BU77" s="100">
        <v>-250000000</v>
      </c>
      <c r="BV77" s="100">
        <v>-250000000</v>
      </c>
      <c r="BW77" s="100">
        <v>-250000000</v>
      </c>
      <c r="BX77" s="100">
        <v>-250000000</v>
      </c>
      <c r="BY77" s="100">
        <v>-250000000</v>
      </c>
      <c r="BZ77" s="100">
        <v>-250000000</v>
      </c>
      <c r="CA77" s="100">
        <v>-250000000</v>
      </c>
    </row>
    <row r="78" spans="1:79" x14ac:dyDescent="0.2">
      <c r="A78" s="101" t="s">
        <v>243</v>
      </c>
      <c r="B78" s="100">
        <v>0</v>
      </c>
      <c r="C78" s="100">
        <v>0</v>
      </c>
      <c r="D78" s="100">
        <v>0</v>
      </c>
      <c r="E78" s="100">
        <v>0</v>
      </c>
      <c r="F78" s="100">
        <v>0</v>
      </c>
      <c r="G78" s="100">
        <v>0</v>
      </c>
      <c r="H78" s="100">
        <v>0</v>
      </c>
      <c r="I78" s="100">
        <v>0</v>
      </c>
      <c r="J78" s="100">
        <v>0</v>
      </c>
      <c r="K78" s="100">
        <v>0</v>
      </c>
      <c r="L78" s="100">
        <v>-800000000</v>
      </c>
      <c r="M78" s="100">
        <v>-800000000</v>
      </c>
      <c r="N78" s="100">
        <v>-800000000</v>
      </c>
      <c r="O78" s="100">
        <v>-800000000</v>
      </c>
      <c r="P78" s="100">
        <v>-800000000</v>
      </c>
      <c r="Q78" s="100">
        <v>-800000000</v>
      </c>
      <c r="R78" s="100">
        <v>-800000000</v>
      </c>
      <c r="S78" s="100">
        <v>-800000000</v>
      </c>
      <c r="T78" s="100">
        <v>-800000000</v>
      </c>
      <c r="U78" s="100">
        <v>-800000000</v>
      </c>
      <c r="V78" s="100">
        <v>-800000000</v>
      </c>
      <c r="W78" s="100">
        <v>-800000000</v>
      </c>
      <c r="X78" s="100">
        <v>-800000000</v>
      </c>
      <c r="Y78" s="100">
        <v>-800000000</v>
      </c>
      <c r="Z78" s="100">
        <v>-800000000</v>
      </c>
      <c r="AA78" s="100">
        <v>-800000000</v>
      </c>
      <c r="AB78" s="100">
        <v>-800000000</v>
      </c>
      <c r="AC78" s="100">
        <v>-800000000</v>
      </c>
      <c r="AD78" s="100">
        <v>-800000000</v>
      </c>
      <c r="AE78" s="100">
        <v>-800000000</v>
      </c>
      <c r="AF78" s="100">
        <v>-800000000</v>
      </c>
      <c r="AG78" s="100">
        <v>-800000000</v>
      </c>
      <c r="AH78" s="100">
        <v>-800000000</v>
      </c>
      <c r="AI78" s="100">
        <v>-800000000</v>
      </c>
      <c r="AJ78" s="100">
        <v>-800000000</v>
      </c>
      <c r="AK78" s="100">
        <v>-800000000</v>
      </c>
      <c r="AL78" s="100">
        <v>-800000000</v>
      </c>
      <c r="AM78" s="100">
        <v>-800000000</v>
      </c>
      <c r="AN78" s="100">
        <v>-800000000</v>
      </c>
      <c r="AO78" s="100">
        <v>-800000000</v>
      </c>
      <c r="AP78" s="100">
        <v>-800000000</v>
      </c>
      <c r="AQ78" s="100">
        <v>-800000000</v>
      </c>
      <c r="AR78" s="100">
        <v>-800000000</v>
      </c>
      <c r="AS78" s="100">
        <v>-800000000</v>
      </c>
      <c r="AT78" s="100">
        <v>-800000000</v>
      </c>
      <c r="AU78" s="100">
        <v>-800000000</v>
      </c>
      <c r="AV78" s="100">
        <v>-800000000</v>
      </c>
      <c r="AW78" s="100">
        <v>-800000000</v>
      </c>
      <c r="AX78" s="100">
        <v>-800000000</v>
      </c>
      <c r="AY78" s="100">
        <v>-800000000</v>
      </c>
      <c r="AZ78" s="100">
        <v>-800000000</v>
      </c>
      <c r="BA78" s="100">
        <v>-800000000</v>
      </c>
      <c r="BB78" s="100">
        <v>-800000000</v>
      </c>
      <c r="BC78" s="100">
        <v>-800000000</v>
      </c>
      <c r="BD78" s="100">
        <v>-800000000</v>
      </c>
      <c r="BE78" s="100">
        <v>-800000000</v>
      </c>
      <c r="BF78" s="100">
        <v>-800000000</v>
      </c>
      <c r="BG78" s="100">
        <v>-800000000</v>
      </c>
      <c r="BH78" s="100">
        <v>-800000000</v>
      </c>
      <c r="BI78" s="100">
        <v>-800000000</v>
      </c>
      <c r="BJ78" s="100">
        <v>-800000000</v>
      </c>
      <c r="BK78" s="100">
        <v>-800000000</v>
      </c>
      <c r="BL78" s="100">
        <v>-800000000</v>
      </c>
      <c r="BM78" s="100">
        <v>-800000000</v>
      </c>
      <c r="BN78" s="100">
        <v>-800000000</v>
      </c>
      <c r="BO78" s="100">
        <v>-800000000</v>
      </c>
      <c r="BP78" s="100">
        <v>-800000000</v>
      </c>
      <c r="BQ78" s="100">
        <v>-800000000</v>
      </c>
      <c r="BR78" s="100">
        <v>-800000000</v>
      </c>
      <c r="BS78" s="100">
        <v>-800000000</v>
      </c>
      <c r="BT78" s="100">
        <v>-800000000</v>
      </c>
      <c r="BU78" s="100">
        <v>-800000000</v>
      </c>
      <c r="BV78" s="100">
        <v>-800000000</v>
      </c>
      <c r="BW78" s="100">
        <v>-800000000</v>
      </c>
      <c r="BX78" s="100">
        <v>-800000000</v>
      </c>
      <c r="BY78" s="100">
        <v>-800000000</v>
      </c>
      <c r="BZ78" s="100">
        <v>-800000000</v>
      </c>
      <c r="CA78" s="100">
        <v>-800000000</v>
      </c>
    </row>
    <row r="79" spans="1:79" x14ac:dyDescent="0.2">
      <c r="A79" s="101" t="s">
        <v>244</v>
      </c>
      <c r="B79" s="100">
        <v>-150000000</v>
      </c>
      <c r="C79" s="100">
        <v>-150000000</v>
      </c>
      <c r="D79" s="100">
        <v>-150000000</v>
      </c>
      <c r="E79" s="100">
        <v>-150000000</v>
      </c>
      <c r="F79" s="100">
        <v>-150000000</v>
      </c>
      <c r="G79" s="100">
        <v>-150000000</v>
      </c>
      <c r="H79" s="100">
        <v>-150000000</v>
      </c>
      <c r="I79" s="100">
        <v>-150000000</v>
      </c>
      <c r="J79" s="100">
        <v>-150000000</v>
      </c>
      <c r="K79" s="100">
        <v>-150000000</v>
      </c>
      <c r="L79" s="100">
        <v>-150000000</v>
      </c>
      <c r="M79" s="100">
        <v>-150000000</v>
      </c>
      <c r="N79" s="100">
        <v>-150000000</v>
      </c>
      <c r="O79" s="100">
        <v>-150000000</v>
      </c>
      <c r="P79" s="100">
        <v>-150000000</v>
      </c>
      <c r="Q79" s="100">
        <v>-150000000</v>
      </c>
      <c r="R79" s="100">
        <v>-150000000</v>
      </c>
      <c r="S79" s="100">
        <v>-150000000</v>
      </c>
      <c r="T79" s="100">
        <v>-150000000</v>
      </c>
      <c r="U79" s="100">
        <v>-150000000</v>
      </c>
      <c r="V79" s="100">
        <v>-150000000</v>
      </c>
      <c r="W79" s="100">
        <v>-150000000</v>
      </c>
      <c r="X79" s="100">
        <v>-150000000</v>
      </c>
      <c r="Y79" s="100">
        <v>-150000000</v>
      </c>
      <c r="Z79" s="100">
        <v>-150000000</v>
      </c>
      <c r="AA79" s="100">
        <v>-150000000</v>
      </c>
      <c r="AB79" s="100">
        <v>-150000000</v>
      </c>
      <c r="AC79" s="100">
        <v>-150000000</v>
      </c>
      <c r="AD79" s="100">
        <v>-150000000</v>
      </c>
      <c r="AE79" s="100">
        <v>-150000000</v>
      </c>
      <c r="AF79" s="100">
        <v>-150000000</v>
      </c>
      <c r="AG79" s="100">
        <v>-150000000</v>
      </c>
      <c r="AH79" s="100">
        <v>-150000000</v>
      </c>
      <c r="AI79" s="100">
        <v>-150000000</v>
      </c>
      <c r="AJ79" s="100">
        <v>-150000000</v>
      </c>
      <c r="AK79" s="100">
        <v>-150000000</v>
      </c>
      <c r="AL79" s="100">
        <v>-150000000</v>
      </c>
      <c r="AM79" s="100">
        <v>-150000000</v>
      </c>
      <c r="AN79" s="100">
        <v>-150000000</v>
      </c>
      <c r="AO79" s="100">
        <v>-150000000</v>
      </c>
      <c r="AP79" s="100">
        <v>-150000000</v>
      </c>
      <c r="AQ79" s="100">
        <v>-150000000</v>
      </c>
      <c r="AR79" s="100">
        <v>-150000000</v>
      </c>
      <c r="AS79" s="100">
        <v>-150000000</v>
      </c>
      <c r="AT79" s="100">
        <v>-150000000</v>
      </c>
      <c r="AU79" s="100">
        <v>-150000000</v>
      </c>
      <c r="AV79" s="100">
        <v>-150000000</v>
      </c>
      <c r="AW79" s="100">
        <v>-150000000</v>
      </c>
      <c r="AX79" s="100">
        <v>-150000000</v>
      </c>
      <c r="AY79" s="100">
        <v>-150000000</v>
      </c>
      <c r="AZ79" s="100">
        <v>-150000000</v>
      </c>
      <c r="BA79" s="100">
        <v>-150000000</v>
      </c>
      <c r="BB79" s="100">
        <v>-150000000</v>
      </c>
      <c r="BC79" s="100">
        <v>-150000000</v>
      </c>
      <c r="BD79" s="100">
        <v>-150000000</v>
      </c>
      <c r="BE79" s="100">
        <v>-150000000</v>
      </c>
      <c r="BF79" s="100">
        <v>-150000000</v>
      </c>
      <c r="BG79" s="100">
        <v>-150000000</v>
      </c>
      <c r="BH79" s="100">
        <v>-150000000</v>
      </c>
      <c r="BI79" s="100">
        <v>-150000000</v>
      </c>
      <c r="BJ79" s="100">
        <v>-150000000</v>
      </c>
      <c r="BK79" s="100">
        <v>-150000000</v>
      </c>
      <c r="BL79" s="100">
        <v>-150000000</v>
      </c>
      <c r="BM79" s="100">
        <v>-150000000</v>
      </c>
      <c r="BN79" s="100">
        <v>-150000000</v>
      </c>
      <c r="BO79" s="100">
        <v>-150000000</v>
      </c>
      <c r="BP79" s="100">
        <v>-150000000</v>
      </c>
      <c r="BQ79" s="100">
        <v>-150000000</v>
      </c>
      <c r="BR79" s="100">
        <v>-150000000</v>
      </c>
      <c r="BS79" s="100">
        <v>-150000000</v>
      </c>
      <c r="BT79" s="100">
        <v>-150000000</v>
      </c>
      <c r="BU79" s="100">
        <v>-150000000</v>
      </c>
      <c r="BV79" s="100">
        <v>-150000000</v>
      </c>
      <c r="BW79" s="100">
        <v>-150000000</v>
      </c>
      <c r="BX79" s="100">
        <v>-150000000</v>
      </c>
      <c r="BY79" s="100">
        <v>-150000000</v>
      </c>
      <c r="BZ79" s="100">
        <v>-150000000</v>
      </c>
      <c r="CA79" s="100">
        <v>-150000000</v>
      </c>
    </row>
    <row r="80" spans="1:79" x14ac:dyDescent="0.2">
      <c r="A80" s="101" t="s">
        <v>245</v>
      </c>
      <c r="B80" s="100">
        <v>0</v>
      </c>
      <c r="C80" s="100">
        <v>0</v>
      </c>
      <c r="D80" s="100">
        <v>0</v>
      </c>
      <c r="E80" s="100">
        <v>0</v>
      </c>
      <c r="F80" s="100">
        <v>0</v>
      </c>
      <c r="G80" s="100">
        <v>0</v>
      </c>
      <c r="H80" s="100">
        <v>0</v>
      </c>
      <c r="I80" s="100">
        <v>0</v>
      </c>
      <c r="J80" s="100">
        <v>0</v>
      </c>
      <c r="K80" s="100">
        <v>0</v>
      </c>
      <c r="L80" s="100">
        <v>0</v>
      </c>
      <c r="M80" s="100">
        <v>0</v>
      </c>
      <c r="N80" s="100">
        <v>0</v>
      </c>
      <c r="O80" s="100">
        <v>0</v>
      </c>
      <c r="P80" s="100">
        <v>0</v>
      </c>
      <c r="Q80" s="100">
        <v>0</v>
      </c>
      <c r="R80" s="100">
        <v>0</v>
      </c>
      <c r="S80" s="100">
        <v>0</v>
      </c>
      <c r="T80" s="100">
        <v>0</v>
      </c>
      <c r="U80" s="100">
        <v>0</v>
      </c>
      <c r="V80" s="100">
        <v>0</v>
      </c>
      <c r="W80" s="100">
        <v>0</v>
      </c>
      <c r="X80" s="100">
        <v>0</v>
      </c>
      <c r="Y80" s="100">
        <v>0</v>
      </c>
      <c r="Z80" s="100">
        <v>0</v>
      </c>
      <c r="AA80" s="100">
        <v>0</v>
      </c>
      <c r="AB80" s="100">
        <v>0</v>
      </c>
      <c r="AC80" s="100">
        <v>0</v>
      </c>
      <c r="AD80" s="100">
        <v>0</v>
      </c>
      <c r="AE80" s="100">
        <v>0</v>
      </c>
      <c r="AF80" s="100">
        <v>0</v>
      </c>
      <c r="AG80" s="100">
        <v>0</v>
      </c>
      <c r="AH80" s="100">
        <v>0</v>
      </c>
      <c r="AI80" s="100">
        <v>0</v>
      </c>
      <c r="AJ80" s="100">
        <v>0</v>
      </c>
      <c r="AK80" s="100">
        <v>0</v>
      </c>
      <c r="AL80" s="100">
        <v>0</v>
      </c>
      <c r="AM80" s="100">
        <v>0</v>
      </c>
      <c r="AN80" s="100">
        <v>0</v>
      </c>
      <c r="AO80" s="100">
        <v>0</v>
      </c>
      <c r="AP80" s="100">
        <v>0</v>
      </c>
      <c r="AQ80" s="100">
        <v>0</v>
      </c>
      <c r="AR80" s="100">
        <v>0</v>
      </c>
      <c r="AS80" s="100">
        <v>0</v>
      </c>
      <c r="AT80" s="100">
        <v>0</v>
      </c>
      <c r="AU80" s="100">
        <v>0</v>
      </c>
      <c r="AV80" s="100">
        <v>0</v>
      </c>
      <c r="AW80" s="100">
        <v>0</v>
      </c>
      <c r="AX80" s="100">
        <v>0</v>
      </c>
      <c r="AY80" s="100">
        <v>0</v>
      </c>
      <c r="AZ80" s="100">
        <v>0</v>
      </c>
      <c r="BA80" s="100">
        <v>0</v>
      </c>
      <c r="BB80" s="100">
        <v>0</v>
      </c>
      <c r="BC80" s="100">
        <v>0</v>
      </c>
      <c r="BD80" s="100">
        <v>0</v>
      </c>
      <c r="BE80" s="100">
        <v>0</v>
      </c>
      <c r="BF80" s="100">
        <v>0</v>
      </c>
      <c r="BG80" s="100">
        <v>0</v>
      </c>
      <c r="BH80" s="100">
        <v>0</v>
      </c>
      <c r="BI80" s="100">
        <v>0</v>
      </c>
      <c r="BJ80" s="100">
        <v>0</v>
      </c>
      <c r="BK80" s="100">
        <v>0</v>
      </c>
      <c r="BL80" s="100">
        <v>0</v>
      </c>
      <c r="BM80" s="100">
        <v>0</v>
      </c>
      <c r="BN80" s="100">
        <v>0</v>
      </c>
      <c r="BO80" s="100">
        <v>0</v>
      </c>
      <c r="BP80" s="100">
        <v>0</v>
      </c>
      <c r="BQ80" s="100">
        <v>0</v>
      </c>
      <c r="BR80" s="100">
        <v>0</v>
      </c>
      <c r="BS80" s="100">
        <v>0</v>
      </c>
      <c r="BT80" s="100">
        <v>0</v>
      </c>
      <c r="BU80" s="100">
        <v>0</v>
      </c>
      <c r="BV80" s="100">
        <v>0</v>
      </c>
      <c r="BW80" s="100">
        <v>0</v>
      </c>
      <c r="BX80" s="100">
        <v>0</v>
      </c>
      <c r="BY80" s="100">
        <v>0</v>
      </c>
      <c r="BZ80" s="100">
        <v>0</v>
      </c>
      <c r="CA80" s="100">
        <v>0</v>
      </c>
    </row>
    <row r="81" spans="1:79" x14ac:dyDescent="0.2">
      <c r="A81" s="101" t="s">
        <v>246</v>
      </c>
      <c r="B81" s="100">
        <v>0</v>
      </c>
      <c r="C81" s="100">
        <v>0</v>
      </c>
      <c r="D81" s="100">
        <v>0</v>
      </c>
      <c r="E81" s="100">
        <v>0</v>
      </c>
      <c r="F81" s="100">
        <v>0</v>
      </c>
      <c r="G81" s="100">
        <v>0</v>
      </c>
      <c r="H81" s="100">
        <v>0</v>
      </c>
      <c r="I81" s="100">
        <v>0</v>
      </c>
      <c r="J81" s="100">
        <v>0</v>
      </c>
      <c r="K81" s="100">
        <v>0</v>
      </c>
      <c r="L81" s="100">
        <v>0</v>
      </c>
      <c r="M81" s="100">
        <v>0</v>
      </c>
      <c r="N81" s="100">
        <v>0</v>
      </c>
      <c r="O81" s="100">
        <v>0</v>
      </c>
      <c r="P81" s="100">
        <v>0</v>
      </c>
      <c r="Q81" s="100">
        <v>0</v>
      </c>
      <c r="R81" s="100">
        <v>0</v>
      </c>
      <c r="S81" s="100">
        <v>0</v>
      </c>
      <c r="T81" s="100">
        <v>0</v>
      </c>
      <c r="U81" s="100">
        <v>0</v>
      </c>
      <c r="V81" s="100">
        <v>0</v>
      </c>
      <c r="W81" s="100">
        <v>0</v>
      </c>
      <c r="X81" s="100">
        <v>0</v>
      </c>
      <c r="Y81" s="100">
        <v>0</v>
      </c>
      <c r="Z81" s="100">
        <v>0</v>
      </c>
      <c r="AA81" s="100">
        <v>0</v>
      </c>
      <c r="AB81" s="100">
        <v>0</v>
      </c>
      <c r="AC81" s="100">
        <v>0</v>
      </c>
      <c r="AD81" s="100">
        <v>0</v>
      </c>
      <c r="AE81" s="100">
        <v>0</v>
      </c>
      <c r="AF81" s="100">
        <v>0</v>
      </c>
      <c r="AG81" s="100">
        <v>0</v>
      </c>
      <c r="AH81" s="100">
        <v>0</v>
      </c>
      <c r="AI81" s="100">
        <v>0</v>
      </c>
      <c r="AJ81" s="100">
        <v>0</v>
      </c>
      <c r="AK81" s="100">
        <v>0</v>
      </c>
      <c r="AL81" s="100">
        <v>0</v>
      </c>
      <c r="AM81" s="100">
        <v>0</v>
      </c>
      <c r="AN81" s="100">
        <v>0</v>
      </c>
      <c r="AO81" s="100">
        <v>0</v>
      </c>
      <c r="AP81" s="100">
        <v>0</v>
      </c>
      <c r="AQ81" s="100">
        <v>0</v>
      </c>
      <c r="AR81" s="100">
        <v>0</v>
      </c>
      <c r="AS81" s="100">
        <v>0</v>
      </c>
      <c r="AT81" s="100">
        <v>0</v>
      </c>
      <c r="AU81" s="100">
        <v>0</v>
      </c>
      <c r="AV81" s="100">
        <v>0</v>
      </c>
      <c r="AW81" s="100">
        <v>0</v>
      </c>
      <c r="AX81" s="100">
        <v>0</v>
      </c>
      <c r="AY81" s="100">
        <v>0</v>
      </c>
      <c r="AZ81" s="100">
        <v>0</v>
      </c>
      <c r="BA81" s="100">
        <v>0</v>
      </c>
      <c r="BB81" s="100">
        <v>0</v>
      </c>
      <c r="BC81" s="100">
        <v>0</v>
      </c>
      <c r="BD81" s="100">
        <v>0</v>
      </c>
      <c r="BE81" s="100">
        <v>0</v>
      </c>
      <c r="BF81" s="100">
        <v>0</v>
      </c>
      <c r="BG81" s="100">
        <v>0</v>
      </c>
      <c r="BH81" s="100">
        <v>0</v>
      </c>
      <c r="BI81" s="100">
        <v>0</v>
      </c>
      <c r="BJ81" s="100">
        <v>0</v>
      </c>
      <c r="BK81" s="100">
        <v>0</v>
      </c>
      <c r="BL81" s="100">
        <v>0</v>
      </c>
      <c r="BM81" s="100">
        <v>0</v>
      </c>
      <c r="BN81" s="100">
        <v>0</v>
      </c>
      <c r="BO81" s="100">
        <v>0</v>
      </c>
      <c r="BP81" s="100">
        <v>0</v>
      </c>
      <c r="BQ81" s="100">
        <v>0</v>
      </c>
      <c r="BR81" s="100">
        <v>0</v>
      </c>
      <c r="BS81" s="100">
        <v>0</v>
      </c>
      <c r="BT81" s="100">
        <v>0</v>
      </c>
      <c r="BU81" s="100">
        <v>0</v>
      </c>
      <c r="BV81" s="100">
        <v>0</v>
      </c>
      <c r="BW81" s="100">
        <v>0</v>
      </c>
      <c r="BX81" s="100">
        <v>0</v>
      </c>
      <c r="BY81" s="100">
        <v>0</v>
      </c>
      <c r="BZ81" s="100">
        <v>0</v>
      </c>
      <c r="CA81" s="100">
        <v>0</v>
      </c>
    </row>
    <row r="82" spans="1:79" x14ac:dyDescent="0.2">
      <c r="A82" s="101" t="s">
        <v>247</v>
      </c>
      <c r="B82" s="100">
        <v>0</v>
      </c>
      <c r="C82" s="100">
        <v>0</v>
      </c>
      <c r="D82" s="100">
        <v>0</v>
      </c>
      <c r="E82" s="100">
        <v>0</v>
      </c>
      <c r="F82" s="100">
        <v>0</v>
      </c>
      <c r="G82" s="100">
        <v>0</v>
      </c>
      <c r="H82" s="100">
        <v>0</v>
      </c>
      <c r="I82" s="100">
        <v>0</v>
      </c>
      <c r="J82" s="100">
        <v>0</v>
      </c>
      <c r="K82" s="100">
        <v>0</v>
      </c>
      <c r="L82" s="100">
        <v>0</v>
      </c>
      <c r="M82" s="100">
        <v>0</v>
      </c>
      <c r="N82" s="100">
        <v>0</v>
      </c>
      <c r="O82" s="100">
        <v>0</v>
      </c>
      <c r="P82" s="100">
        <v>0</v>
      </c>
      <c r="Q82" s="100">
        <v>0</v>
      </c>
      <c r="R82" s="100">
        <v>0</v>
      </c>
      <c r="S82" s="100">
        <v>0</v>
      </c>
      <c r="T82" s="100">
        <v>0</v>
      </c>
      <c r="U82" s="100">
        <v>0</v>
      </c>
      <c r="V82" s="100">
        <v>0</v>
      </c>
      <c r="W82" s="100">
        <v>0</v>
      </c>
      <c r="X82" s="100">
        <v>0</v>
      </c>
      <c r="Y82" s="100">
        <v>0</v>
      </c>
      <c r="Z82" s="100">
        <v>0</v>
      </c>
      <c r="AA82" s="100">
        <v>0</v>
      </c>
      <c r="AB82" s="100">
        <v>0</v>
      </c>
      <c r="AC82" s="100">
        <v>0</v>
      </c>
      <c r="AD82" s="100">
        <v>0</v>
      </c>
      <c r="AE82" s="100">
        <v>0</v>
      </c>
      <c r="AF82" s="100">
        <v>0</v>
      </c>
      <c r="AG82" s="100">
        <v>0</v>
      </c>
      <c r="AH82" s="100">
        <v>0</v>
      </c>
      <c r="AI82" s="100">
        <v>0</v>
      </c>
      <c r="AJ82" s="100">
        <v>0</v>
      </c>
      <c r="AK82" s="100">
        <v>0</v>
      </c>
      <c r="AL82" s="100">
        <v>0</v>
      </c>
      <c r="AM82" s="100">
        <v>0</v>
      </c>
      <c r="AN82" s="100">
        <v>0</v>
      </c>
      <c r="AO82" s="100">
        <v>0</v>
      </c>
      <c r="AP82" s="100">
        <v>0</v>
      </c>
      <c r="AQ82" s="100">
        <v>0</v>
      </c>
      <c r="AR82" s="100">
        <v>0</v>
      </c>
      <c r="AS82" s="100">
        <v>0</v>
      </c>
      <c r="AT82" s="100">
        <v>0</v>
      </c>
      <c r="AU82" s="100">
        <v>0</v>
      </c>
      <c r="AV82" s="100">
        <v>0</v>
      </c>
      <c r="AW82" s="100">
        <v>0</v>
      </c>
      <c r="AX82" s="100">
        <v>0</v>
      </c>
      <c r="AY82" s="100">
        <v>0</v>
      </c>
      <c r="AZ82" s="100">
        <v>0</v>
      </c>
      <c r="BA82" s="100">
        <v>0</v>
      </c>
      <c r="BB82" s="100">
        <v>0</v>
      </c>
      <c r="BC82" s="100">
        <v>0</v>
      </c>
      <c r="BD82" s="100">
        <v>0</v>
      </c>
      <c r="BE82" s="100">
        <v>0</v>
      </c>
      <c r="BF82" s="100">
        <v>0</v>
      </c>
      <c r="BG82" s="100">
        <v>0</v>
      </c>
      <c r="BH82" s="100">
        <v>0</v>
      </c>
      <c r="BI82" s="100">
        <v>0</v>
      </c>
      <c r="BJ82" s="100">
        <v>0</v>
      </c>
      <c r="BK82" s="100">
        <v>0</v>
      </c>
      <c r="BL82" s="100">
        <v>0</v>
      </c>
      <c r="BM82" s="100">
        <v>0</v>
      </c>
      <c r="BN82" s="100">
        <v>0</v>
      </c>
      <c r="BO82" s="100">
        <v>0</v>
      </c>
      <c r="BP82" s="100">
        <v>0</v>
      </c>
      <c r="BQ82" s="100">
        <v>0</v>
      </c>
      <c r="BR82" s="100">
        <v>0</v>
      </c>
      <c r="BS82" s="100">
        <v>0</v>
      </c>
      <c r="BT82" s="100">
        <v>0</v>
      </c>
      <c r="BU82" s="100">
        <v>0</v>
      </c>
      <c r="BV82" s="100">
        <v>0</v>
      </c>
      <c r="BW82" s="100">
        <v>0</v>
      </c>
      <c r="BX82" s="100">
        <v>0</v>
      </c>
      <c r="BY82" s="100">
        <v>0</v>
      </c>
      <c r="BZ82" s="100">
        <v>0</v>
      </c>
      <c r="CA82" s="100">
        <v>0</v>
      </c>
    </row>
    <row r="83" spans="1:79" x14ac:dyDescent="0.2">
      <c r="A83" s="101" t="s">
        <v>248</v>
      </c>
      <c r="B83" s="100">
        <v>-400000000</v>
      </c>
      <c r="C83" s="100">
        <v>-400000000</v>
      </c>
      <c r="D83" s="100">
        <v>-400000000</v>
      </c>
      <c r="E83" s="100">
        <v>-400000000</v>
      </c>
      <c r="F83" s="100">
        <v>-400000000</v>
      </c>
      <c r="G83" s="100">
        <v>-400000000</v>
      </c>
      <c r="H83" s="100">
        <v>-400000000</v>
      </c>
      <c r="I83" s="100">
        <v>-400000000</v>
      </c>
      <c r="J83" s="100">
        <v>-400000000</v>
      </c>
      <c r="K83" s="100">
        <v>-400000000</v>
      </c>
      <c r="L83" s="100">
        <v>-1200000000</v>
      </c>
      <c r="M83" s="100">
        <v>-1200000000</v>
      </c>
      <c r="N83" s="100">
        <v>-1200000000</v>
      </c>
      <c r="O83" s="100">
        <v>-1200000000</v>
      </c>
      <c r="P83" s="100">
        <v>-1200000000</v>
      </c>
      <c r="Q83" s="100">
        <v>-1200000000</v>
      </c>
      <c r="R83" s="100">
        <v>-1200000000</v>
      </c>
      <c r="S83" s="100">
        <v>-1200000000</v>
      </c>
      <c r="T83" s="100">
        <v>-1200000000</v>
      </c>
      <c r="U83" s="100">
        <v>-1200000000</v>
      </c>
      <c r="V83" s="100">
        <v>-1200000000</v>
      </c>
      <c r="W83" s="100">
        <v>-1200000000</v>
      </c>
      <c r="X83" s="100">
        <v>-1200000000</v>
      </c>
      <c r="Y83" s="100">
        <v>-1200000000</v>
      </c>
      <c r="Z83" s="100">
        <v>-1200000000</v>
      </c>
      <c r="AA83" s="100">
        <v>-1200000000</v>
      </c>
      <c r="AB83" s="100">
        <v>-1200000000</v>
      </c>
      <c r="AC83" s="100">
        <v>-1200000000</v>
      </c>
      <c r="AD83" s="100">
        <v>-1200000000</v>
      </c>
      <c r="AE83" s="100">
        <v>-1200000000</v>
      </c>
      <c r="AF83" s="100">
        <v>-1200000000</v>
      </c>
      <c r="AG83" s="100">
        <v>-1200000000</v>
      </c>
      <c r="AH83" s="100">
        <v>-1200000000</v>
      </c>
      <c r="AI83" s="100">
        <v>-1200000000</v>
      </c>
      <c r="AJ83" s="100">
        <v>-1200000000</v>
      </c>
      <c r="AK83" s="100">
        <v>-1200000000</v>
      </c>
      <c r="AL83" s="100">
        <v>-1200000000</v>
      </c>
      <c r="AM83" s="100">
        <v>-1200000000</v>
      </c>
      <c r="AN83" s="100">
        <v>-1200000000</v>
      </c>
      <c r="AO83" s="100">
        <v>-1200000000</v>
      </c>
      <c r="AP83" s="100">
        <v>-1200000000</v>
      </c>
      <c r="AQ83" s="100">
        <v>-1200000000</v>
      </c>
      <c r="AR83" s="100">
        <v>-1200000000</v>
      </c>
      <c r="AS83" s="100">
        <v>-1200000000</v>
      </c>
      <c r="AT83" s="100">
        <v>-1200000000</v>
      </c>
      <c r="AU83" s="100">
        <v>-1200000000</v>
      </c>
      <c r="AV83" s="100">
        <v>-1200000000</v>
      </c>
      <c r="AW83" s="100">
        <v>-1200000000</v>
      </c>
      <c r="AX83" s="100">
        <v>-1200000000</v>
      </c>
      <c r="AY83" s="100">
        <v>-1200000000</v>
      </c>
      <c r="AZ83" s="100">
        <v>-1200000000</v>
      </c>
      <c r="BA83" s="100">
        <v>-1200000000</v>
      </c>
      <c r="BB83" s="100">
        <v>-1200000000</v>
      </c>
      <c r="BC83" s="100">
        <v>-1200000000</v>
      </c>
      <c r="BD83" s="100">
        <v>-1200000000</v>
      </c>
      <c r="BE83" s="100">
        <v>-1200000000</v>
      </c>
      <c r="BF83" s="100">
        <v>-1200000000</v>
      </c>
      <c r="BG83" s="100">
        <v>-1200000000</v>
      </c>
      <c r="BH83" s="100">
        <v>-1200000000</v>
      </c>
      <c r="BI83" s="100">
        <v>-1200000000</v>
      </c>
      <c r="BJ83" s="100">
        <v>-1200000000</v>
      </c>
      <c r="BK83" s="100">
        <v>-1200000000</v>
      </c>
      <c r="BL83" s="100">
        <v>-1200000000</v>
      </c>
      <c r="BM83" s="100">
        <v>-1200000000</v>
      </c>
      <c r="BN83" s="100">
        <v>-1200000000</v>
      </c>
      <c r="BO83" s="100">
        <v>-1200000000</v>
      </c>
      <c r="BP83" s="100">
        <v>-1200000000</v>
      </c>
      <c r="BQ83" s="100">
        <v>-1200000000</v>
      </c>
      <c r="BR83" s="100">
        <v>-1200000000</v>
      </c>
      <c r="BS83" s="100">
        <v>-1200000000</v>
      </c>
      <c r="BT83" s="100">
        <v>-1200000000</v>
      </c>
      <c r="BU83" s="100">
        <v>-1200000000</v>
      </c>
      <c r="BV83" s="100">
        <v>-1200000000</v>
      </c>
      <c r="BW83" s="100">
        <v>-1200000000</v>
      </c>
      <c r="BX83" s="100">
        <v>-1200000000</v>
      </c>
      <c r="BY83" s="100">
        <v>-1200000000</v>
      </c>
      <c r="BZ83" s="100">
        <v>-1200000000</v>
      </c>
      <c r="CA83" s="100">
        <v>-1200000000</v>
      </c>
    </row>
    <row r="84" spans="1:79" x14ac:dyDescent="0.2">
      <c r="A84" s="102" t="s">
        <v>249</v>
      </c>
      <c r="B84" s="103"/>
      <c r="C84" s="103"/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/>
      <c r="AB84" s="103"/>
      <c r="AC84" s="103"/>
      <c r="AD84" s="103"/>
      <c r="AE84" s="103"/>
      <c r="AF84" s="103"/>
      <c r="AG84" s="103"/>
      <c r="AH84" s="103"/>
      <c r="AI84" s="103"/>
      <c r="AJ84" s="103"/>
      <c r="AK84" s="103"/>
      <c r="AL84" s="103"/>
      <c r="AM84" s="103"/>
      <c r="AN84" s="103"/>
      <c r="AO84" s="103"/>
      <c r="AP84" s="103"/>
      <c r="AQ84" s="103"/>
      <c r="AR84" s="103"/>
      <c r="AS84" s="103"/>
      <c r="AT84" s="103"/>
      <c r="AU84" s="103"/>
      <c r="AV84" s="103"/>
      <c r="AW84" s="103"/>
      <c r="AX84" s="103"/>
      <c r="AY84" s="103"/>
      <c r="AZ84" s="103"/>
      <c r="BA84" s="103"/>
      <c r="BB84" s="103"/>
      <c r="BC84" s="103"/>
      <c r="BD84" s="103"/>
      <c r="BE84" s="103"/>
      <c r="BF84" s="103"/>
      <c r="BG84" s="103"/>
      <c r="BH84" s="103"/>
      <c r="BI84" s="103"/>
      <c r="BJ84" s="103"/>
      <c r="BK84" s="103"/>
      <c r="BL84" s="103"/>
      <c r="BM84" s="103"/>
      <c r="BN84" s="103"/>
      <c r="BO84" s="103"/>
      <c r="BP84" s="103"/>
      <c r="BQ84" s="103"/>
      <c r="BR84" s="103"/>
      <c r="BS84" s="103"/>
      <c r="BT84" s="103"/>
      <c r="BU84" s="103"/>
      <c r="BV84" s="103"/>
      <c r="BW84" s="103"/>
      <c r="BX84" s="103"/>
      <c r="BY84" s="103"/>
      <c r="BZ84" s="103"/>
      <c r="CA84" s="103"/>
    </row>
    <row r="85" spans="1:79" x14ac:dyDescent="0.2">
      <c r="A85" s="101" t="s">
        <v>250</v>
      </c>
    </row>
    <row r="86" spans="1:79" x14ac:dyDescent="0.2">
      <c r="A86" s="99" t="s">
        <v>251</v>
      </c>
      <c r="B86" s="100">
        <v>0</v>
      </c>
      <c r="C86" s="100">
        <v>0</v>
      </c>
      <c r="D86" s="100">
        <v>0</v>
      </c>
      <c r="E86" s="100">
        <v>0</v>
      </c>
      <c r="F86" s="100">
        <v>0</v>
      </c>
      <c r="G86" s="100">
        <v>0</v>
      </c>
      <c r="H86" s="100">
        <v>0</v>
      </c>
      <c r="I86" s="100">
        <v>0</v>
      </c>
      <c r="J86" s="100">
        <v>0</v>
      </c>
      <c r="K86" s="100">
        <v>0</v>
      </c>
      <c r="L86" s="100">
        <v>0</v>
      </c>
      <c r="M86" s="100">
        <v>0</v>
      </c>
      <c r="N86" s="100">
        <v>0</v>
      </c>
      <c r="O86" s="100">
        <v>0</v>
      </c>
      <c r="P86" s="100">
        <v>0</v>
      </c>
      <c r="Q86" s="100">
        <v>0</v>
      </c>
      <c r="R86" s="100">
        <v>0</v>
      </c>
      <c r="S86" s="100">
        <v>0</v>
      </c>
      <c r="T86" s="100">
        <v>0</v>
      </c>
      <c r="U86" s="100">
        <v>0</v>
      </c>
      <c r="V86" s="100">
        <v>0</v>
      </c>
      <c r="W86" s="100">
        <v>0</v>
      </c>
      <c r="X86" s="100">
        <v>0</v>
      </c>
      <c r="Y86" s="100">
        <v>0</v>
      </c>
      <c r="Z86" s="100">
        <v>0</v>
      </c>
      <c r="AA86" s="100">
        <v>0</v>
      </c>
      <c r="AB86" s="100">
        <v>0</v>
      </c>
      <c r="AC86" s="100">
        <v>0</v>
      </c>
      <c r="AD86" s="100">
        <v>0</v>
      </c>
      <c r="AE86" s="100">
        <v>0</v>
      </c>
      <c r="AF86" s="100">
        <v>0</v>
      </c>
      <c r="AG86" s="100">
        <v>0</v>
      </c>
      <c r="AH86" s="100">
        <v>0</v>
      </c>
      <c r="AI86" s="100">
        <v>0</v>
      </c>
      <c r="AJ86" s="100">
        <v>0</v>
      </c>
      <c r="AK86" s="100">
        <v>0</v>
      </c>
      <c r="AL86" s="100">
        <v>0</v>
      </c>
      <c r="AM86" s="100">
        <v>0</v>
      </c>
      <c r="AN86" s="100">
        <v>0</v>
      </c>
      <c r="AO86" s="100">
        <v>0</v>
      </c>
      <c r="AP86" s="100">
        <v>0</v>
      </c>
      <c r="AQ86" s="100">
        <v>0</v>
      </c>
      <c r="AR86" s="100">
        <v>0</v>
      </c>
      <c r="AS86" s="100">
        <v>0</v>
      </c>
      <c r="AT86" s="100">
        <v>0</v>
      </c>
      <c r="AU86" s="100">
        <v>0</v>
      </c>
      <c r="AV86" s="100">
        <v>0</v>
      </c>
      <c r="AW86" s="100">
        <v>0</v>
      </c>
      <c r="AX86" s="100">
        <v>0</v>
      </c>
      <c r="AY86" s="100">
        <v>0</v>
      </c>
      <c r="AZ86" s="100">
        <v>0</v>
      </c>
      <c r="BA86" s="100">
        <v>0</v>
      </c>
      <c r="BB86" s="100">
        <v>0</v>
      </c>
      <c r="BC86" s="100">
        <v>0</v>
      </c>
      <c r="BD86" s="100">
        <v>0</v>
      </c>
      <c r="BE86" s="100">
        <v>0</v>
      </c>
      <c r="BF86" s="100">
        <v>0</v>
      </c>
      <c r="BG86" s="100">
        <v>0</v>
      </c>
      <c r="BH86" s="100">
        <v>0</v>
      </c>
      <c r="BI86" s="100">
        <v>0</v>
      </c>
      <c r="BJ86" s="100">
        <v>0</v>
      </c>
      <c r="BK86" s="100">
        <v>0</v>
      </c>
      <c r="BL86" s="100">
        <v>0</v>
      </c>
      <c r="BM86" s="100">
        <v>0</v>
      </c>
      <c r="BN86" s="100">
        <v>0</v>
      </c>
      <c r="BO86" s="100">
        <v>0</v>
      </c>
      <c r="BP86" s="100">
        <v>0</v>
      </c>
      <c r="BQ86" s="100">
        <v>0</v>
      </c>
      <c r="BR86" s="100">
        <v>0</v>
      </c>
      <c r="BS86" s="100">
        <v>0</v>
      </c>
      <c r="BT86" s="100">
        <v>0</v>
      </c>
      <c r="BU86" s="100">
        <v>0</v>
      </c>
      <c r="BV86" s="100">
        <v>0</v>
      </c>
      <c r="BW86" s="100">
        <v>0</v>
      </c>
      <c r="BX86" s="100">
        <v>0</v>
      </c>
      <c r="BY86" s="100">
        <v>0</v>
      </c>
      <c r="BZ86" s="100">
        <v>0</v>
      </c>
      <c r="CA86" s="100">
        <v>0</v>
      </c>
    </row>
    <row r="87" spans="1:79" x14ac:dyDescent="0.2">
      <c r="A87" s="101" t="s">
        <v>252</v>
      </c>
      <c r="B87" s="100">
        <v>2833972.18</v>
      </c>
      <c r="C87" s="100">
        <v>2825822.44</v>
      </c>
      <c r="D87" s="100">
        <v>2817672.71</v>
      </c>
      <c r="E87" s="100">
        <v>2809522.97</v>
      </c>
      <c r="F87" s="100">
        <v>2801373.24</v>
      </c>
      <c r="G87" s="100">
        <v>2793223.5</v>
      </c>
      <c r="H87" s="100">
        <v>2785073.76</v>
      </c>
      <c r="I87" s="100">
        <v>2776924.02</v>
      </c>
      <c r="J87" s="100">
        <v>2768774.29</v>
      </c>
      <c r="K87" s="100">
        <v>2760624.55</v>
      </c>
      <c r="L87" s="100">
        <v>2752474.81</v>
      </c>
      <c r="M87" s="100">
        <v>2744325.08</v>
      </c>
      <c r="N87" s="100">
        <v>2744325.08</v>
      </c>
      <c r="O87" s="100">
        <v>2744325.08</v>
      </c>
      <c r="P87" s="100">
        <v>2744325.08</v>
      </c>
      <c r="Q87" s="100">
        <v>2744325.08</v>
      </c>
      <c r="R87" s="100">
        <v>2744325.08</v>
      </c>
      <c r="S87" s="100">
        <v>2744325.08</v>
      </c>
      <c r="T87" s="100">
        <v>2744325.08</v>
      </c>
      <c r="U87" s="100">
        <v>2744325.08</v>
      </c>
      <c r="V87" s="100">
        <v>2744325.08</v>
      </c>
      <c r="W87" s="100">
        <v>2744325.08</v>
      </c>
      <c r="X87" s="100">
        <v>2744325.08</v>
      </c>
      <c r="Y87" s="100">
        <v>2744325.08</v>
      </c>
      <c r="Z87" s="100">
        <v>2744325.08</v>
      </c>
      <c r="AA87" s="100">
        <v>2744325.08</v>
      </c>
      <c r="AB87" s="100">
        <v>2744325.08</v>
      </c>
      <c r="AC87" s="100">
        <v>2744325.08</v>
      </c>
      <c r="AD87" s="100">
        <v>2744325.08</v>
      </c>
      <c r="AE87" s="100">
        <v>2744325.08</v>
      </c>
      <c r="AF87" s="100">
        <v>2744325.08</v>
      </c>
      <c r="AG87" s="100">
        <v>2744325.08</v>
      </c>
      <c r="AH87" s="100">
        <v>2744325.08</v>
      </c>
      <c r="AI87" s="100">
        <v>2744325.08</v>
      </c>
      <c r="AJ87" s="100">
        <v>2744325.08</v>
      </c>
      <c r="AK87" s="100">
        <v>2744325.08</v>
      </c>
      <c r="AL87" s="100">
        <v>2744325.08</v>
      </c>
      <c r="AM87" s="100">
        <v>2744325.08</v>
      </c>
      <c r="AN87" s="100">
        <v>2744325.08</v>
      </c>
      <c r="AO87" s="100">
        <v>2744325.08</v>
      </c>
      <c r="AP87" s="100">
        <v>2744325.08</v>
      </c>
      <c r="AQ87" s="100">
        <v>2744325.08</v>
      </c>
      <c r="AR87" s="100">
        <v>2744325.08</v>
      </c>
      <c r="AS87" s="100">
        <v>2744325.08</v>
      </c>
      <c r="AT87" s="100">
        <v>2744325.08</v>
      </c>
      <c r="AU87" s="100">
        <v>2744325.08</v>
      </c>
      <c r="AV87" s="100">
        <v>2744325.08</v>
      </c>
      <c r="AW87" s="100">
        <v>2744325.08</v>
      </c>
      <c r="AX87" s="100">
        <v>2744325.08</v>
      </c>
      <c r="AY87" s="100">
        <v>2744325.08</v>
      </c>
      <c r="AZ87" s="100">
        <v>2744325.08</v>
      </c>
      <c r="BA87" s="100">
        <v>2744325.08</v>
      </c>
      <c r="BB87" s="100">
        <v>2744325.08</v>
      </c>
      <c r="BC87" s="100">
        <v>2744325.08</v>
      </c>
      <c r="BD87" s="100">
        <v>2744325.08</v>
      </c>
      <c r="BE87" s="100">
        <v>2744325.08</v>
      </c>
      <c r="BF87" s="100">
        <v>2744325.08</v>
      </c>
      <c r="BG87" s="100">
        <v>2744325.08</v>
      </c>
      <c r="BH87" s="100">
        <v>2744325.08</v>
      </c>
      <c r="BI87" s="100">
        <v>2744325.08</v>
      </c>
      <c r="BJ87" s="100">
        <v>2744325.08</v>
      </c>
      <c r="BK87" s="100">
        <v>2744325.08</v>
      </c>
      <c r="BL87" s="100">
        <v>2744325.08</v>
      </c>
      <c r="BM87" s="100">
        <v>2744325.08</v>
      </c>
      <c r="BN87" s="100">
        <v>2744325.08</v>
      </c>
      <c r="BO87" s="100">
        <v>2744325.08</v>
      </c>
      <c r="BP87" s="100">
        <v>2744325.08</v>
      </c>
      <c r="BQ87" s="100">
        <v>2744325.08</v>
      </c>
      <c r="BR87" s="100">
        <v>2744325.08</v>
      </c>
      <c r="BS87" s="100">
        <v>2744325.08</v>
      </c>
      <c r="BT87" s="100">
        <v>2744325.08</v>
      </c>
      <c r="BU87" s="100">
        <v>2744325.08</v>
      </c>
      <c r="BV87" s="100">
        <v>2744325.08</v>
      </c>
      <c r="BW87" s="100">
        <v>2744325.08</v>
      </c>
      <c r="BX87" s="100">
        <v>2744325.08</v>
      </c>
      <c r="BY87" s="100">
        <v>2744325.08</v>
      </c>
      <c r="BZ87" s="100">
        <v>2744325.08</v>
      </c>
      <c r="CA87" s="100">
        <v>2744325.08</v>
      </c>
    </row>
    <row r="88" spans="1:79" x14ac:dyDescent="0.2">
      <c r="A88" s="101" t="s">
        <v>253</v>
      </c>
      <c r="B88" s="100">
        <v>965949.27</v>
      </c>
      <c r="C88" s="100">
        <v>958042.12</v>
      </c>
      <c r="D88" s="100">
        <v>950134.98</v>
      </c>
      <c r="E88" s="100">
        <v>942227.83</v>
      </c>
      <c r="F88" s="100">
        <v>934320.68</v>
      </c>
      <c r="G88" s="100">
        <v>926413.53</v>
      </c>
      <c r="H88" s="100">
        <v>918506.38</v>
      </c>
      <c r="I88" s="100">
        <v>910599.23</v>
      </c>
      <c r="J88" s="100">
        <v>902692.08</v>
      </c>
      <c r="K88" s="100">
        <v>894784.93</v>
      </c>
      <c r="L88" s="100">
        <v>886877.79</v>
      </c>
      <c r="M88" s="100">
        <v>878970.64</v>
      </c>
      <c r="N88" s="100">
        <v>878970.64</v>
      </c>
      <c r="O88" s="100">
        <v>878970.64</v>
      </c>
      <c r="P88" s="100">
        <v>878970.64</v>
      </c>
      <c r="Q88" s="100">
        <v>878970.64</v>
      </c>
      <c r="R88" s="100">
        <v>878970.64</v>
      </c>
      <c r="S88" s="100">
        <v>878970.64</v>
      </c>
      <c r="T88" s="100">
        <v>878970.64</v>
      </c>
      <c r="U88" s="100">
        <v>878970.64</v>
      </c>
      <c r="V88" s="100">
        <v>878970.64</v>
      </c>
      <c r="W88" s="100">
        <v>878970.64</v>
      </c>
      <c r="X88" s="100">
        <v>878970.64</v>
      </c>
      <c r="Y88" s="100">
        <v>878970.64</v>
      </c>
      <c r="Z88" s="100">
        <v>878970.64</v>
      </c>
      <c r="AA88" s="100">
        <v>878970.64</v>
      </c>
      <c r="AB88" s="100">
        <v>878970.64</v>
      </c>
      <c r="AC88" s="100">
        <v>878970.64</v>
      </c>
      <c r="AD88" s="100">
        <v>878970.64</v>
      </c>
      <c r="AE88" s="100">
        <v>878970.64</v>
      </c>
      <c r="AF88" s="100">
        <v>878970.64</v>
      </c>
      <c r="AG88" s="100">
        <v>878970.64</v>
      </c>
      <c r="AH88" s="100">
        <v>878970.64</v>
      </c>
      <c r="AI88" s="100">
        <v>878970.64</v>
      </c>
      <c r="AJ88" s="100">
        <v>878970.64</v>
      </c>
      <c r="AK88" s="100">
        <v>878970.64</v>
      </c>
      <c r="AL88" s="100">
        <v>878970.64</v>
      </c>
      <c r="AM88" s="100">
        <v>878970.64</v>
      </c>
      <c r="AN88" s="100">
        <v>878970.64</v>
      </c>
      <c r="AO88" s="100">
        <v>878970.64</v>
      </c>
      <c r="AP88" s="100">
        <v>878970.64</v>
      </c>
      <c r="AQ88" s="100">
        <v>878970.64</v>
      </c>
      <c r="AR88" s="100">
        <v>878970.64</v>
      </c>
      <c r="AS88" s="100">
        <v>878970.64</v>
      </c>
      <c r="AT88" s="100">
        <v>878970.64</v>
      </c>
      <c r="AU88" s="100">
        <v>878970.64</v>
      </c>
      <c r="AV88" s="100">
        <v>878970.64</v>
      </c>
      <c r="AW88" s="100">
        <v>878970.64</v>
      </c>
      <c r="AX88" s="100">
        <v>878970.64</v>
      </c>
      <c r="AY88" s="100">
        <v>878970.64</v>
      </c>
      <c r="AZ88" s="100">
        <v>878970.64</v>
      </c>
      <c r="BA88" s="100">
        <v>878970.64</v>
      </c>
      <c r="BB88" s="100">
        <v>878970.64</v>
      </c>
      <c r="BC88" s="100">
        <v>878970.64</v>
      </c>
      <c r="BD88" s="100">
        <v>878970.64</v>
      </c>
      <c r="BE88" s="100">
        <v>878970.64</v>
      </c>
      <c r="BF88" s="100">
        <v>878970.64</v>
      </c>
      <c r="BG88" s="100">
        <v>878970.64</v>
      </c>
      <c r="BH88" s="100">
        <v>878970.64</v>
      </c>
      <c r="BI88" s="100">
        <v>878970.64</v>
      </c>
      <c r="BJ88" s="100">
        <v>878970.64</v>
      </c>
      <c r="BK88" s="100">
        <v>878970.64</v>
      </c>
      <c r="BL88" s="100">
        <v>878970.64</v>
      </c>
      <c r="BM88" s="100">
        <v>878970.64</v>
      </c>
      <c r="BN88" s="100">
        <v>878970.64</v>
      </c>
      <c r="BO88" s="100">
        <v>878970.64</v>
      </c>
      <c r="BP88" s="100">
        <v>878970.64</v>
      </c>
      <c r="BQ88" s="100">
        <v>878970.64</v>
      </c>
      <c r="BR88" s="100">
        <v>878970.64</v>
      </c>
      <c r="BS88" s="100">
        <v>878970.64</v>
      </c>
      <c r="BT88" s="100">
        <v>878970.64</v>
      </c>
      <c r="BU88" s="100">
        <v>878970.64</v>
      </c>
      <c r="BV88" s="100">
        <v>878970.64</v>
      </c>
      <c r="BW88" s="100">
        <v>878970.64</v>
      </c>
      <c r="BX88" s="100">
        <v>878970.64</v>
      </c>
      <c r="BY88" s="100">
        <v>878970.64</v>
      </c>
      <c r="BZ88" s="100">
        <v>878970.64</v>
      </c>
      <c r="CA88" s="100">
        <v>878970.64</v>
      </c>
    </row>
    <row r="89" spans="1:79" x14ac:dyDescent="0.2">
      <c r="A89" s="101" t="s">
        <v>254</v>
      </c>
      <c r="B89" s="100">
        <v>0</v>
      </c>
      <c r="C89" s="100">
        <v>0</v>
      </c>
      <c r="D89" s="100">
        <v>0</v>
      </c>
      <c r="E89" s="100">
        <v>0</v>
      </c>
      <c r="F89" s="100">
        <v>0</v>
      </c>
      <c r="G89" s="100">
        <v>0</v>
      </c>
      <c r="H89" s="100">
        <v>0</v>
      </c>
      <c r="I89" s="100">
        <v>0</v>
      </c>
      <c r="J89" s="100">
        <v>0</v>
      </c>
      <c r="K89" s="100">
        <v>0</v>
      </c>
      <c r="L89" s="100">
        <v>0</v>
      </c>
      <c r="M89" s="100">
        <v>0</v>
      </c>
      <c r="N89" s="100">
        <v>0</v>
      </c>
      <c r="O89" s="100">
        <v>0</v>
      </c>
      <c r="P89" s="100">
        <v>0</v>
      </c>
      <c r="Q89" s="100">
        <v>0</v>
      </c>
      <c r="R89" s="100">
        <v>0</v>
      </c>
      <c r="S89" s="100">
        <v>0</v>
      </c>
      <c r="T89" s="100">
        <v>0</v>
      </c>
      <c r="U89" s="100">
        <v>0</v>
      </c>
      <c r="V89" s="100">
        <v>0</v>
      </c>
      <c r="W89" s="100">
        <v>0</v>
      </c>
      <c r="X89" s="100">
        <v>0</v>
      </c>
      <c r="Y89" s="100">
        <v>0</v>
      </c>
      <c r="Z89" s="100">
        <v>0</v>
      </c>
      <c r="AA89" s="100">
        <v>0</v>
      </c>
      <c r="AB89" s="100">
        <v>0</v>
      </c>
      <c r="AC89" s="100">
        <v>0</v>
      </c>
      <c r="AD89" s="100">
        <v>0</v>
      </c>
      <c r="AE89" s="100">
        <v>0</v>
      </c>
      <c r="AF89" s="100">
        <v>0</v>
      </c>
      <c r="AG89" s="100">
        <v>0</v>
      </c>
      <c r="AH89" s="100">
        <v>0</v>
      </c>
      <c r="AI89" s="100">
        <v>0</v>
      </c>
      <c r="AJ89" s="100">
        <v>0</v>
      </c>
      <c r="AK89" s="100">
        <v>0</v>
      </c>
      <c r="AL89" s="100">
        <v>0</v>
      </c>
      <c r="AM89" s="100">
        <v>0</v>
      </c>
      <c r="AN89" s="100">
        <v>0</v>
      </c>
      <c r="AO89" s="100">
        <v>0</v>
      </c>
      <c r="AP89" s="100">
        <v>0</v>
      </c>
      <c r="AQ89" s="100">
        <v>0</v>
      </c>
      <c r="AR89" s="100">
        <v>0</v>
      </c>
      <c r="AS89" s="100">
        <v>0</v>
      </c>
      <c r="AT89" s="100">
        <v>0</v>
      </c>
      <c r="AU89" s="100">
        <v>0</v>
      </c>
      <c r="AV89" s="100">
        <v>0</v>
      </c>
      <c r="AW89" s="100">
        <v>0</v>
      </c>
      <c r="AX89" s="100">
        <v>0</v>
      </c>
      <c r="AY89" s="100">
        <v>0</v>
      </c>
      <c r="AZ89" s="100">
        <v>0</v>
      </c>
      <c r="BA89" s="100">
        <v>0</v>
      </c>
      <c r="BB89" s="100">
        <v>0</v>
      </c>
      <c r="BC89" s="100">
        <v>0</v>
      </c>
      <c r="BD89" s="100">
        <v>0</v>
      </c>
      <c r="BE89" s="100">
        <v>0</v>
      </c>
      <c r="BF89" s="100">
        <v>0</v>
      </c>
      <c r="BG89" s="100">
        <v>0</v>
      </c>
      <c r="BH89" s="100">
        <v>0</v>
      </c>
      <c r="BI89" s="100">
        <v>0</v>
      </c>
      <c r="BJ89" s="100">
        <v>0</v>
      </c>
      <c r="BK89" s="100">
        <v>0</v>
      </c>
      <c r="BL89" s="100">
        <v>0</v>
      </c>
      <c r="BM89" s="100">
        <v>0</v>
      </c>
      <c r="BN89" s="100">
        <v>0</v>
      </c>
      <c r="BO89" s="100">
        <v>0</v>
      </c>
      <c r="BP89" s="100">
        <v>0</v>
      </c>
      <c r="BQ89" s="100">
        <v>0</v>
      </c>
      <c r="BR89" s="100">
        <v>0</v>
      </c>
      <c r="BS89" s="100">
        <v>0</v>
      </c>
      <c r="BT89" s="100">
        <v>0</v>
      </c>
      <c r="BU89" s="100">
        <v>0</v>
      </c>
      <c r="BV89" s="100">
        <v>0</v>
      </c>
      <c r="BW89" s="100">
        <v>0</v>
      </c>
      <c r="BX89" s="100">
        <v>0</v>
      </c>
      <c r="BY89" s="100">
        <v>0</v>
      </c>
      <c r="BZ89" s="100">
        <v>0</v>
      </c>
      <c r="CA89" s="100">
        <v>0</v>
      </c>
    </row>
    <row r="90" spans="1:79" x14ac:dyDescent="0.2">
      <c r="A90" s="101" t="s">
        <v>255</v>
      </c>
      <c r="B90" s="100">
        <v>0</v>
      </c>
      <c r="C90" s="100">
        <v>0</v>
      </c>
      <c r="D90" s="100">
        <v>0</v>
      </c>
      <c r="E90" s="100">
        <v>0</v>
      </c>
      <c r="F90" s="100">
        <v>0</v>
      </c>
      <c r="G90" s="100">
        <v>0</v>
      </c>
      <c r="H90" s="100">
        <v>0</v>
      </c>
      <c r="I90" s="100">
        <v>0</v>
      </c>
      <c r="J90" s="100">
        <v>0</v>
      </c>
      <c r="K90" s="100">
        <v>0</v>
      </c>
      <c r="L90" s="100">
        <v>0</v>
      </c>
      <c r="M90" s="100">
        <v>0</v>
      </c>
      <c r="N90" s="100">
        <v>0</v>
      </c>
      <c r="O90" s="100">
        <v>0</v>
      </c>
      <c r="P90" s="100">
        <v>0</v>
      </c>
      <c r="Q90" s="100">
        <v>0</v>
      </c>
      <c r="R90" s="100">
        <v>0</v>
      </c>
      <c r="S90" s="100">
        <v>0</v>
      </c>
      <c r="T90" s="100">
        <v>0</v>
      </c>
      <c r="U90" s="100">
        <v>0</v>
      </c>
      <c r="V90" s="100">
        <v>0</v>
      </c>
      <c r="W90" s="100">
        <v>0</v>
      </c>
      <c r="X90" s="100">
        <v>0</v>
      </c>
      <c r="Y90" s="100">
        <v>0</v>
      </c>
      <c r="Z90" s="100">
        <v>0</v>
      </c>
      <c r="AA90" s="100">
        <v>0</v>
      </c>
      <c r="AB90" s="100">
        <v>0</v>
      </c>
      <c r="AC90" s="100">
        <v>0</v>
      </c>
      <c r="AD90" s="100">
        <v>0</v>
      </c>
      <c r="AE90" s="100">
        <v>0</v>
      </c>
      <c r="AF90" s="100">
        <v>0</v>
      </c>
      <c r="AG90" s="100">
        <v>0</v>
      </c>
      <c r="AH90" s="100">
        <v>0</v>
      </c>
      <c r="AI90" s="100">
        <v>0</v>
      </c>
      <c r="AJ90" s="100">
        <v>0</v>
      </c>
      <c r="AK90" s="100">
        <v>0</v>
      </c>
      <c r="AL90" s="100">
        <v>0</v>
      </c>
      <c r="AM90" s="100">
        <v>0</v>
      </c>
      <c r="AN90" s="100">
        <v>0</v>
      </c>
      <c r="AO90" s="100">
        <v>0</v>
      </c>
      <c r="AP90" s="100">
        <v>0</v>
      </c>
      <c r="AQ90" s="100">
        <v>0</v>
      </c>
      <c r="AR90" s="100">
        <v>0</v>
      </c>
      <c r="AS90" s="100">
        <v>0</v>
      </c>
      <c r="AT90" s="100">
        <v>0</v>
      </c>
      <c r="AU90" s="100">
        <v>0</v>
      </c>
      <c r="AV90" s="100">
        <v>0</v>
      </c>
      <c r="AW90" s="100">
        <v>0</v>
      </c>
      <c r="AX90" s="100">
        <v>0</v>
      </c>
      <c r="AY90" s="100">
        <v>0</v>
      </c>
      <c r="AZ90" s="100">
        <v>0</v>
      </c>
      <c r="BA90" s="100">
        <v>0</v>
      </c>
      <c r="BB90" s="100">
        <v>0</v>
      </c>
      <c r="BC90" s="100">
        <v>0</v>
      </c>
      <c r="BD90" s="100">
        <v>0</v>
      </c>
      <c r="BE90" s="100">
        <v>0</v>
      </c>
      <c r="BF90" s="100">
        <v>0</v>
      </c>
      <c r="BG90" s="100">
        <v>0</v>
      </c>
      <c r="BH90" s="100">
        <v>0</v>
      </c>
      <c r="BI90" s="100">
        <v>0</v>
      </c>
      <c r="BJ90" s="100">
        <v>0</v>
      </c>
      <c r="BK90" s="100">
        <v>0</v>
      </c>
      <c r="BL90" s="100">
        <v>0</v>
      </c>
      <c r="BM90" s="100">
        <v>0</v>
      </c>
      <c r="BN90" s="100">
        <v>0</v>
      </c>
      <c r="BO90" s="100">
        <v>0</v>
      </c>
      <c r="BP90" s="100">
        <v>0</v>
      </c>
      <c r="BQ90" s="100">
        <v>0</v>
      </c>
      <c r="BR90" s="100">
        <v>0</v>
      </c>
      <c r="BS90" s="100">
        <v>0</v>
      </c>
      <c r="BT90" s="100">
        <v>0</v>
      </c>
      <c r="BU90" s="100">
        <v>0</v>
      </c>
      <c r="BV90" s="100">
        <v>0</v>
      </c>
      <c r="BW90" s="100">
        <v>0</v>
      </c>
      <c r="BX90" s="100">
        <v>0</v>
      </c>
      <c r="BY90" s="100">
        <v>0</v>
      </c>
      <c r="BZ90" s="100">
        <v>0</v>
      </c>
      <c r="CA90" s="100">
        <v>0</v>
      </c>
    </row>
    <row r="91" spans="1:79" x14ac:dyDescent="0.2">
      <c r="A91" s="101" t="s">
        <v>256</v>
      </c>
      <c r="B91" s="100">
        <v>711821.19</v>
      </c>
      <c r="C91" s="100">
        <v>702632.45</v>
      </c>
      <c r="D91" s="100">
        <v>693443.71</v>
      </c>
      <c r="E91" s="100">
        <v>684254.97</v>
      </c>
      <c r="F91" s="100">
        <v>675066.23</v>
      </c>
      <c r="G91" s="100">
        <v>665877.48</v>
      </c>
      <c r="H91" s="100">
        <v>656688.74</v>
      </c>
      <c r="I91" s="100">
        <v>647500</v>
      </c>
      <c r="J91" s="100">
        <v>638311.26</v>
      </c>
      <c r="K91" s="100">
        <v>629122.52</v>
      </c>
      <c r="L91" s="100">
        <v>619933.77</v>
      </c>
      <c r="M91" s="100">
        <v>610745.03</v>
      </c>
      <c r="N91" s="100">
        <v>610745.03</v>
      </c>
      <c r="O91" s="100">
        <v>610745.03</v>
      </c>
      <c r="P91" s="100">
        <v>610745.03</v>
      </c>
      <c r="Q91" s="100">
        <v>610745.03</v>
      </c>
      <c r="R91" s="100">
        <v>610745.03</v>
      </c>
      <c r="S91" s="100">
        <v>610745.03</v>
      </c>
      <c r="T91" s="100">
        <v>610745.03</v>
      </c>
      <c r="U91" s="100">
        <v>610745.03</v>
      </c>
      <c r="V91" s="100">
        <v>610745.03</v>
      </c>
      <c r="W91" s="100">
        <v>610745.03</v>
      </c>
      <c r="X91" s="100">
        <v>610745.03</v>
      </c>
      <c r="Y91" s="100">
        <v>610745.03</v>
      </c>
      <c r="Z91" s="100">
        <v>610745.03</v>
      </c>
      <c r="AA91" s="100">
        <v>610745.03</v>
      </c>
      <c r="AB91" s="100">
        <v>610745.03</v>
      </c>
      <c r="AC91" s="100">
        <v>610745.03</v>
      </c>
      <c r="AD91" s="100">
        <v>610745.03</v>
      </c>
      <c r="AE91" s="100">
        <v>610745.03</v>
      </c>
      <c r="AF91" s="100">
        <v>610745.03</v>
      </c>
      <c r="AG91" s="100">
        <v>610745.03</v>
      </c>
      <c r="AH91" s="100">
        <v>610745.03</v>
      </c>
      <c r="AI91" s="100">
        <v>610745.03</v>
      </c>
      <c r="AJ91" s="100">
        <v>610745.03</v>
      </c>
      <c r="AK91" s="100">
        <v>610745.03</v>
      </c>
      <c r="AL91" s="100">
        <v>610745.03</v>
      </c>
      <c r="AM91" s="100">
        <v>610745.03</v>
      </c>
      <c r="AN91" s="100">
        <v>610745.03</v>
      </c>
      <c r="AO91" s="100">
        <v>610745.03</v>
      </c>
      <c r="AP91" s="100">
        <v>610745.03</v>
      </c>
      <c r="AQ91" s="100">
        <v>610745.03</v>
      </c>
      <c r="AR91" s="100">
        <v>610745.03</v>
      </c>
      <c r="AS91" s="100">
        <v>610745.03</v>
      </c>
      <c r="AT91" s="100">
        <v>610745.03</v>
      </c>
      <c r="AU91" s="100">
        <v>610745.03</v>
      </c>
      <c r="AV91" s="100">
        <v>610745.03</v>
      </c>
      <c r="AW91" s="100">
        <v>610745.03</v>
      </c>
      <c r="AX91" s="100">
        <v>610745.03</v>
      </c>
      <c r="AY91" s="100">
        <v>610745.03</v>
      </c>
      <c r="AZ91" s="100">
        <v>610745.03</v>
      </c>
      <c r="BA91" s="100">
        <v>610745.03</v>
      </c>
      <c r="BB91" s="100">
        <v>610745.03</v>
      </c>
      <c r="BC91" s="100">
        <v>610745.03</v>
      </c>
      <c r="BD91" s="100">
        <v>610745.03</v>
      </c>
      <c r="BE91" s="100">
        <v>610745.03</v>
      </c>
      <c r="BF91" s="100">
        <v>610745.03</v>
      </c>
      <c r="BG91" s="100">
        <v>610745.03</v>
      </c>
      <c r="BH91" s="100">
        <v>610745.03</v>
      </c>
      <c r="BI91" s="100">
        <v>610745.03</v>
      </c>
      <c r="BJ91" s="100">
        <v>610745.03</v>
      </c>
      <c r="BK91" s="100">
        <v>610745.03</v>
      </c>
      <c r="BL91" s="100">
        <v>610745.03</v>
      </c>
      <c r="BM91" s="100">
        <v>610745.03</v>
      </c>
      <c r="BN91" s="100">
        <v>610745.03</v>
      </c>
      <c r="BO91" s="100">
        <v>610745.03</v>
      </c>
      <c r="BP91" s="100">
        <v>610745.03</v>
      </c>
      <c r="BQ91" s="100">
        <v>610745.03</v>
      </c>
      <c r="BR91" s="100">
        <v>610745.03</v>
      </c>
      <c r="BS91" s="100">
        <v>610745.03</v>
      </c>
      <c r="BT91" s="100">
        <v>610745.03</v>
      </c>
      <c r="BU91" s="100">
        <v>610745.03</v>
      </c>
      <c r="BV91" s="100">
        <v>610745.03</v>
      </c>
      <c r="BW91" s="100">
        <v>610745.03</v>
      </c>
      <c r="BX91" s="100">
        <v>610745.03</v>
      </c>
      <c r="BY91" s="100">
        <v>610745.03</v>
      </c>
      <c r="BZ91" s="100">
        <v>610745.03</v>
      </c>
      <c r="CA91" s="100">
        <v>610745.03</v>
      </c>
    </row>
    <row r="92" spans="1:79" x14ac:dyDescent="0.2">
      <c r="A92" s="101" t="s">
        <v>257</v>
      </c>
      <c r="B92" s="100">
        <v>489222.47</v>
      </c>
      <c r="C92" s="100">
        <v>487681.45</v>
      </c>
      <c r="D92" s="100">
        <v>486140.43</v>
      </c>
      <c r="E92" s="100">
        <v>484599.41</v>
      </c>
      <c r="F92" s="100">
        <v>483058.39</v>
      </c>
      <c r="G92" s="100">
        <v>481517.37</v>
      </c>
      <c r="H92" s="100">
        <v>479976.35</v>
      </c>
      <c r="I92" s="100">
        <v>478435.33</v>
      </c>
      <c r="J92" s="100">
        <v>476894.31</v>
      </c>
      <c r="K92" s="100">
        <v>475353.29</v>
      </c>
      <c r="L92" s="100">
        <v>473812.27</v>
      </c>
      <c r="M92" s="100">
        <v>472271.25</v>
      </c>
      <c r="N92" s="100">
        <v>472271.25</v>
      </c>
      <c r="O92" s="100">
        <v>472271.25</v>
      </c>
      <c r="P92" s="100">
        <v>472271.25</v>
      </c>
      <c r="Q92" s="100">
        <v>472271.25</v>
      </c>
      <c r="R92" s="100">
        <v>472271.25</v>
      </c>
      <c r="S92" s="100">
        <v>472271.25</v>
      </c>
      <c r="T92" s="100">
        <v>472271.25</v>
      </c>
      <c r="U92" s="100">
        <v>472271.25</v>
      </c>
      <c r="V92" s="100">
        <v>472271.25</v>
      </c>
      <c r="W92" s="100">
        <v>472271.25</v>
      </c>
      <c r="X92" s="100">
        <v>472271.25</v>
      </c>
      <c r="Y92" s="100">
        <v>472271.25</v>
      </c>
      <c r="Z92" s="100">
        <v>472271.25</v>
      </c>
      <c r="AA92" s="100">
        <v>472271.25</v>
      </c>
      <c r="AB92" s="100">
        <v>472271.25</v>
      </c>
      <c r="AC92" s="100">
        <v>472271.25</v>
      </c>
      <c r="AD92" s="100">
        <v>472271.25</v>
      </c>
      <c r="AE92" s="100">
        <v>472271.25</v>
      </c>
      <c r="AF92" s="100">
        <v>472271.25</v>
      </c>
      <c r="AG92" s="100">
        <v>472271.25</v>
      </c>
      <c r="AH92" s="100">
        <v>472271.25</v>
      </c>
      <c r="AI92" s="100">
        <v>472271.25</v>
      </c>
      <c r="AJ92" s="100">
        <v>472271.25</v>
      </c>
      <c r="AK92" s="100">
        <v>472271.25</v>
      </c>
      <c r="AL92" s="100">
        <v>472271.25</v>
      </c>
      <c r="AM92" s="100">
        <v>472271.25</v>
      </c>
      <c r="AN92" s="100">
        <v>472271.25</v>
      </c>
      <c r="AO92" s="100">
        <v>472271.25</v>
      </c>
      <c r="AP92" s="100">
        <v>472271.25</v>
      </c>
      <c r="AQ92" s="100">
        <v>472271.25</v>
      </c>
      <c r="AR92" s="100">
        <v>472271.25</v>
      </c>
      <c r="AS92" s="100">
        <v>472271.25</v>
      </c>
      <c r="AT92" s="100">
        <v>472271.25</v>
      </c>
      <c r="AU92" s="100">
        <v>472271.25</v>
      </c>
      <c r="AV92" s="100">
        <v>472271.25</v>
      </c>
      <c r="AW92" s="100">
        <v>472271.25</v>
      </c>
      <c r="AX92" s="100">
        <v>472271.25</v>
      </c>
      <c r="AY92" s="100">
        <v>472271.25</v>
      </c>
      <c r="AZ92" s="100">
        <v>472271.25</v>
      </c>
      <c r="BA92" s="100">
        <v>472271.25</v>
      </c>
      <c r="BB92" s="100">
        <v>472271.25</v>
      </c>
      <c r="BC92" s="100">
        <v>472271.25</v>
      </c>
      <c r="BD92" s="100">
        <v>472271.25</v>
      </c>
      <c r="BE92" s="100">
        <v>472271.25</v>
      </c>
      <c r="BF92" s="100">
        <v>472271.25</v>
      </c>
      <c r="BG92" s="100">
        <v>472271.25</v>
      </c>
      <c r="BH92" s="100">
        <v>472271.25</v>
      </c>
      <c r="BI92" s="100">
        <v>472271.25</v>
      </c>
      <c r="BJ92" s="100">
        <v>472271.25</v>
      </c>
      <c r="BK92" s="100">
        <v>472271.25</v>
      </c>
      <c r="BL92" s="100">
        <v>472271.25</v>
      </c>
      <c r="BM92" s="100">
        <v>472271.25</v>
      </c>
      <c r="BN92" s="100">
        <v>472271.25</v>
      </c>
      <c r="BO92" s="100">
        <v>472271.25</v>
      </c>
      <c r="BP92" s="100">
        <v>472271.25</v>
      </c>
      <c r="BQ92" s="100">
        <v>472271.25</v>
      </c>
      <c r="BR92" s="100">
        <v>472271.25</v>
      </c>
      <c r="BS92" s="100">
        <v>472271.25</v>
      </c>
      <c r="BT92" s="100">
        <v>472271.25</v>
      </c>
      <c r="BU92" s="100">
        <v>472271.25</v>
      </c>
      <c r="BV92" s="100">
        <v>472271.25</v>
      </c>
      <c r="BW92" s="100">
        <v>472271.25</v>
      </c>
      <c r="BX92" s="100">
        <v>472271.25</v>
      </c>
      <c r="BY92" s="100">
        <v>472271.25</v>
      </c>
      <c r="BZ92" s="100">
        <v>472271.25</v>
      </c>
      <c r="CA92" s="100">
        <v>472271.25</v>
      </c>
    </row>
    <row r="93" spans="1:79" x14ac:dyDescent="0.2">
      <c r="A93" s="101" t="s">
        <v>258</v>
      </c>
      <c r="B93" s="100">
        <v>0</v>
      </c>
      <c r="C93" s="100">
        <v>0</v>
      </c>
      <c r="D93" s="100">
        <v>0</v>
      </c>
      <c r="E93" s="100">
        <v>0</v>
      </c>
      <c r="F93" s="100">
        <v>0</v>
      </c>
      <c r="G93" s="100">
        <v>0</v>
      </c>
      <c r="H93" s="100">
        <v>0</v>
      </c>
      <c r="I93" s="100">
        <v>0</v>
      </c>
      <c r="J93" s="100">
        <v>0</v>
      </c>
      <c r="K93" s="100">
        <v>0</v>
      </c>
      <c r="L93" s="100">
        <v>3183800.09</v>
      </c>
      <c r="M93" s="100">
        <v>3174943.08</v>
      </c>
      <c r="N93" s="100">
        <v>3174943.08</v>
      </c>
      <c r="O93" s="100">
        <v>3174943.08</v>
      </c>
      <c r="P93" s="100">
        <v>3174943.08</v>
      </c>
      <c r="Q93" s="100">
        <v>3174943.08</v>
      </c>
      <c r="R93" s="100">
        <v>3174943.08</v>
      </c>
      <c r="S93" s="100">
        <v>3174943.08</v>
      </c>
      <c r="T93" s="100">
        <v>3174943.08</v>
      </c>
      <c r="U93" s="100">
        <v>3174943.08</v>
      </c>
      <c r="V93" s="100">
        <v>3174943.08</v>
      </c>
      <c r="W93" s="100">
        <v>3174943.08</v>
      </c>
      <c r="X93" s="100">
        <v>3174943.08</v>
      </c>
      <c r="Y93" s="100">
        <v>3174943.08</v>
      </c>
      <c r="Z93" s="100">
        <v>3174943.08</v>
      </c>
      <c r="AA93" s="100">
        <v>3174943.08</v>
      </c>
      <c r="AB93" s="100">
        <v>3174943.08</v>
      </c>
      <c r="AC93" s="100">
        <v>3174943.08</v>
      </c>
      <c r="AD93" s="100">
        <v>3174943.08</v>
      </c>
      <c r="AE93" s="100">
        <v>3174943.08</v>
      </c>
      <c r="AF93" s="100">
        <v>3174943.08</v>
      </c>
      <c r="AG93" s="100">
        <v>3174943.08</v>
      </c>
      <c r="AH93" s="100">
        <v>3174943.08</v>
      </c>
      <c r="AI93" s="100">
        <v>3174943.08</v>
      </c>
      <c r="AJ93" s="100">
        <v>3174943.08</v>
      </c>
      <c r="AK93" s="100">
        <v>3174943.08</v>
      </c>
      <c r="AL93" s="100">
        <v>3174943.08</v>
      </c>
      <c r="AM93" s="100">
        <v>3174943.08</v>
      </c>
      <c r="AN93" s="100">
        <v>3174943.08</v>
      </c>
      <c r="AO93" s="100">
        <v>3174943.08</v>
      </c>
      <c r="AP93" s="100">
        <v>3174943.08</v>
      </c>
      <c r="AQ93" s="100">
        <v>3174943.08</v>
      </c>
      <c r="AR93" s="100">
        <v>3174943.08</v>
      </c>
      <c r="AS93" s="100">
        <v>3174943.08</v>
      </c>
      <c r="AT93" s="100">
        <v>3174943.08</v>
      </c>
      <c r="AU93" s="100">
        <v>3174943.08</v>
      </c>
      <c r="AV93" s="100">
        <v>3174943.08</v>
      </c>
      <c r="AW93" s="100">
        <v>3174943.08</v>
      </c>
      <c r="AX93" s="100">
        <v>3174943.08</v>
      </c>
      <c r="AY93" s="100">
        <v>3174943.08</v>
      </c>
      <c r="AZ93" s="100">
        <v>3174943.08</v>
      </c>
      <c r="BA93" s="100">
        <v>3174943.08</v>
      </c>
      <c r="BB93" s="100">
        <v>3174943.08</v>
      </c>
      <c r="BC93" s="100">
        <v>3174943.08</v>
      </c>
      <c r="BD93" s="100">
        <v>3174943.08</v>
      </c>
      <c r="BE93" s="100">
        <v>3174943.08</v>
      </c>
      <c r="BF93" s="100">
        <v>3174943.08</v>
      </c>
      <c r="BG93" s="100">
        <v>3174943.08</v>
      </c>
      <c r="BH93" s="100">
        <v>3174943.08</v>
      </c>
      <c r="BI93" s="100">
        <v>3174943.08</v>
      </c>
      <c r="BJ93" s="100">
        <v>3174943.08</v>
      </c>
      <c r="BK93" s="100">
        <v>3174943.08</v>
      </c>
      <c r="BL93" s="100">
        <v>3174943.08</v>
      </c>
      <c r="BM93" s="100">
        <v>3174943.08</v>
      </c>
      <c r="BN93" s="100">
        <v>3174943.08</v>
      </c>
      <c r="BO93" s="100">
        <v>3174943.08</v>
      </c>
      <c r="BP93" s="100">
        <v>3174943.08</v>
      </c>
      <c r="BQ93" s="100">
        <v>3174943.08</v>
      </c>
      <c r="BR93" s="100">
        <v>3174943.08</v>
      </c>
      <c r="BS93" s="100">
        <v>3174943.08</v>
      </c>
      <c r="BT93" s="100">
        <v>3174943.08</v>
      </c>
      <c r="BU93" s="100">
        <v>3174943.08</v>
      </c>
      <c r="BV93" s="100">
        <v>3174943.08</v>
      </c>
      <c r="BW93" s="100">
        <v>3174943.08</v>
      </c>
      <c r="BX93" s="100">
        <v>3174943.08</v>
      </c>
      <c r="BY93" s="100">
        <v>3174943.08</v>
      </c>
      <c r="BZ93" s="100">
        <v>3174943.08</v>
      </c>
      <c r="CA93" s="100">
        <v>3174943.08</v>
      </c>
    </row>
    <row r="94" spans="1:79" x14ac:dyDescent="0.2">
      <c r="A94" s="101" t="s">
        <v>259</v>
      </c>
      <c r="B94" s="100">
        <v>572860.71</v>
      </c>
      <c r="C94" s="100">
        <v>567158.71</v>
      </c>
      <c r="D94" s="100">
        <v>561456.71</v>
      </c>
      <c r="E94" s="100">
        <v>555754.71</v>
      </c>
      <c r="F94" s="100">
        <v>550052.71</v>
      </c>
      <c r="G94" s="100">
        <v>544350.71</v>
      </c>
      <c r="H94" s="100">
        <v>538648.71</v>
      </c>
      <c r="I94" s="100">
        <v>532946.72</v>
      </c>
      <c r="J94" s="100">
        <v>527244.72</v>
      </c>
      <c r="K94" s="100">
        <v>521542.71999999898</v>
      </c>
      <c r="L94" s="100">
        <v>515840.71999999898</v>
      </c>
      <c r="M94" s="100">
        <v>510138.72</v>
      </c>
      <c r="N94" s="100">
        <v>510138.72</v>
      </c>
      <c r="O94" s="100">
        <v>510138.72</v>
      </c>
      <c r="P94" s="100">
        <v>510138.72</v>
      </c>
      <c r="Q94" s="100">
        <v>510138.72</v>
      </c>
      <c r="R94" s="100">
        <v>510138.72</v>
      </c>
      <c r="S94" s="100">
        <v>510138.72</v>
      </c>
      <c r="T94" s="100">
        <v>510138.72</v>
      </c>
      <c r="U94" s="100">
        <v>510138.72</v>
      </c>
      <c r="V94" s="100">
        <v>510138.72</v>
      </c>
      <c r="W94" s="100">
        <v>510138.72</v>
      </c>
      <c r="X94" s="100">
        <v>510138.72</v>
      </c>
      <c r="Y94" s="100">
        <v>510138.72</v>
      </c>
      <c r="Z94" s="100">
        <v>510138.72</v>
      </c>
      <c r="AA94" s="100">
        <v>510138.72</v>
      </c>
      <c r="AB94" s="100">
        <v>510138.72</v>
      </c>
      <c r="AC94" s="100">
        <v>510138.72</v>
      </c>
      <c r="AD94" s="100">
        <v>510138.72</v>
      </c>
      <c r="AE94" s="100">
        <v>510138.72</v>
      </c>
      <c r="AF94" s="100">
        <v>510138.72</v>
      </c>
      <c r="AG94" s="100">
        <v>510138.72</v>
      </c>
      <c r="AH94" s="100">
        <v>510138.72</v>
      </c>
      <c r="AI94" s="100">
        <v>510138.72</v>
      </c>
      <c r="AJ94" s="100">
        <v>510138.72</v>
      </c>
      <c r="AK94" s="100">
        <v>510138.72</v>
      </c>
      <c r="AL94" s="100">
        <v>510138.72</v>
      </c>
      <c r="AM94" s="100">
        <v>510138.72</v>
      </c>
      <c r="AN94" s="100">
        <v>510138.72</v>
      </c>
      <c r="AO94" s="100">
        <v>510138.72</v>
      </c>
      <c r="AP94" s="100">
        <v>510138.72</v>
      </c>
      <c r="AQ94" s="100">
        <v>510138.72</v>
      </c>
      <c r="AR94" s="100">
        <v>510138.72</v>
      </c>
      <c r="AS94" s="100">
        <v>510138.72</v>
      </c>
      <c r="AT94" s="100">
        <v>510138.72</v>
      </c>
      <c r="AU94" s="100">
        <v>510138.72</v>
      </c>
      <c r="AV94" s="100">
        <v>510138.72</v>
      </c>
      <c r="AW94" s="100">
        <v>510138.72</v>
      </c>
      <c r="AX94" s="100">
        <v>510138.72</v>
      </c>
      <c r="AY94" s="100">
        <v>510138.72</v>
      </c>
      <c r="AZ94" s="100">
        <v>510138.72</v>
      </c>
      <c r="BA94" s="100">
        <v>510138.72</v>
      </c>
      <c r="BB94" s="100">
        <v>510138.72</v>
      </c>
      <c r="BC94" s="100">
        <v>510138.72</v>
      </c>
      <c r="BD94" s="100">
        <v>510138.72</v>
      </c>
      <c r="BE94" s="100">
        <v>510138.72</v>
      </c>
      <c r="BF94" s="100">
        <v>510138.72</v>
      </c>
      <c r="BG94" s="100">
        <v>510138.72</v>
      </c>
      <c r="BH94" s="100">
        <v>510138.72</v>
      </c>
      <c r="BI94" s="100">
        <v>510138.72</v>
      </c>
      <c r="BJ94" s="100">
        <v>510138.72</v>
      </c>
      <c r="BK94" s="100">
        <v>510138.72</v>
      </c>
      <c r="BL94" s="100">
        <v>510138.72</v>
      </c>
      <c r="BM94" s="100">
        <v>510138.72</v>
      </c>
      <c r="BN94" s="100">
        <v>510138.72</v>
      </c>
      <c r="BO94" s="100">
        <v>510138.72</v>
      </c>
      <c r="BP94" s="100">
        <v>510138.72</v>
      </c>
      <c r="BQ94" s="100">
        <v>510138.72</v>
      </c>
      <c r="BR94" s="100">
        <v>510138.72</v>
      </c>
      <c r="BS94" s="100">
        <v>510138.72</v>
      </c>
      <c r="BT94" s="100">
        <v>510138.72</v>
      </c>
      <c r="BU94" s="100">
        <v>510138.72</v>
      </c>
      <c r="BV94" s="100">
        <v>510138.72</v>
      </c>
      <c r="BW94" s="100">
        <v>510138.72</v>
      </c>
      <c r="BX94" s="100">
        <v>510138.72</v>
      </c>
      <c r="BY94" s="100">
        <v>510138.72</v>
      </c>
      <c r="BZ94" s="100">
        <v>510138.72</v>
      </c>
      <c r="CA94" s="100">
        <v>510138.72</v>
      </c>
    </row>
    <row r="95" spans="1:79" x14ac:dyDescent="0.2">
      <c r="A95" s="101" t="s">
        <v>260</v>
      </c>
      <c r="B95" s="100">
        <v>2766897.06</v>
      </c>
      <c r="C95" s="100">
        <v>2757549.43</v>
      </c>
      <c r="D95" s="100">
        <v>2748201.81</v>
      </c>
      <c r="E95" s="100">
        <v>2738854.18</v>
      </c>
      <c r="F95" s="100">
        <v>2729506.55</v>
      </c>
      <c r="G95" s="100">
        <v>2720158.93</v>
      </c>
      <c r="H95" s="100">
        <v>2710811.3</v>
      </c>
      <c r="I95" s="100">
        <v>2701463.68</v>
      </c>
      <c r="J95" s="100">
        <v>2692116.05</v>
      </c>
      <c r="K95" s="100">
        <v>2682768.42</v>
      </c>
      <c r="L95" s="100">
        <v>2673420.7999999998</v>
      </c>
      <c r="M95" s="100">
        <v>2664073.17</v>
      </c>
      <c r="N95" s="100">
        <v>2664073.17</v>
      </c>
      <c r="O95" s="100">
        <v>2664073.17</v>
      </c>
      <c r="P95" s="100">
        <v>2664073.17</v>
      </c>
      <c r="Q95" s="100">
        <v>2664073.17</v>
      </c>
      <c r="R95" s="100">
        <v>2664073.17</v>
      </c>
      <c r="S95" s="100">
        <v>2664073.17</v>
      </c>
      <c r="T95" s="100">
        <v>2664073.17</v>
      </c>
      <c r="U95" s="100">
        <v>2664073.17</v>
      </c>
      <c r="V95" s="100">
        <v>2664073.17</v>
      </c>
      <c r="W95" s="100">
        <v>2664073.17</v>
      </c>
      <c r="X95" s="100">
        <v>2664073.17</v>
      </c>
      <c r="Y95" s="100">
        <v>2664073.17</v>
      </c>
      <c r="Z95" s="100">
        <v>2664073.17</v>
      </c>
      <c r="AA95" s="100">
        <v>2664073.17</v>
      </c>
      <c r="AB95" s="100">
        <v>2664073.17</v>
      </c>
      <c r="AC95" s="100">
        <v>2664073.17</v>
      </c>
      <c r="AD95" s="100">
        <v>2664073.17</v>
      </c>
      <c r="AE95" s="100">
        <v>2664073.17</v>
      </c>
      <c r="AF95" s="100">
        <v>2664073.17</v>
      </c>
      <c r="AG95" s="100">
        <v>2664073.17</v>
      </c>
      <c r="AH95" s="100">
        <v>2664073.17</v>
      </c>
      <c r="AI95" s="100">
        <v>2664073.17</v>
      </c>
      <c r="AJ95" s="100">
        <v>2664073.17</v>
      </c>
      <c r="AK95" s="100">
        <v>2664073.17</v>
      </c>
      <c r="AL95" s="100">
        <v>2664073.17</v>
      </c>
      <c r="AM95" s="100">
        <v>2664073.17</v>
      </c>
      <c r="AN95" s="100">
        <v>2664073.17</v>
      </c>
      <c r="AO95" s="100">
        <v>2664073.17</v>
      </c>
      <c r="AP95" s="100">
        <v>2664073.17</v>
      </c>
      <c r="AQ95" s="100">
        <v>2664073.17</v>
      </c>
      <c r="AR95" s="100">
        <v>2664073.17</v>
      </c>
      <c r="AS95" s="100">
        <v>2664073.17</v>
      </c>
      <c r="AT95" s="100">
        <v>2664073.17</v>
      </c>
      <c r="AU95" s="100">
        <v>2664073.17</v>
      </c>
      <c r="AV95" s="100">
        <v>2664073.17</v>
      </c>
      <c r="AW95" s="100">
        <v>2664073.17</v>
      </c>
      <c r="AX95" s="100">
        <v>2664073.17</v>
      </c>
      <c r="AY95" s="100">
        <v>2664073.17</v>
      </c>
      <c r="AZ95" s="100">
        <v>2664073.17</v>
      </c>
      <c r="BA95" s="100">
        <v>2664073.17</v>
      </c>
      <c r="BB95" s="100">
        <v>2664073.17</v>
      </c>
      <c r="BC95" s="100">
        <v>2664073.17</v>
      </c>
      <c r="BD95" s="100">
        <v>2664073.17</v>
      </c>
      <c r="BE95" s="100">
        <v>2664073.17</v>
      </c>
      <c r="BF95" s="100">
        <v>2664073.17</v>
      </c>
      <c r="BG95" s="100">
        <v>2664073.17</v>
      </c>
      <c r="BH95" s="100">
        <v>2664073.17</v>
      </c>
      <c r="BI95" s="100">
        <v>2664073.17</v>
      </c>
      <c r="BJ95" s="100">
        <v>2664073.17</v>
      </c>
      <c r="BK95" s="100">
        <v>2664073.17</v>
      </c>
      <c r="BL95" s="100">
        <v>2664073.17</v>
      </c>
      <c r="BM95" s="100">
        <v>2664073.17</v>
      </c>
      <c r="BN95" s="100">
        <v>2664073.17</v>
      </c>
      <c r="BO95" s="100">
        <v>2664073.17</v>
      </c>
      <c r="BP95" s="100">
        <v>2664073.17</v>
      </c>
      <c r="BQ95" s="100">
        <v>2664073.17</v>
      </c>
      <c r="BR95" s="100">
        <v>2664073.17</v>
      </c>
      <c r="BS95" s="100">
        <v>2664073.17</v>
      </c>
      <c r="BT95" s="100">
        <v>2664073.17</v>
      </c>
      <c r="BU95" s="100">
        <v>2664073.17</v>
      </c>
      <c r="BV95" s="100">
        <v>2664073.17</v>
      </c>
      <c r="BW95" s="100">
        <v>2664073.17</v>
      </c>
      <c r="BX95" s="100">
        <v>2664073.17</v>
      </c>
      <c r="BY95" s="100">
        <v>2664073.17</v>
      </c>
      <c r="BZ95" s="100">
        <v>2664073.17</v>
      </c>
      <c r="CA95" s="100">
        <v>2664073.17</v>
      </c>
    </row>
    <row r="96" spans="1:79" x14ac:dyDescent="0.2">
      <c r="A96" s="101" t="s">
        <v>261</v>
      </c>
      <c r="B96" s="100">
        <v>0</v>
      </c>
      <c r="C96" s="100">
        <v>0</v>
      </c>
      <c r="D96" s="100">
        <v>0</v>
      </c>
      <c r="E96" s="100">
        <v>0</v>
      </c>
      <c r="F96" s="100">
        <v>0</v>
      </c>
      <c r="G96" s="100">
        <v>0</v>
      </c>
      <c r="H96" s="100">
        <v>0</v>
      </c>
      <c r="I96" s="100">
        <v>0</v>
      </c>
      <c r="J96" s="100">
        <v>0</v>
      </c>
      <c r="K96" s="100">
        <v>0</v>
      </c>
      <c r="L96" s="100">
        <v>0</v>
      </c>
      <c r="M96" s="100">
        <v>0</v>
      </c>
      <c r="N96" s="100">
        <v>0</v>
      </c>
      <c r="O96" s="100">
        <v>0</v>
      </c>
      <c r="P96" s="100">
        <v>0</v>
      </c>
      <c r="Q96" s="100">
        <v>0</v>
      </c>
      <c r="R96" s="100">
        <v>0</v>
      </c>
      <c r="S96" s="100">
        <v>0</v>
      </c>
      <c r="T96" s="100">
        <v>0</v>
      </c>
      <c r="U96" s="100">
        <v>0</v>
      </c>
      <c r="V96" s="100">
        <v>0</v>
      </c>
      <c r="W96" s="100">
        <v>0</v>
      </c>
      <c r="X96" s="100">
        <v>0</v>
      </c>
      <c r="Y96" s="100">
        <v>0</v>
      </c>
      <c r="Z96" s="100">
        <v>0</v>
      </c>
      <c r="AA96" s="100">
        <v>0</v>
      </c>
      <c r="AB96" s="100">
        <v>0</v>
      </c>
      <c r="AC96" s="100">
        <v>0</v>
      </c>
      <c r="AD96" s="100">
        <v>0</v>
      </c>
      <c r="AE96" s="100">
        <v>0</v>
      </c>
      <c r="AF96" s="100">
        <v>0</v>
      </c>
      <c r="AG96" s="100">
        <v>0</v>
      </c>
      <c r="AH96" s="100">
        <v>0</v>
      </c>
      <c r="AI96" s="100">
        <v>0</v>
      </c>
      <c r="AJ96" s="100">
        <v>0</v>
      </c>
      <c r="AK96" s="100">
        <v>0</v>
      </c>
      <c r="AL96" s="100">
        <v>0</v>
      </c>
      <c r="AM96" s="100">
        <v>0</v>
      </c>
      <c r="AN96" s="100">
        <v>0</v>
      </c>
      <c r="AO96" s="100">
        <v>0</v>
      </c>
      <c r="AP96" s="100">
        <v>0</v>
      </c>
      <c r="AQ96" s="100">
        <v>0</v>
      </c>
      <c r="AR96" s="100">
        <v>0</v>
      </c>
      <c r="AS96" s="100">
        <v>0</v>
      </c>
      <c r="AT96" s="100">
        <v>0</v>
      </c>
      <c r="AU96" s="100">
        <v>0</v>
      </c>
      <c r="AV96" s="100">
        <v>0</v>
      </c>
      <c r="AW96" s="100">
        <v>0</v>
      </c>
      <c r="AX96" s="100">
        <v>0</v>
      </c>
      <c r="AY96" s="100">
        <v>0</v>
      </c>
      <c r="AZ96" s="100">
        <v>0</v>
      </c>
      <c r="BA96" s="100">
        <v>0</v>
      </c>
      <c r="BB96" s="100">
        <v>0</v>
      </c>
      <c r="BC96" s="100">
        <v>0</v>
      </c>
      <c r="BD96" s="100">
        <v>0</v>
      </c>
      <c r="BE96" s="100">
        <v>0</v>
      </c>
      <c r="BF96" s="100">
        <v>0</v>
      </c>
      <c r="BG96" s="100">
        <v>0</v>
      </c>
      <c r="BH96" s="100">
        <v>0</v>
      </c>
      <c r="BI96" s="100">
        <v>0</v>
      </c>
      <c r="BJ96" s="100">
        <v>0</v>
      </c>
      <c r="BK96" s="100">
        <v>0</v>
      </c>
      <c r="BL96" s="100">
        <v>0</v>
      </c>
      <c r="BM96" s="100">
        <v>0</v>
      </c>
      <c r="BN96" s="100">
        <v>0</v>
      </c>
      <c r="BO96" s="100">
        <v>0</v>
      </c>
      <c r="BP96" s="100">
        <v>0</v>
      </c>
      <c r="BQ96" s="100">
        <v>0</v>
      </c>
      <c r="BR96" s="100">
        <v>0</v>
      </c>
      <c r="BS96" s="100">
        <v>0</v>
      </c>
      <c r="BT96" s="100">
        <v>0</v>
      </c>
      <c r="BU96" s="100">
        <v>0</v>
      </c>
      <c r="BV96" s="100">
        <v>0</v>
      </c>
      <c r="BW96" s="100">
        <v>0</v>
      </c>
      <c r="BX96" s="100">
        <v>0</v>
      </c>
      <c r="BY96" s="100">
        <v>0</v>
      </c>
      <c r="BZ96" s="100">
        <v>0</v>
      </c>
      <c r="CA96" s="100">
        <v>0</v>
      </c>
    </row>
    <row r="97" spans="1:79" x14ac:dyDescent="0.2">
      <c r="A97" s="101" t="s">
        <v>262</v>
      </c>
      <c r="B97" s="100">
        <v>192784.7</v>
      </c>
      <c r="C97" s="100">
        <v>189542.8</v>
      </c>
      <c r="D97" s="100">
        <v>186300.91</v>
      </c>
      <c r="E97" s="100">
        <v>183059.01</v>
      </c>
      <c r="F97" s="100">
        <v>179817.11</v>
      </c>
      <c r="G97" s="100">
        <v>176575.22</v>
      </c>
      <c r="H97" s="100">
        <v>173333.32</v>
      </c>
      <c r="I97" s="100">
        <v>170091.43</v>
      </c>
      <c r="J97" s="100">
        <v>166849.53</v>
      </c>
      <c r="K97" s="100">
        <v>163607.64000000001</v>
      </c>
      <c r="L97" s="100">
        <v>160365.74</v>
      </c>
      <c r="M97" s="100">
        <v>157123.85</v>
      </c>
      <c r="N97" s="100">
        <v>157123.85</v>
      </c>
      <c r="O97" s="100">
        <v>157123.85</v>
      </c>
      <c r="P97" s="100">
        <v>157123.85</v>
      </c>
      <c r="Q97" s="100">
        <v>157123.85</v>
      </c>
      <c r="R97" s="100">
        <v>157123.85</v>
      </c>
      <c r="S97" s="100">
        <v>157123.85</v>
      </c>
      <c r="T97" s="100">
        <v>157123.85</v>
      </c>
      <c r="U97" s="100">
        <v>157123.85</v>
      </c>
      <c r="V97" s="100">
        <v>157123.85</v>
      </c>
      <c r="W97" s="100">
        <v>157123.85</v>
      </c>
      <c r="X97" s="100">
        <v>157123.85</v>
      </c>
      <c r="Y97" s="100">
        <v>157123.85</v>
      </c>
      <c r="Z97" s="100">
        <v>157123.85</v>
      </c>
      <c r="AA97" s="100">
        <v>157123.85</v>
      </c>
      <c r="AB97" s="100">
        <v>157123.85</v>
      </c>
      <c r="AC97" s="100">
        <v>157123.85</v>
      </c>
      <c r="AD97" s="100">
        <v>157123.85</v>
      </c>
      <c r="AE97" s="100">
        <v>157123.85</v>
      </c>
      <c r="AF97" s="100">
        <v>157123.85</v>
      </c>
      <c r="AG97" s="100">
        <v>157123.85</v>
      </c>
      <c r="AH97" s="100">
        <v>157123.85</v>
      </c>
      <c r="AI97" s="100">
        <v>157123.85</v>
      </c>
      <c r="AJ97" s="100">
        <v>157123.85</v>
      </c>
      <c r="AK97" s="100">
        <v>157123.85</v>
      </c>
      <c r="AL97" s="100">
        <v>157123.85</v>
      </c>
      <c r="AM97" s="100">
        <v>157123.85</v>
      </c>
      <c r="AN97" s="100">
        <v>157123.85</v>
      </c>
      <c r="AO97" s="100">
        <v>157123.85</v>
      </c>
      <c r="AP97" s="100">
        <v>157123.85</v>
      </c>
      <c r="AQ97" s="100">
        <v>157123.85</v>
      </c>
      <c r="AR97" s="100">
        <v>157123.85</v>
      </c>
      <c r="AS97" s="100">
        <v>157123.85</v>
      </c>
      <c r="AT97" s="100">
        <v>157123.85</v>
      </c>
      <c r="AU97" s="100">
        <v>157123.85</v>
      </c>
      <c r="AV97" s="100">
        <v>157123.85</v>
      </c>
      <c r="AW97" s="100">
        <v>157123.85</v>
      </c>
      <c r="AX97" s="100">
        <v>157123.85</v>
      </c>
      <c r="AY97" s="100">
        <v>157123.85</v>
      </c>
      <c r="AZ97" s="100">
        <v>157123.85</v>
      </c>
      <c r="BA97" s="100">
        <v>157123.85</v>
      </c>
      <c r="BB97" s="100">
        <v>157123.85</v>
      </c>
      <c r="BC97" s="100">
        <v>157123.85</v>
      </c>
      <c r="BD97" s="100">
        <v>157123.85</v>
      </c>
      <c r="BE97" s="100">
        <v>157123.85</v>
      </c>
      <c r="BF97" s="100">
        <v>157123.85</v>
      </c>
      <c r="BG97" s="100">
        <v>157123.85</v>
      </c>
      <c r="BH97" s="100">
        <v>157123.85</v>
      </c>
      <c r="BI97" s="100">
        <v>157123.85</v>
      </c>
      <c r="BJ97" s="100">
        <v>157123.85</v>
      </c>
      <c r="BK97" s="100">
        <v>157123.85</v>
      </c>
      <c r="BL97" s="100">
        <v>157123.85</v>
      </c>
      <c r="BM97" s="100">
        <v>157123.85</v>
      </c>
      <c r="BN97" s="100">
        <v>157123.85</v>
      </c>
      <c r="BO97" s="100">
        <v>157123.85</v>
      </c>
      <c r="BP97" s="100">
        <v>157123.85</v>
      </c>
      <c r="BQ97" s="100">
        <v>157123.85</v>
      </c>
      <c r="BR97" s="100">
        <v>157123.85</v>
      </c>
      <c r="BS97" s="100">
        <v>157123.85</v>
      </c>
      <c r="BT97" s="100">
        <v>157123.85</v>
      </c>
      <c r="BU97" s="100">
        <v>157123.85</v>
      </c>
      <c r="BV97" s="100">
        <v>157123.85</v>
      </c>
      <c r="BW97" s="100">
        <v>157123.85</v>
      </c>
      <c r="BX97" s="100">
        <v>157123.85</v>
      </c>
      <c r="BY97" s="100">
        <v>157123.85</v>
      </c>
      <c r="BZ97" s="100">
        <v>157123.85</v>
      </c>
      <c r="CA97" s="100">
        <v>157123.85</v>
      </c>
    </row>
    <row r="98" spans="1:79" x14ac:dyDescent="0.2">
      <c r="A98" s="101" t="s">
        <v>263</v>
      </c>
      <c r="B98" s="100">
        <v>290213.59000000003</v>
      </c>
      <c r="C98" s="100">
        <v>287126.21000000002</v>
      </c>
      <c r="D98" s="100">
        <v>284038.83</v>
      </c>
      <c r="E98" s="100">
        <v>280951.45</v>
      </c>
      <c r="F98" s="100">
        <v>277864.07</v>
      </c>
      <c r="G98" s="100">
        <v>274776.69</v>
      </c>
      <c r="H98" s="100">
        <v>271689.31</v>
      </c>
      <c r="I98" s="100">
        <v>268601.93</v>
      </c>
      <c r="J98" s="100">
        <v>265514.55</v>
      </c>
      <c r="K98" s="100">
        <v>262427.17</v>
      </c>
      <c r="L98" s="100">
        <v>259339.799999999</v>
      </c>
      <c r="M98" s="100">
        <v>256252.42</v>
      </c>
      <c r="N98" s="100">
        <v>256252.42</v>
      </c>
      <c r="O98" s="100">
        <v>256252.42</v>
      </c>
      <c r="P98" s="100">
        <v>256252.42</v>
      </c>
      <c r="Q98" s="100">
        <v>256252.42</v>
      </c>
      <c r="R98" s="100">
        <v>256252.42</v>
      </c>
      <c r="S98" s="100">
        <v>256252.42</v>
      </c>
      <c r="T98" s="100">
        <v>256252.42</v>
      </c>
      <c r="U98" s="100">
        <v>256252.42</v>
      </c>
      <c r="V98" s="100">
        <v>256252.42</v>
      </c>
      <c r="W98" s="100">
        <v>256252.42</v>
      </c>
      <c r="X98" s="100">
        <v>256252.42</v>
      </c>
      <c r="Y98" s="100">
        <v>256252.42</v>
      </c>
      <c r="Z98" s="100">
        <v>256252.42</v>
      </c>
      <c r="AA98" s="100">
        <v>256252.42</v>
      </c>
      <c r="AB98" s="100">
        <v>256252.42</v>
      </c>
      <c r="AC98" s="100">
        <v>256252.42</v>
      </c>
      <c r="AD98" s="100">
        <v>256252.42</v>
      </c>
      <c r="AE98" s="100">
        <v>256252.42</v>
      </c>
      <c r="AF98" s="100">
        <v>256252.42</v>
      </c>
      <c r="AG98" s="100">
        <v>256252.42</v>
      </c>
      <c r="AH98" s="100">
        <v>256252.42</v>
      </c>
      <c r="AI98" s="100">
        <v>256252.42</v>
      </c>
      <c r="AJ98" s="100">
        <v>256252.42</v>
      </c>
      <c r="AK98" s="100">
        <v>256252.42</v>
      </c>
      <c r="AL98" s="100">
        <v>256252.42</v>
      </c>
      <c r="AM98" s="100">
        <v>256252.42</v>
      </c>
      <c r="AN98" s="100">
        <v>256252.42</v>
      </c>
      <c r="AO98" s="100">
        <v>256252.42</v>
      </c>
      <c r="AP98" s="100">
        <v>256252.42</v>
      </c>
      <c r="AQ98" s="100">
        <v>256252.42</v>
      </c>
      <c r="AR98" s="100">
        <v>256252.42</v>
      </c>
      <c r="AS98" s="100">
        <v>256252.42</v>
      </c>
      <c r="AT98" s="100">
        <v>256252.42</v>
      </c>
      <c r="AU98" s="100">
        <v>256252.42</v>
      </c>
      <c r="AV98" s="100">
        <v>256252.42</v>
      </c>
      <c r="AW98" s="100">
        <v>256252.42</v>
      </c>
      <c r="AX98" s="100">
        <v>256252.42</v>
      </c>
      <c r="AY98" s="100">
        <v>256252.42</v>
      </c>
      <c r="AZ98" s="100">
        <v>256252.42</v>
      </c>
      <c r="BA98" s="100">
        <v>256252.42</v>
      </c>
      <c r="BB98" s="100">
        <v>256252.42</v>
      </c>
      <c r="BC98" s="100">
        <v>256252.42</v>
      </c>
      <c r="BD98" s="100">
        <v>256252.42</v>
      </c>
      <c r="BE98" s="100">
        <v>256252.42</v>
      </c>
      <c r="BF98" s="100">
        <v>256252.42</v>
      </c>
      <c r="BG98" s="100">
        <v>256252.42</v>
      </c>
      <c r="BH98" s="100">
        <v>256252.42</v>
      </c>
      <c r="BI98" s="100">
        <v>256252.42</v>
      </c>
      <c r="BJ98" s="100">
        <v>256252.42</v>
      </c>
      <c r="BK98" s="100">
        <v>256252.42</v>
      </c>
      <c r="BL98" s="100">
        <v>256252.42</v>
      </c>
      <c r="BM98" s="100">
        <v>256252.42</v>
      </c>
      <c r="BN98" s="100">
        <v>256252.42</v>
      </c>
      <c r="BO98" s="100">
        <v>256252.42</v>
      </c>
      <c r="BP98" s="100">
        <v>256252.42</v>
      </c>
      <c r="BQ98" s="100">
        <v>256252.42</v>
      </c>
      <c r="BR98" s="100">
        <v>256252.42</v>
      </c>
      <c r="BS98" s="100">
        <v>256252.42</v>
      </c>
      <c r="BT98" s="100">
        <v>256252.42</v>
      </c>
      <c r="BU98" s="100">
        <v>256252.42</v>
      </c>
      <c r="BV98" s="100">
        <v>256252.42</v>
      </c>
      <c r="BW98" s="100">
        <v>256252.42</v>
      </c>
      <c r="BX98" s="100">
        <v>256252.42</v>
      </c>
      <c r="BY98" s="100">
        <v>256252.42</v>
      </c>
      <c r="BZ98" s="100">
        <v>256252.42</v>
      </c>
      <c r="CA98" s="100">
        <v>256252.42</v>
      </c>
    </row>
    <row r="99" spans="1:79" x14ac:dyDescent="0.2">
      <c r="A99" s="101" t="s">
        <v>264</v>
      </c>
      <c r="B99" s="100">
        <v>87403.7</v>
      </c>
      <c r="C99" s="100">
        <v>86189.85</v>
      </c>
      <c r="D99" s="100">
        <v>84976</v>
      </c>
      <c r="E99" s="100">
        <v>83762.149999999994</v>
      </c>
      <c r="F99" s="100">
        <v>82548.3</v>
      </c>
      <c r="G99" s="100">
        <v>81334.45</v>
      </c>
      <c r="H99" s="100">
        <v>80120.61</v>
      </c>
      <c r="I99" s="100">
        <v>78906.759999999995</v>
      </c>
      <c r="J99" s="100">
        <v>77692.91</v>
      </c>
      <c r="K99" s="100">
        <v>76479.06</v>
      </c>
      <c r="L99" s="100">
        <v>75265.210000000006</v>
      </c>
      <c r="M99" s="100">
        <v>74051.360000000001</v>
      </c>
      <c r="N99" s="100">
        <v>74051.360000000001</v>
      </c>
      <c r="O99" s="100">
        <v>74051.360000000001</v>
      </c>
      <c r="P99" s="100">
        <v>74051.360000000001</v>
      </c>
      <c r="Q99" s="100">
        <v>74051.360000000001</v>
      </c>
      <c r="R99" s="100">
        <v>74051.360000000001</v>
      </c>
      <c r="S99" s="100">
        <v>74051.360000000001</v>
      </c>
      <c r="T99" s="100">
        <v>74051.360000000001</v>
      </c>
      <c r="U99" s="100">
        <v>74051.360000000001</v>
      </c>
      <c r="V99" s="100">
        <v>74051.360000000001</v>
      </c>
      <c r="W99" s="100">
        <v>74051.360000000001</v>
      </c>
      <c r="X99" s="100">
        <v>74051.360000000001</v>
      </c>
      <c r="Y99" s="100">
        <v>74051.360000000001</v>
      </c>
      <c r="Z99" s="100">
        <v>74051.360000000001</v>
      </c>
      <c r="AA99" s="100">
        <v>74051.360000000001</v>
      </c>
      <c r="AB99" s="100">
        <v>74051.360000000001</v>
      </c>
      <c r="AC99" s="100">
        <v>74051.360000000001</v>
      </c>
      <c r="AD99" s="100">
        <v>74051.360000000001</v>
      </c>
      <c r="AE99" s="100">
        <v>74051.360000000001</v>
      </c>
      <c r="AF99" s="100">
        <v>74051.360000000001</v>
      </c>
      <c r="AG99" s="100">
        <v>74051.360000000001</v>
      </c>
      <c r="AH99" s="100">
        <v>74051.360000000001</v>
      </c>
      <c r="AI99" s="100">
        <v>74051.360000000001</v>
      </c>
      <c r="AJ99" s="100">
        <v>74051.360000000001</v>
      </c>
      <c r="AK99" s="100">
        <v>74051.360000000001</v>
      </c>
      <c r="AL99" s="100">
        <v>74051.360000000001</v>
      </c>
      <c r="AM99" s="100">
        <v>74051.360000000001</v>
      </c>
      <c r="AN99" s="100">
        <v>74051.360000000001</v>
      </c>
      <c r="AO99" s="100">
        <v>74051.360000000001</v>
      </c>
      <c r="AP99" s="100">
        <v>74051.360000000001</v>
      </c>
      <c r="AQ99" s="100">
        <v>74051.360000000001</v>
      </c>
      <c r="AR99" s="100">
        <v>74051.360000000001</v>
      </c>
      <c r="AS99" s="100">
        <v>74051.360000000001</v>
      </c>
      <c r="AT99" s="100">
        <v>74051.360000000001</v>
      </c>
      <c r="AU99" s="100">
        <v>74051.360000000001</v>
      </c>
      <c r="AV99" s="100">
        <v>74051.360000000001</v>
      </c>
      <c r="AW99" s="100">
        <v>74051.360000000001</v>
      </c>
      <c r="AX99" s="100">
        <v>74051.360000000001</v>
      </c>
      <c r="AY99" s="100">
        <v>74051.360000000001</v>
      </c>
      <c r="AZ99" s="100">
        <v>74051.360000000001</v>
      </c>
      <c r="BA99" s="100">
        <v>74051.360000000001</v>
      </c>
      <c r="BB99" s="100">
        <v>74051.360000000001</v>
      </c>
      <c r="BC99" s="100">
        <v>74051.360000000001</v>
      </c>
      <c r="BD99" s="100">
        <v>74051.360000000001</v>
      </c>
      <c r="BE99" s="100">
        <v>74051.360000000001</v>
      </c>
      <c r="BF99" s="100">
        <v>74051.360000000001</v>
      </c>
      <c r="BG99" s="100">
        <v>74051.360000000001</v>
      </c>
      <c r="BH99" s="100">
        <v>74051.360000000001</v>
      </c>
      <c r="BI99" s="100">
        <v>74051.360000000001</v>
      </c>
      <c r="BJ99" s="100">
        <v>74051.360000000001</v>
      </c>
      <c r="BK99" s="100">
        <v>74051.360000000001</v>
      </c>
      <c r="BL99" s="100">
        <v>74051.360000000001</v>
      </c>
      <c r="BM99" s="100">
        <v>74051.360000000001</v>
      </c>
      <c r="BN99" s="100">
        <v>74051.360000000001</v>
      </c>
      <c r="BO99" s="100">
        <v>74051.360000000001</v>
      </c>
      <c r="BP99" s="100">
        <v>74051.360000000001</v>
      </c>
      <c r="BQ99" s="100">
        <v>74051.360000000001</v>
      </c>
      <c r="BR99" s="100">
        <v>74051.360000000001</v>
      </c>
      <c r="BS99" s="100">
        <v>74051.360000000001</v>
      </c>
      <c r="BT99" s="100">
        <v>74051.360000000001</v>
      </c>
      <c r="BU99" s="100">
        <v>74051.360000000001</v>
      </c>
      <c r="BV99" s="100">
        <v>74051.360000000001</v>
      </c>
      <c r="BW99" s="100">
        <v>74051.360000000001</v>
      </c>
      <c r="BX99" s="100">
        <v>74051.360000000001</v>
      </c>
      <c r="BY99" s="100">
        <v>74051.360000000001</v>
      </c>
      <c r="BZ99" s="100">
        <v>74051.360000000001</v>
      </c>
      <c r="CA99" s="100">
        <v>74051.360000000001</v>
      </c>
    </row>
    <row r="100" spans="1:79" x14ac:dyDescent="0.2">
      <c r="A100" s="101" t="s">
        <v>265</v>
      </c>
      <c r="B100" s="100">
        <v>0</v>
      </c>
      <c r="C100" s="100">
        <v>0</v>
      </c>
      <c r="D100" s="100">
        <v>0</v>
      </c>
      <c r="E100" s="100">
        <v>0</v>
      </c>
      <c r="F100" s="100">
        <v>0</v>
      </c>
      <c r="G100" s="100">
        <v>0</v>
      </c>
      <c r="H100" s="100">
        <v>0</v>
      </c>
      <c r="I100" s="100">
        <v>0</v>
      </c>
      <c r="J100" s="100">
        <v>0</v>
      </c>
      <c r="K100" s="100">
        <v>0</v>
      </c>
      <c r="L100" s="100">
        <v>0</v>
      </c>
      <c r="M100" s="100">
        <v>0</v>
      </c>
      <c r="N100" s="100">
        <v>0</v>
      </c>
      <c r="O100" s="100">
        <v>0</v>
      </c>
      <c r="P100" s="100">
        <v>0</v>
      </c>
      <c r="Q100" s="100">
        <v>0</v>
      </c>
      <c r="R100" s="100">
        <v>0</v>
      </c>
      <c r="S100" s="100">
        <v>0</v>
      </c>
      <c r="T100" s="100">
        <v>0</v>
      </c>
      <c r="U100" s="100">
        <v>0</v>
      </c>
      <c r="V100" s="100">
        <v>0</v>
      </c>
      <c r="W100" s="100">
        <v>0</v>
      </c>
      <c r="X100" s="100">
        <v>0</v>
      </c>
      <c r="Y100" s="100">
        <v>0</v>
      </c>
      <c r="Z100" s="100">
        <v>0</v>
      </c>
      <c r="AA100" s="100">
        <v>0</v>
      </c>
      <c r="AB100" s="100">
        <v>0</v>
      </c>
      <c r="AC100" s="100">
        <v>0</v>
      </c>
      <c r="AD100" s="100">
        <v>0</v>
      </c>
      <c r="AE100" s="100">
        <v>0</v>
      </c>
      <c r="AF100" s="100">
        <v>0</v>
      </c>
      <c r="AG100" s="100">
        <v>0</v>
      </c>
      <c r="AH100" s="100">
        <v>0</v>
      </c>
      <c r="AI100" s="100">
        <v>0</v>
      </c>
      <c r="AJ100" s="100">
        <v>0</v>
      </c>
      <c r="AK100" s="100">
        <v>0</v>
      </c>
      <c r="AL100" s="100">
        <v>0</v>
      </c>
      <c r="AM100" s="100">
        <v>0</v>
      </c>
      <c r="AN100" s="100">
        <v>0</v>
      </c>
      <c r="AO100" s="100">
        <v>0</v>
      </c>
      <c r="AP100" s="100">
        <v>0</v>
      </c>
      <c r="AQ100" s="100">
        <v>0</v>
      </c>
      <c r="AR100" s="100">
        <v>0</v>
      </c>
      <c r="AS100" s="100">
        <v>0</v>
      </c>
      <c r="AT100" s="100">
        <v>0</v>
      </c>
      <c r="AU100" s="100">
        <v>0</v>
      </c>
      <c r="AV100" s="100">
        <v>0</v>
      </c>
      <c r="AW100" s="100">
        <v>0</v>
      </c>
      <c r="AX100" s="100">
        <v>0</v>
      </c>
      <c r="AY100" s="100">
        <v>0</v>
      </c>
      <c r="AZ100" s="100">
        <v>0</v>
      </c>
      <c r="BA100" s="100">
        <v>0</v>
      </c>
      <c r="BB100" s="100">
        <v>0</v>
      </c>
      <c r="BC100" s="100">
        <v>0</v>
      </c>
      <c r="BD100" s="100">
        <v>0</v>
      </c>
      <c r="BE100" s="100">
        <v>0</v>
      </c>
      <c r="BF100" s="100">
        <v>0</v>
      </c>
      <c r="BG100" s="100">
        <v>0</v>
      </c>
      <c r="BH100" s="100">
        <v>0</v>
      </c>
      <c r="BI100" s="100">
        <v>0</v>
      </c>
      <c r="BJ100" s="100">
        <v>0</v>
      </c>
      <c r="BK100" s="100">
        <v>0</v>
      </c>
      <c r="BL100" s="100">
        <v>0</v>
      </c>
      <c r="BM100" s="100">
        <v>0</v>
      </c>
      <c r="BN100" s="100">
        <v>0</v>
      </c>
      <c r="BO100" s="100">
        <v>0</v>
      </c>
      <c r="BP100" s="100">
        <v>0</v>
      </c>
      <c r="BQ100" s="100">
        <v>0</v>
      </c>
      <c r="BR100" s="100">
        <v>0</v>
      </c>
      <c r="BS100" s="100">
        <v>0</v>
      </c>
      <c r="BT100" s="100">
        <v>0</v>
      </c>
      <c r="BU100" s="100">
        <v>0</v>
      </c>
      <c r="BV100" s="100">
        <v>0</v>
      </c>
      <c r="BW100" s="100">
        <v>0</v>
      </c>
      <c r="BX100" s="100">
        <v>0</v>
      </c>
      <c r="BY100" s="100">
        <v>0</v>
      </c>
      <c r="BZ100" s="100">
        <v>0</v>
      </c>
      <c r="CA100" s="100">
        <v>0</v>
      </c>
    </row>
    <row r="101" spans="1:79" x14ac:dyDescent="0.2">
      <c r="A101" s="101" t="s">
        <v>266</v>
      </c>
      <c r="B101" s="100">
        <v>210560.57</v>
      </c>
      <c r="C101" s="100">
        <v>208977.47</v>
      </c>
      <c r="D101" s="100">
        <v>207394.37</v>
      </c>
      <c r="E101" s="100">
        <v>205811.27</v>
      </c>
      <c r="F101" s="100">
        <v>204228.17</v>
      </c>
      <c r="G101" s="100">
        <v>202645.07</v>
      </c>
      <c r="H101" s="100">
        <v>201061.97</v>
      </c>
      <c r="I101" s="100">
        <v>199478.86</v>
      </c>
      <c r="J101" s="100">
        <v>197895.76</v>
      </c>
      <c r="K101" s="100">
        <v>196312.66</v>
      </c>
      <c r="L101" s="100">
        <v>194729.56</v>
      </c>
      <c r="M101" s="100">
        <v>193146.45</v>
      </c>
      <c r="N101" s="100">
        <v>193146.45</v>
      </c>
      <c r="O101" s="100">
        <v>193146.45</v>
      </c>
      <c r="P101" s="100">
        <v>193146.45</v>
      </c>
      <c r="Q101" s="100">
        <v>193146.45</v>
      </c>
      <c r="R101" s="100">
        <v>193146.45</v>
      </c>
      <c r="S101" s="100">
        <v>193146.45</v>
      </c>
      <c r="T101" s="100">
        <v>193146.45</v>
      </c>
      <c r="U101" s="100">
        <v>193146.45</v>
      </c>
      <c r="V101" s="100">
        <v>193146.45</v>
      </c>
      <c r="W101" s="100">
        <v>193146.45</v>
      </c>
      <c r="X101" s="100">
        <v>193146.45</v>
      </c>
      <c r="Y101" s="100">
        <v>193146.45</v>
      </c>
      <c r="Z101" s="100">
        <v>193146.45</v>
      </c>
      <c r="AA101" s="100">
        <v>193146.45</v>
      </c>
      <c r="AB101" s="100">
        <v>193146.45</v>
      </c>
      <c r="AC101" s="100">
        <v>193146.45</v>
      </c>
      <c r="AD101" s="100">
        <v>193146.45</v>
      </c>
      <c r="AE101" s="100">
        <v>193146.45</v>
      </c>
      <c r="AF101" s="100">
        <v>193146.45</v>
      </c>
      <c r="AG101" s="100">
        <v>193146.45</v>
      </c>
      <c r="AH101" s="100">
        <v>193146.45</v>
      </c>
      <c r="AI101" s="100">
        <v>193146.45</v>
      </c>
      <c r="AJ101" s="100">
        <v>193146.45</v>
      </c>
      <c r="AK101" s="100">
        <v>193146.45</v>
      </c>
      <c r="AL101" s="100">
        <v>193146.45</v>
      </c>
      <c r="AM101" s="100">
        <v>193146.45</v>
      </c>
      <c r="AN101" s="100">
        <v>193146.45</v>
      </c>
      <c r="AO101" s="100">
        <v>193146.45</v>
      </c>
      <c r="AP101" s="100">
        <v>193146.45</v>
      </c>
      <c r="AQ101" s="100">
        <v>193146.45</v>
      </c>
      <c r="AR101" s="100">
        <v>193146.45</v>
      </c>
      <c r="AS101" s="100">
        <v>193146.45</v>
      </c>
      <c r="AT101" s="100">
        <v>193146.45</v>
      </c>
      <c r="AU101" s="100">
        <v>193146.45</v>
      </c>
      <c r="AV101" s="100">
        <v>193146.45</v>
      </c>
      <c r="AW101" s="100">
        <v>193146.45</v>
      </c>
      <c r="AX101" s="100">
        <v>193146.45</v>
      </c>
      <c r="AY101" s="100">
        <v>193146.45</v>
      </c>
      <c r="AZ101" s="100">
        <v>193146.45</v>
      </c>
      <c r="BA101" s="100">
        <v>193146.45</v>
      </c>
      <c r="BB101" s="100">
        <v>193146.45</v>
      </c>
      <c r="BC101" s="100">
        <v>193146.45</v>
      </c>
      <c r="BD101" s="100">
        <v>193146.45</v>
      </c>
      <c r="BE101" s="100">
        <v>193146.45</v>
      </c>
      <c r="BF101" s="100">
        <v>193146.45</v>
      </c>
      <c r="BG101" s="100">
        <v>193146.45</v>
      </c>
      <c r="BH101" s="100">
        <v>193146.45</v>
      </c>
      <c r="BI101" s="100">
        <v>193146.45</v>
      </c>
      <c r="BJ101" s="100">
        <v>193146.45</v>
      </c>
      <c r="BK101" s="100">
        <v>193146.45</v>
      </c>
      <c r="BL101" s="100">
        <v>193146.45</v>
      </c>
      <c r="BM101" s="100">
        <v>193146.45</v>
      </c>
      <c r="BN101" s="100">
        <v>193146.45</v>
      </c>
      <c r="BO101" s="100">
        <v>193146.45</v>
      </c>
      <c r="BP101" s="100">
        <v>193146.45</v>
      </c>
      <c r="BQ101" s="100">
        <v>193146.45</v>
      </c>
      <c r="BR101" s="100">
        <v>193146.45</v>
      </c>
      <c r="BS101" s="100">
        <v>193146.45</v>
      </c>
      <c r="BT101" s="100">
        <v>193146.45</v>
      </c>
      <c r="BU101" s="100">
        <v>193146.45</v>
      </c>
      <c r="BV101" s="100">
        <v>193146.45</v>
      </c>
      <c r="BW101" s="100">
        <v>193146.45</v>
      </c>
      <c r="BX101" s="100">
        <v>193146.45</v>
      </c>
      <c r="BY101" s="100">
        <v>193146.45</v>
      </c>
      <c r="BZ101" s="100">
        <v>193146.45</v>
      </c>
      <c r="CA101" s="100">
        <v>193146.45</v>
      </c>
    </row>
    <row r="102" spans="1:79" x14ac:dyDescent="0.2">
      <c r="A102" s="101" t="s">
        <v>267</v>
      </c>
      <c r="B102" s="100">
        <v>0</v>
      </c>
      <c r="C102" s="100">
        <v>0</v>
      </c>
      <c r="D102" s="100">
        <v>0</v>
      </c>
      <c r="E102" s="100">
        <v>0</v>
      </c>
      <c r="F102" s="100">
        <v>0</v>
      </c>
      <c r="G102" s="100">
        <v>0</v>
      </c>
      <c r="H102" s="100">
        <v>0</v>
      </c>
      <c r="I102" s="100">
        <v>0</v>
      </c>
      <c r="J102" s="100">
        <v>0</v>
      </c>
      <c r="K102" s="100">
        <v>0</v>
      </c>
      <c r="L102" s="100">
        <v>0</v>
      </c>
      <c r="M102" s="100">
        <v>0</v>
      </c>
      <c r="N102" s="100">
        <v>0</v>
      </c>
      <c r="O102" s="100">
        <v>0</v>
      </c>
      <c r="P102" s="100">
        <v>0</v>
      </c>
      <c r="Q102" s="100">
        <v>0</v>
      </c>
      <c r="R102" s="100">
        <v>0</v>
      </c>
      <c r="S102" s="100">
        <v>0</v>
      </c>
      <c r="T102" s="100">
        <v>0</v>
      </c>
      <c r="U102" s="100">
        <v>0</v>
      </c>
      <c r="V102" s="100">
        <v>0</v>
      </c>
      <c r="W102" s="100">
        <v>0</v>
      </c>
      <c r="X102" s="100">
        <v>0</v>
      </c>
      <c r="Y102" s="100">
        <v>0</v>
      </c>
      <c r="Z102" s="100">
        <v>0</v>
      </c>
      <c r="AA102" s="100">
        <v>0</v>
      </c>
      <c r="AB102" s="100">
        <v>0</v>
      </c>
      <c r="AC102" s="100">
        <v>0</v>
      </c>
      <c r="AD102" s="100">
        <v>0</v>
      </c>
      <c r="AE102" s="100">
        <v>0</v>
      </c>
      <c r="AF102" s="100">
        <v>0</v>
      </c>
      <c r="AG102" s="100">
        <v>0</v>
      </c>
      <c r="AH102" s="100">
        <v>0</v>
      </c>
      <c r="AI102" s="100">
        <v>0</v>
      </c>
      <c r="AJ102" s="100">
        <v>0</v>
      </c>
      <c r="AK102" s="100">
        <v>0</v>
      </c>
      <c r="AL102" s="100">
        <v>0</v>
      </c>
      <c r="AM102" s="100">
        <v>0</v>
      </c>
      <c r="AN102" s="100">
        <v>0</v>
      </c>
      <c r="AO102" s="100">
        <v>0</v>
      </c>
      <c r="AP102" s="100">
        <v>0</v>
      </c>
      <c r="AQ102" s="100">
        <v>0</v>
      </c>
      <c r="AR102" s="100">
        <v>0</v>
      </c>
      <c r="AS102" s="100">
        <v>0</v>
      </c>
      <c r="AT102" s="100">
        <v>0</v>
      </c>
      <c r="AU102" s="100">
        <v>0</v>
      </c>
      <c r="AV102" s="100">
        <v>0</v>
      </c>
      <c r="AW102" s="100">
        <v>0</v>
      </c>
      <c r="AX102" s="100">
        <v>0</v>
      </c>
      <c r="AY102" s="100">
        <v>0</v>
      </c>
      <c r="AZ102" s="100">
        <v>0</v>
      </c>
      <c r="BA102" s="100">
        <v>0</v>
      </c>
      <c r="BB102" s="100">
        <v>0</v>
      </c>
      <c r="BC102" s="100">
        <v>0</v>
      </c>
      <c r="BD102" s="100">
        <v>0</v>
      </c>
      <c r="BE102" s="100">
        <v>0</v>
      </c>
      <c r="BF102" s="100">
        <v>0</v>
      </c>
      <c r="BG102" s="100">
        <v>0</v>
      </c>
      <c r="BH102" s="100">
        <v>0</v>
      </c>
      <c r="BI102" s="100">
        <v>0</v>
      </c>
      <c r="BJ102" s="100">
        <v>0</v>
      </c>
      <c r="BK102" s="100">
        <v>0</v>
      </c>
      <c r="BL102" s="100">
        <v>0</v>
      </c>
      <c r="BM102" s="100">
        <v>0</v>
      </c>
      <c r="BN102" s="100">
        <v>0</v>
      </c>
      <c r="BO102" s="100">
        <v>0</v>
      </c>
      <c r="BP102" s="100">
        <v>0</v>
      </c>
      <c r="BQ102" s="100">
        <v>0</v>
      </c>
      <c r="BR102" s="100">
        <v>0</v>
      </c>
      <c r="BS102" s="100">
        <v>0</v>
      </c>
      <c r="BT102" s="100">
        <v>0</v>
      </c>
      <c r="BU102" s="100">
        <v>0</v>
      </c>
      <c r="BV102" s="100">
        <v>0</v>
      </c>
      <c r="BW102" s="100">
        <v>0</v>
      </c>
      <c r="BX102" s="100">
        <v>0</v>
      </c>
      <c r="BY102" s="100">
        <v>0</v>
      </c>
      <c r="BZ102" s="100">
        <v>0</v>
      </c>
      <c r="CA102" s="100">
        <v>0</v>
      </c>
    </row>
    <row r="103" spans="1:79" x14ac:dyDescent="0.2">
      <c r="A103" s="101" t="s">
        <v>268</v>
      </c>
      <c r="B103" s="100">
        <v>343754.73</v>
      </c>
      <c r="C103" s="100">
        <v>341920.88</v>
      </c>
      <c r="D103" s="100">
        <v>340087.03999999998</v>
      </c>
      <c r="E103" s="100">
        <v>338253.2</v>
      </c>
      <c r="F103" s="100">
        <v>336419.35</v>
      </c>
      <c r="G103" s="100">
        <v>334585.51</v>
      </c>
      <c r="H103" s="100">
        <v>332751.67</v>
      </c>
      <c r="I103" s="100">
        <v>330917.83</v>
      </c>
      <c r="J103" s="100">
        <v>329083.98</v>
      </c>
      <c r="K103" s="100">
        <v>327250.14</v>
      </c>
      <c r="L103" s="100">
        <v>325416.3</v>
      </c>
      <c r="M103" s="100">
        <v>323582.45</v>
      </c>
      <c r="N103" s="100">
        <v>323582.45</v>
      </c>
      <c r="O103" s="100">
        <v>323582.45</v>
      </c>
      <c r="P103" s="100">
        <v>323582.45</v>
      </c>
      <c r="Q103" s="100">
        <v>323582.45</v>
      </c>
      <c r="R103" s="100">
        <v>323582.45</v>
      </c>
      <c r="S103" s="100">
        <v>323582.45</v>
      </c>
      <c r="T103" s="100">
        <v>323582.45</v>
      </c>
      <c r="U103" s="100">
        <v>323582.45</v>
      </c>
      <c r="V103" s="100">
        <v>323582.45</v>
      </c>
      <c r="W103" s="100">
        <v>323582.45</v>
      </c>
      <c r="X103" s="100">
        <v>323582.45</v>
      </c>
      <c r="Y103" s="100">
        <v>323582.45</v>
      </c>
      <c r="Z103" s="100">
        <v>323582.45</v>
      </c>
      <c r="AA103" s="100">
        <v>323582.45</v>
      </c>
      <c r="AB103" s="100">
        <v>323582.45</v>
      </c>
      <c r="AC103" s="100">
        <v>323582.45</v>
      </c>
      <c r="AD103" s="100">
        <v>323582.45</v>
      </c>
      <c r="AE103" s="100">
        <v>323582.45</v>
      </c>
      <c r="AF103" s="100">
        <v>323582.45</v>
      </c>
      <c r="AG103" s="100">
        <v>323582.45</v>
      </c>
      <c r="AH103" s="100">
        <v>323582.45</v>
      </c>
      <c r="AI103" s="100">
        <v>323582.45</v>
      </c>
      <c r="AJ103" s="100">
        <v>323582.45</v>
      </c>
      <c r="AK103" s="100">
        <v>323582.45</v>
      </c>
      <c r="AL103" s="100">
        <v>323582.45</v>
      </c>
      <c r="AM103" s="100">
        <v>323582.45</v>
      </c>
      <c r="AN103" s="100">
        <v>323582.45</v>
      </c>
      <c r="AO103" s="100">
        <v>323582.45</v>
      </c>
      <c r="AP103" s="100">
        <v>323582.45</v>
      </c>
      <c r="AQ103" s="100">
        <v>323582.45</v>
      </c>
      <c r="AR103" s="100">
        <v>323582.45</v>
      </c>
      <c r="AS103" s="100">
        <v>323582.45</v>
      </c>
      <c r="AT103" s="100">
        <v>323582.45</v>
      </c>
      <c r="AU103" s="100">
        <v>323582.45</v>
      </c>
      <c r="AV103" s="100">
        <v>323582.45</v>
      </c>
      <c r="AW103" s="100">
        <v>323582.45</v>
      </c>
      <c r="AX103" s="100">
        <v>323582.45</v>
      </c>
      <c r="AY103" s="100">
        <v>323582.45</v>
      </c>
      <c r="AZ103" s="100">
        <v>323582.45</v>
      </c>
      <c r="BA103" s="100">
        <v>323582.45</v>
      </c>
      <c r="BB103" s="100">
        <v>323582.45</v>
      </c>
      <c r="BC103" s="100">
        <v>323582.45</v>
      </c>
      <c r="BD103" s="100">
        <v>323582.45</v>
      </c>
      <c r="BE103" s="100">
        <v>323582.45</v>
      </c>
      <c r="BF103" s="100">
        <v>323582.45</v>
      </c>
      <c r="BG103" s="100">
        <v>323582.45</v>
      </c>
      <c r="BH103" s="100">
        <v>323582.45</v>
      </c>
      <c r="BI103" s="100">
        <v>323582.45</v>
      </c>
      <c r="BJ103" s="100">
        <v>323582.45</v>
      </c>
      <c r="BK103" s="100">
        <v>323582.45</v>
      </c>
      <c r="BL103" s="100">
        <v>323582.45</v>
      </c>
      <c r="BM103" s="100">
        <v>323582.45</v>
      </c>
      <c r="BN103" s="100">
        <v>323582.45</v>
      </c>
      <c r="BO103" s="100">
        <v>323582.45</v>
      </c>
      <c r="BP103" s="100">
        <v>323582.45</v>
      </c>
      <c r="BQ103" s="100">
        <v>323582.45</v>
      </c>
      <c r="BR103" s="100">
        <v>323582.45</v>
      </c>
      <c r="BS103" s="100">
        <v>323582.45</v>
      </c>
      <c r="BT103" s="100">
        <v>323582.45</v>
      </c>
      <c r="BU103" s="100">
        <v>323582.45</v>
      </c>
      <c r="BV103" s="100">
        <v>323582.45</v>
      </c>
      <c r="BW103" s="100">
        <v>323582.45</v>
      </c>
      <c r="BX103" s="100">
        <v>323582.45</v>
      </c>
      <c r="BY103" s="100">
        <v>323582.45</v>
      </c>
      <c r="BZ103" s="100">
        <v>323582.45</v>
      </c>
      <c r="CA103" s="100">
        <v>323582.45</v>
      </c>
    </row>
    <row r="104" spans="1:79" x14ac:dyDescent="0.2">
      <c r="A104" s="101" t="s">
        <v>269</v>
      </c>
      <c r="B104" s="100">
        <v>0</v>
      </c>
      <c r="C104" s="100">
        <v>0</v>
      </c>
      <c r="D104" s="100">
        <v>0</v>
      </c>
      <c r="E104" s="100">
        <v>0</v>
      </c>
      <c r="F104" s="100">
        <v>0</v>
      </c>
      <c r="G104" s="100">
        <v>0</v>
      </c>
      <c r="H104" s="100">
        <v>0</v>
      </c>
      <c r="I104" s="100">
        <v>0</v>
      </c>
      <c r="J104" s="100">
        <v>0</v>
      </c>
      <c r="K104" s="100">
        <v>0</v>
      </c>
      <c r="L104" s="100">
        <v>0</v>
      </c>
      <c r="M104" s="100">
        <v>0</v>
      </c>
      <c r="N104" s="100">
        <v>0</v>
      </c>
      <c r="O104" s="100">
        <v>0</v>
      </c>
      <c r="P104" s="100">
        <v>0</v>
      </c>
      <c r="Q104" s="100">
        <v>0</v>
      </c>
      <c r="R104" s="100">
        <v>0</v>
      </c>
      <c r="S104" s="100">
        <v>0</v>
      </c>
      <c r="T104" s="100">
        <v>0</v>
      </c>
      <c r="U104" s="100">
        <v>0</v>
      </c>
      <c r="V104" s="100">
        <v>0</v>
      </c>
      <c r="W104" s="100">
        <v>0</v>
      </c>
      <c r="X104" s="100">
        <v>0</v>
      </c>
      <c r="Y104" s="100">
        <v>0</v>
      </c>
      <c r="Z104" s="100">
        <v>0</v>
      </c>
      <c r="AA104" s="100">
        <v>0</v>
      </c>
      <c r="AB104" s="100">
        <v>0</v>
      </c>
      <c r="AC104" s="100">
        <v>0</v>
      </c>
      <c r="AD104" s="100">
        <v>0</v>
      </c>
      <c r="AE104" s="100">
        <v>0</v>
      </c>
      <c r="AF104" s="100">
        <v>0</v>
      </c>
      <c r="AG104" s="100">
        <v>0</v>
      </c>
      <c r="AH104" s="100">
        <v>0</v>
      </c>
      <c r="AI104" s="100">
        <v>0</v>
      </c>
      <c r="AJ104" s="100">
        <v>0</v>
      </c>
      <c r="AK104" s="100">
        <v>0</v>
      </c>
      <c r="AL104" s="100">
        <v>0</v>
      </c>
      <c r="AM104" s="100">
        <v>0</v>
      </c>
      <c r="AN104" s="100">
        <v>0</v>
      </c>
      <c r="AO104" s="100">
        <v>0</v>
      </c>
      <c r="AP104" s="100">
        <v>0</v>
      </c>
      <c r="AQ104" s="100">
        <v>0</v>
      </c>
      <c r="AR104" s="100">
        <v>0</v>
      </c>
      <c r="AS104" s="100">
        <v>0</v>
      </c>
      <c r="AT104" s="100">
        <v>0</v>
      </c>
      <c r="AU104" s="100">
        <v>0</v>
      </c>
      <c r="AV104" s="100">
        <v>0</v>
      </c>
      <c r="AW104" s="100">
        <v>0</v>
      </c>
      <c r="AX104" s="100">
        <v>0</v>
      </c>
      <c r="AY104" s="100">
        <v>0</v>
      </c>
      <c r="AZ104" s="100">
        <v>0</v>
      </c>
      <c r="BA104" s="100">
        <v>0</v>
      </c>
      <c r="BB104" s="100">
        <v>0</v>
      </c>
      <c r="BC104" s="100">
        <v>0</v>
      </c>
      <c r="BD104" s="100">
        <v>0</v>
      </c>
      <c r="BE104" s="100">
        <v>0</v>
      </c>
      <c r="BF104" s="100">
        <v>0</v>
      </c>
      <c r="BG104" s="100">
        <v>0</v>
      </c>
      <c r="BH104" s="100">
        <v>0</v>
      </c>
      <c r="BI104" s="100">
        <v>0</v>
      </c>
      <c r="BJ104" s="100">
        <v>0</v>
      </c>
      <c r="BK104" s="100">
        <v>0</v>
      </c>
      <c r="BL104" s="100">
        <v>0</v>
      </c>
      <c r="BM104" s="100">
        <v>0</v>
      </c>
      <c r="BN104" s="100">
        <v>0</v>
      </c>
      <c r="BO104" s="100">
        <v>0</v>
      </c>
      <c r="BP104" s="100">
        <v>0</v>
      </c>
      <c r="BQ104" s="100">
        <v>0</v>
      </c>
      <c r="BR104" s="100">
        <v>0</v>
      </c>
      <c r="BS104" s="100">
        <v>0</v>
      </c>
      <c r="BT104" s="100">
        <v>0</v>
      </c>
      <c r="BU104" s="100">
        <v>0</v>
      </c>
      <c r="BV104" s="100">
        <v>0</v>
      </c>
      <c r="BW104" s="100">
        <v>0</v>
      </c>
      <c r="BX104" s="100">
        <v>0</v>
      </c>
      <c r="BY104" s="100">
        <v>0</v>
      </c>
      <c r="BZ104" s="100">
        <v>0</v>
      </c>
      <c r="CA104" s="100">
        <v>0</v>
      </c>
    </row>
    <row r="105" spans="1:79" x14ac:dyDescent="0.2">
      <c r="A105" s="101" t="s">
        <v>270</v>
      </c>
      <c r="B105" s="100">
        <v>0</v>
      </c>
      <c r="C105" s="100">
        <v>0</v>
      </c>
      <c r="D105" s="100">
        <v>0</v>
      </c>
      <c r="E105" s="100">
        <v>0</v>
      </c>
      <c r="F105" s="100">
        <v>0</v>
      </c>
      <c r="G105" s="100">
        <v>0</v>
      </c>
      <c r="H105" s="100">
        <v>0</v>
      </c>
      <c r="I105" s="100">
        <v>0</v>
      </c>
      <c r="J105" s="100">
        <v>0</v>
      </c>
      <c r="K105" s="100">
        <v>0</v>
      </c>
      <c r="L105" s="100">
        <v>0</v>
      </c>
      <c r="M105" s="100">
        <v>0</v>
      </c>
      <c r="N105" s="100">
        <v>0</v>
      </c>
      <c r="O105" s="100">
        <v>0</v>
      </c>
      <c r="P105" s="100">
        <v>0</v>
      </c>
      <c r="Q105" s="100">
        <v>0</v>
      </c>
      <c r="R105" s="100">
        <v>0</v>
      </c>
      <c r="S105" s="100">
        <v>0</v>
      </c>
      <c r="T105" s="100">
        <v>0</v>
      </c>
      <c r="U105" s="100">
        <v>0</v>
      </c>
      <c r="V105" s="100">
        <v>0</v>
      </c>
      <c r="W105" s="100">
        <v>0</v>
      </c>
      <c r="X105" s="100">
        <v>0</v>
      </c>
      <c r="Y105" s="100">
        <v>0</v>
      </c>
      <c r="Z105" s="100">
        <v>0</v>
      </c>
      <c r="AA105" s="100">
        <v>0</v>
      </c>
      <c r="AB105" s="100">
        <v>0</v>
      </c>
      <c r="AC105" s="100">
        <v>0</v>
      </c>
      <c r="AD105" s="100">
        <v>0</v>
      </c>
      <c r="AE105" s="100">
        <v>0</v>
      </c>
      <c r="AF105" s="100">
        <v>0</v>
      </c>
      <c r="AG105" s="100">
        <v>0</v>
      </c>
      <c r="AH105" s="100">
        <v>0</v>
      </c>
      <c r="AI105" s="100">
        <v>0</v>
      </c>
      <c r="AJ105" s="100">
        <v>0</v>
      </c>
      <c r="AK105" s="100">
        <v>0</v>
      </c>
      <c r="AL105" s="100">
        <v>0</v>
      </c>
      <c r="AM105" s="100">
        <v>0</v>
      </c>
      <c r="AN105" s="100">
        <v>0</v>
      </c>
      <c r="AO105" s="100">
        <v>0</v>
      </c>
      <c r="AP105" s="100">
        <v>0</v>
      </c>
      <c r="AQ105" s="100">
        <v>0</v>
      </c>
      <c r="AR105" s="100">
        <v>0</v>
      </c>
      <c r="AS105" s="100">
        <v>0</v>
      </c>
      <c r="AT105" s="100">
        <v>0</v>
      </c>
      <c r="AU105" s="100">
        <v>0</v>
      </c>
      <c r="AV105" s="100">
        <v>0</v>
      </c>
      <c r="AW105" s="100">
        <v>0</v>
      </c>
      <c r="AX105" s="100">
        <v>0</v>
      </c>
      <c r="AY105" s="100">
        <v>0</v>
      </c>
      <c r="AZ105" s="100">
        <v>0</v>
      </c>
      <c r="BA105" s="100">
        <v>0</v>
      </c>
      <c r="BB105" s="100">
        <v>0</v>
      </c>
      <c r="BC105" s="100">
        <v>0</v>
      </c>
      <c r="BD105" s="100">
        <v>0</v>
      </c>
      <c r="BE105" s="100">
        <v>0</v>
      </c>
      <c r="BF105" s="100">
        <v>0</v>
      </c>
      <c r="BG105" s="100">
        <v>0</v>
      </c>
      <c r="BH105" s="100">
        <v>0</v>
      </c>
      <c r="BI105" s="100">
        <v>0</v>
      </c>
      <c r="BJ105" s="100">
        <v>0</v>
      </c>
      <c r="BK105" s="100">
        <v>0</v>
      </c>
      <c r="BL105" s="100">
        <v>0</v>
      </c>
      <c r="BM105" s="100">
        <v>0</v>
      </c>
      <c r="BN105" s="100">
        <v>0</v>
      </c>
      <c r="BO105" s="100">
        <v>0</v>
      </c>
      <c r="BP105" s="100">
        <v>0</v>
      </c>
      <c r="BQ105" s="100">
        <v>0</v>
      </c>
      <c r="BR105" s="100">
        <v>0</v>
      </c>
      <c r="BS105" s="100">
        <v>0</v>
      </c>
      <c r="BT105" s="100">
        <v>0</v>
      </c>
      <c r="BU105" s="100">
        <v>0</v>
      </c>
      <c r="BV105" s="100">
        <v>0</v>
      </c>
      <c r="BW105" s="100">
        <v>0</v>
      </c>
      <c r="BX105" s="100">
        <v>0</v>
      </c>
      <c r="BY105" s="100">
        <v>0</v>
      </c>
      <c r="BZ105" s="100">
        <v>0</v>
      </c>
      <c r="CA105" s="100">
        <v>0</v>
      </c>
    </row>
    <row r="106" spans="1:79" x14ac:dyDescent="0.2">
      <c r="A106" s="101" t="s">
        <v>271</v>
      </c>
      <c r="B106" s="100">
        <v>0</v>
      </c>
      <c r="C106" s="100">
        <v>0</v>
      </c>
      <c r="D106" s="100">
        <v>0</v>
      </c>
      <c r="E106" s="100">
        <v>0</v>
      </c>
      <c r="F106" s="100">
        <v>0</v>
      </c>
      <c r="G106" s="100">
        <v>0</v>
      </c>
      <c r="H106" s="100">
        <v>0</v>
      </c>
      <c r="I106" s="100">
        <v>0</v>
      </c>
      <c r="J106" s="100">
        <v>0</v>
      </c>
      <c r="K106" s="100">
        <v>0</v>
      </c>
      <c r="L106" s="100">
        <v>0</v>
      </c>
      <c r="M106" s="100">
        <v>0</v>
      </c>
      <c r="N106" s="100">
        <v>0</v>
      </c>
      <c r="O106" s="100">
        <v>0</v>
      </c>
      <c r="P106" s="100">
        <v>0</v>
      </c>
      <c r="Q106" s="100">
        <v>0</v>
      </c>
      <c r="R106" s="100">
        <v>0</v>
      </c>
      <c r="S106" s="100">
        <v>0</v>
      </c>
      <c r="T106" s="100">
        <v>0</v>
      </c>
      <c r="U106" s="100">
        <v>0</v>
      </c>
      <c r="V106" s="100">
        <v>0</v>
      </c>
      <c r="W106" s="100">
        <v>0</v>
      </c>
      <c r="X106" s="100">
        <v>0</v>
      </c>
      <c r="Y106" s="100">
        <v>0</v>
      </c>
      <c r="Z106" s="100">
        <v>0</v>
      </c>
      <c r="AA106" s="100">
        <v>0</v>
      </c>
      <c r="AB106" s="100">
        <v>0</v>
      </c>
      <c r="AC106" s="100">
        <v>0</v>
      </c>
      <c r="AD106" s="100">
        <v>0</v>
      </c>
      <c r="AE106" s="100">
        <v>0</v>
      </c>
      <c r="AF106" s="100">
        <v>0</v>
      </c>
      <c r="AG106" s="100">
        <v>0</v>
      </c>
      <c r="AH106" s="100">
        <v>0</v>
      </c>
      <c r="AI106" s="100">
        <v>0</v>
      </c>
      <c r="AJ106" s="100">
        <v>0</v>
      </c>
      <c r="AK106" s="100">
        <v>0</v>
      </c>
      <c r="AL106" s="100">
        <v>0</v>
      </c>
      <c r="AM106" s="100">
        <v>0</v>
      </c>
      <c r="AN106" s="100">
        <v>0</v>
      </c>
      <c r="AO106" s="100">
        <v>0</v>
      </c>
      <c r="AP106" s="100">
        <v>0</v>
      </c>
      <c r="AQ106" s="100">
        <v>0</v>
      </c>
      <c r="AR106" s="100">
        <v>0</v>
      </c>
      <c r="AS106" s="100">
        <v>0</v>
      </c>
      <c r="AT106" s="100">
        <v>0</v>
      </c>
      <c r="AU106" s="100">
        <v>0</v>
      </c>
      <c r="AV106" s="100">
        <v>0</v>
      </c>
      <c r="AW106" s="100">
        <v>0</v>
      </c>
      <c r="AX106" s="100">
        <v>0</v>
      </c>
      <c r="AY106" s="100">
        <v>0</v>
      </c>
      <c r="AZ106" s="100">
        <v>0</v>
      </c>
      <c r="BA106" s="100">
        <v>0</v>
      </c>
      <c r="BB106" s="100">
        <v>0</v>
      </c>
      <c r="BC106" s="100">
        <v>0</v>
      </c>
      <c r="BD106" s="100">
        <v>0</v>
      </c>
      <c r="BE106" s="100">
        <v>0</v>
      </c>
      <c r="BF106" s="100">
        <v>0</v>
      </c>
      <c r="BG106" s="100">
        <v>0</v>
      </c>
      <c r="BH106" s="100">
        <v>0</v>
      </c>
      <c r="BI106" s="100">
        <v>0</v>
      </c>
      <c r="BJ106" s="100">
        <v>0</v>
      </c>
      <c r="BK106" s="100">
        <v>0</v>
      </c>
      <c r="BL106" s="100">
        <v>0</v>
      </c>
      <c r="BM106" s="100">
        <v>0</v>
      </c>
      <c r="BN106" s="100">
        <v>0</v>
      </c>
      <c r="BO106" s="100">
        <v>0</v>
      </c>
      <c r="BP106" s="100">
        <v>0</v>
      </c>
      <c r="BQ106" s="100">
        <v>0</v>
      </c>
      <c r="BR106" s="100">
        <v>0</v>
      </c>
      <c r="BS106" s="100">
        <v>0</v>
      </c>
      <c r="BT106" s="100">
        <v>0</v>
      </c>
      <c r="BU106" s="100">
        <v>0</v>
      </c>
      <c r="BV106" s="100">
        <v>0</v>
      </c>
      <c r="BW106" s="100">
        <v>0</v>
      </c>
      <c r="BX106" s="100">
        <v>0</v>
      </c>
      <c r="BY106" s="100">
        <v>0</v>
      </c>
      <c r="BZ106" s="100">
        <v>0</v>
      </c>
      <c r="CA106" s="100">
        <v>0</v>
      </c>
    </row>
    <row r="107" spans="1:79" x14ac:dyDescent="0.2">
      <c r="A107" s="101" t="s">
        <v>272</v>
      </c>
      <c r="B107" s="100">
        <v>883297.36</v>
      </c>
      <c r="C107" s="100">
        <v>879245.44</v>
      </c>
      <c r="D107" s="100">
        <v>875193.53</v>
      </c>
      <c r="E107" s="100">
        <v>871141.61</v>
      </c>
      <c r="F107" s="100">
        <v>867089.7</v>
      </c>
      <c r="G107" s="100">
        <v>863037.78</v>
      </c>
      <c r="H107" s="100">
        <v>858985.87</v>
      </c>
      <c r="I107" s="100">
        <v>854933.95</v>
      </c>
      <c r="J107" s="100">
        <v>850882.04</v>
      </c>
      <c r="K107" s="100">
        <v>846830.12</v>
      </c>
      <c r="L107" s="100">
        <v>842778.21</v>
      </c>
      <c r="M107" s="100">
        <v>838726.29</v>
      </c>
      <c r="N107" s="100">
        <v>838726.29</v>
      </c>
      <c r="O107" s="100">
        <v>838726.29</v>
      </c>
      <c r="P107" s="100">
        <v>838726.29</v>
      </c>
      <c r="Q107" s="100">
        <v>838726.29</v>
      </c>
      <c r="R107" s="100">
        <v>838726.29</v>
      </c>
      <c r="S107" s="100">
        <v>838726.29</v>
      </c>
      <c r="T107" s="100">
        <v>838726.29</v>
      </c>
      <c r="U107" s="100">
        <v>838726.29</v>
      </c>
      <c r="V107" s="100">
        <v>838726.29</v>
      </c>
      <c r="W107" s="100">
        <v>838726.29</v>
      </c>
      <c r="X107" s="100">
        <v>838726.29</v>
      </c>
      <c r="Y107" s="100">
        <v>838726.29</v>
      </c>
      <c r="Z107" s="100">
        <v>838726.29</v>
      </c>
      <c r="AA107" s="100">
        <v>838726.29</v>
      </c>
      <c r="AB107" s="100">
        <v>838726.29</v>
      </c>
      <c r="AC107" s="100">
        <v>838726.29</v>
      </c>
      <c r="AD107" s="100">
        <v>838726.29</v>
      </c>
      <c r="AE107" s="100">
        <v>838726.29</v>
      </c>
      <c r="AF107" s="100">
        <v>838726.29</v>
      </c>
      <c r="AG107" s="100">
        <v>838726.29</v>
      </c>
      <c r="AH107" s="100">
        <v>838726.29</v>
      </c>
      <c r="AI107" s="100">
        <v>838726.29</v>
      </c>
      <c r="AJ107" s="100">
        <v>838726.29</v>
      </c>
      <c r="AK107" s="100">
        <v>838726.29</v>
      </c>
      <c r="AL107" s="100">
        <v>838726.29</v>
      </c>
      <c r="AM107" s="100">
        <v>838726.29</v>
      </c>
      <c r="AN107" s="100">
        <v>838726.29</v>
      </c>
      <c r="AO107" s="100">
        <v>838726.29</v>
      </c>
      <c r="AP107" s="100">
        <v>838726.29</v>
      </c>
      <c r="AQ107" s="100">
        <v>838726.29</v>
      </c>
      <c r="AR107" s="100">
        <v>838726.29</v>
      </c>
      <c r="AS107" s="100">
        <v>838726.29</v>
      </c>
      <c r="AT107" s="100">
        <v>838726.29</v>
      </c>
      <c r="AU107" s="100">
        <v>838726.29</v>
      </c>
      <c r="AV107" s="100">
        <v>838726.29</v>
      </c>
      <c r="AW107" s="100">
        <v>838726.29</v>
      </c>
      <c r="AX107" s="100">
        <v>838726.29</v>
      </c>
      <c r="AY107" s="100">
        <v>838726.29</v>
      </c>
      <c r="AZ107" s="100">
        <v>838726.29</v>
      </c>
      <c r="BA107" s="100">
        <v>838726.29</v>
      </c>
      <c r="BB107" s="100">
        <v>838726.29</v>
      </c>
      <c r="BC107" s="100">
        <v>838726.29</v>
      </c>
      <c r="BD107" s="100">
        <v>838726.29</v>
      </c>
      <c r="BE107" s="100">
        <v>838726.29</v>
      </c>
      <c r="BF107" s="100">
        <v>838726.29</v>
      </c>
      <c r="BG107" s="100">
        <v>838726.29</v>
      </c>
      <c r="BH107" s="100">
        <v>838726.29</v>
      </c>
      <c r="BI107" s="100">
        <v>838726.29</v>
      </c>
      <c r="BJ107" s="100">
        <v>838726.29</v>
      </c>
      <c r="BK107" s="100">
        <v>838726.29</v>
      </c>
      <c r="BL107" s="100">
        <v>838726.29</v>
      </c>
      <c r="BM107" s="100">
        <v>838726.29</v>
      </c>
      <c r="BN107" s="100">
        <v>838726.29</v>
      </c>
      <c r="BO107" s="100">
        <v>838726.29</v>
      </c>
      <c r="BP107" s="100">
        <v>838726.29</v>
      </c>
      <c r="BQ107" s="100">
        <v>838726.29</v>
      </c>
      <c r="BR107" s="100">
        <v>838726.29</v>
      </c>
      <c r="BS107" s="100">
        <v>838726.29</v>
      </c>
      <c r="BT107" s="100">
        <v>838726.29</v>
      </c>
      <c r="BU107" s="100">
        <v>838726.29</v>
      </c>
      <c r="BV107" s="100">
        <v>838726.29</v>
      </c>
      <c r="BW107" s="100">
        <v>838726.29</v>
      </c>
      <c r="BX107" s="100">
        <v>838726.29</v>
      </c>
      <c r="BY107" s="100">
        <v>838726.29</v>
      </c>
      <c r="BZ107" s="100">
        <v>838726.29</v>
      </c>
      <c r="CA107" s="100">
        <v>838726.29</v>
      </c>
    </row>
    <row r="108" spans="1:79" x14ac:dyDescent="0.2">
      <c r="A108" s="101" t="s">
        <v>273</v>
      </c>
      <c r="B108" s="100">
        <v>0</v>
      </c>
      <c r="C108" s="100">
        <v>0</v>
      </c>
      <c r="D108" s="100">
        <v>0</v>
      </c>
      <c r="E108" s="100">
        <v>0</v>
      </c>
      <c r="F108" s="100">
        <v>0</v>
      </c>
      <c r="G108" s="100">
        <v>0</v>
      </c>
      <c r="H108" s="100">
        <v>0</v>
      </c>
      <c r="I108" s="100">
        <v>0</v>
      </c>
      <c r="J108" s="100">
        <v>0</v>
      </c>
      <c r="K108" s="100">
        <v>0</v>
      </c>
      <c r="L108" s="100">
        <v>0</v>
      </c>
      <c r="M108" s="100">
        <v>0</v>
      </c>
      <c r="N108" s="100">
        <v>0</v>
      </c>
      <c r="O108" s="100">
        <v>0</v>
      </c>
      <c r="P108" s="100">
        <v>0</v>
      </c>
      <c r="Q108" s="100">
        <v>0</v>
      </c>
      <c r="R108" s="100">
        <v>0</v>
      </c>
      <c r="S108" s="100">
        <v>0</v>
      </c>
      <c r="T108" s="100">
        <v>0</v>
      </c>
      <c r="U108" s="100">
        <v>0</v>
      </c>
      <c r="V108" s="100">
        <v>0</v>
      </c>
      <c r="W108" s="100">
        <v>0</v>
      </c>
      <c r="X108" s="100">
        <v>0</v>
      </c>
      <c r="Y108" s="100">
        <v>0</v>
      </c>
      <c r="Z108" s="100">
        <v>0</v>
      </c>
      <c r="AA108" s="100">
        <v>0</v>
      </c>
      <c r="AB108" s="100">
        <v>0</v>
      </c>
      <c r="AC108" s="100">
        <v>0</v>
      </c>
      <c r="AD108" s="100">
        <v>0</v>
      </c>
      <c r="AE108" s="100">
        <v>0</v>
      </c>
      <c r="AF108" s="100">
        <v>0</v>
      </c>
      <c r="AG108" s="100">
        <v>0</v>
      </c>
      <c r="AH108" s="100">
        <v>0</v>
      </c>
      <c r="AI108" s="100">
        <v>0</v>
      </c>
      <c r="AJ108" s="100">
        <v>0</v>
      </c>
      <c r="AK108" s="100">
        <v>0</v>
      </c>
      <c r="AL108" s="100">
        <v>0</v>
      </c>
      <c r="AM108" s="100">
        <v>0</v>
      </c>
      <c r="AN108" s="100">
        <v>0</v>
      </c>
      <c r="AO108" s="100">
        <v>0</v>
      </c>
      <c r="AP108" s="100">
        <v>0</v>
      </c>
      <c r="AQ108" s="100">
        <v>0</v>
      </c>
      <c r="AR108" s="100">
        <v>0</v>
      </c>
      <c r="AS108" s="100">
        <v>0</v>
      </c>
      <c r="AT108" s="100">
        <v>0</v>
      </c>
      <c r="AU108" s="100">
        <v>0</v>
      </c>
      <c r="AV108" s="100">
        <v>0</v>
      </c>
      <c r="AW108" s="100">
        <v>0</v>
      </c>
      <c r="AX108" s="100">
        <v>0</v>
      </c>
      <c r="AY108" s="100">
        <v>0</v>
      </c>
      <c r="AZ108" s="100">
        <v>0</v>
      </c>
      <c r="BA108" s="100">
        <v>0</v>
      </c>
      <c r="BB108" s="100">
        <v>0</v>
      </c>
      <c r="BC108" s="100">
        <v>0</v>
      </c>
      <c r="BD108" s="100">
        <v>0</v>
      </c>
      <c r="BE108" s="100">
        <v>0</v>
      </c>
      <c r="BF108" s="100">
        <v>0</v>
      </c>
      <c r="BG108" s="100">
        <v>0</v>
      </c>
      <c r="BH108" s="100">
        <v>0</v>
      </c>
      <c r="BI108" s="100">
        <v>0</v>
      </c>
      <c r="BJ108" s="100">
        <v>0</v>
      </c>
      <c r="BK108" s="100">
        <v>0</v>
      </c>
      <c r="BL108" s="100">
        <v>0</v>
      </c>
      <c r="BM108" s="100">
        <v>0</v>
      </c>
      <c r="BN108" s="100">
        <v>0</v>
      </c>
      <c r="BO108" s="100">
        <v>0</v>
      </c>
      <c r="BP108" s="100">
        <v>0</v>
      </c>
      <c r="BQ108" s="100">
        <v>0</v>
      </c>
      <c r="BR108" s="100">
        <v>0</v>
      </c>
      <c r="BS108" s="100">
        <v>0</v>
      </c>
      <c r="BT108" s="100">
        <v>0</v>
      </c>
      <c r="BU108" s="100">
        <v>0</v>
      </c>
      <c r="BV108" s="100">
        <v>0</v>
      </c>
      <c r="BW108" s="100">
        <v>0</v>
      </c>
      <c r="BX108" s="100">
        <v>0</v>
      </c>
      <c r="BY108" s="100">
        <v>0</v>
      </c>
      <c r="BZ108" s="100">
        <v>0</v>
      </c>
      <c r="CA108" s="100">
        <v>0</v>
      </c>
    </row>
    <row r="109" spans="1:79" x14ac:dyDescent="0.2">
      <c r="A109" s="101" t="s">
        <v>274</v>
      </c>
      <c r="B109" s="100">
        <v>2303632.1800000002</v>
      </c>
      <c r="C109" s="100">
        <v>2291906.7000000002</v>
      </c>
      <c r="D109" s="100">
        <v>2280181.2200000002</v>
      </c>
      <c r="E109" s="100">
        <v>2268455.7400000002</v>
      </c>
      <c r="F109" s="100">
        <v>2256730.2599999998</v>
      </c>
      <c r="G109" s="100">
        <v>2245004.7799999998</v>
      </c>
      <c r="H109" s="100">
        <v>2233279.2999999998</v>
      </c>
      <c r="I109" s="100">
        <v>2221553.8199999998</v>
      </c>
      <c r="J109" s="100">
        <v>2209828.34</v>
      </c>
      <c r="K109" s="100">
        <v>2198102.86</v>
      </c>
      <c r="L109" s="100">
        <v>2186377.38</v>
      </c>
      <c r="M109" s="100">
        <v>2174651.9</v>
      </c>
      <c r="N109" s="100">
        <v>2174651.9</v>
      </c>
      <c r="O109" s="100">
        <v>2174651.9</v>
      </c>
      <c r="P109" s="100">
        <v>2174651.9</v>
      </c>
      <c r="Q109" s="100">
        <v>2174651.9</v>
      </c>
      <c r="R109" s="100">
        <v>2174651.9</v>
      </c>
      <c r="S109" s="100">
        <v>2174651.9</v>
      </c>
      <c r="T109" s="100">
        <v>2174651.9</v>
      </c>
      <c r="U109" s="100">
        <v>2174651.9</v>
      </c>
      <c r="V109" s="100">
        <v>2174651.9</v>
      </c>
      <c r="W109" s="100">
        <v>2174651.9</v>
      </c>
      <c r="X109" s="100">
        <v>2174651.9</v>
      </c>
      <c r="Y109" s="100">
        <v>2174651.9</v>
      </c>
      <c r="Z109" s="100">
        <v>2174651.9</v>
      </c>
      <c r="AA109" s="100">
        <v>2174651.9</v>
      </c>
      <c r="AB109" s="100">
        <v>2174651.9</v>
      </c>
      <c r="AC109" s="100">
        <v>2174651.9</v>
      </c>
      <c r="AD109" s="100">
        <v>2174651.9</v>
      </c>
      <c r="AE109" s="100">
        <v>2174651.9</v>
      </c>
      <c r="AF109" s="100">
        <v>2174651.9</v>
      </c>
      <c r="AG109" s="100">
        <v>2174651.9</v>
      </c>
      <c r="AH109" s="100">
        <v>2174651.9</v>
      </c>
      <c r="AI109" s="100">
        <v>2174651.9</v>
      </c>
      <c r="AJ109" s="100">
        <v>2174651.9</v>
      </c>
      <c r="AK109" s="100">
        <v>2174651.9</v>
      </c>
      <c r="AL109" s="100">
        <v>2174651.9</v>
      </c>
      <c r="AM109" s="100">
        <v>2174651.9</v>
      </c>
      <c r="AN109" s="100">
        <v>2174651.9</v>
      </c>
      <c r="AO109" s="100">
        <v>2174651.9</v>
      </c>
      <c r="AP109" s="100">
        <v>2174651.9</v>
      </c>
      <c r="AQ109" s="100">
        <v>2174651.9</v>
      </c>
      <c r="AR109" s="100">
        <v>2174651.9</v>
      </c>
      <c r="AS109" s="100">
        <v>2174651.9</v>
      </c>
      <c r="AT109" s="100">
        <v>2174651.9</v>
      </c>
      <c r="AU109" s="100">
        <v>2174651.9</v>
      </c>
      <c r="AV109" s="100">
        <v>2174651.9</v>
      </c>
      <c r="AW109" s="100">
        <v>2174651.9</v>
      </c>
      <c r="AX109" s="100">
        <v>2174651.9</v>
      </c>
      <c r="AY109" s="100">
        <v>2174651.9</v>
      </c>
      <c r="AZ109" s="100">
        <v>2174651.9</v>
      </c>
      <c r="BA109" s="100">
        <v>2174651.9</v>
      </c>
      <c r="BB109" s="100">
        <v>2174651.9</v>
      </c>
      <c r="BC109" s="100">
        <v>2174651.9</v>
      </c>
      <c r="BD109" s="100">
        <v>2174651.9</v>
      </c>
      <c r="BE109" s="100">
        <v>2174651.9</v>
      </c>
      <c r="BF109" s="100">
        <v>2174651.9</v>
      </c>
      <c r="BG109" s="100">
        <v>2174651.9</v>
      </c>
      <c r="BH109" s="100">
        <v>2174651.9</v>
      </c>
      <c r="BI109" s="100">
        <v>2174651.9</v>
      </c>
      <c r="BJ109" s="100">
        <v>2174651.9</v>
      </c>
      <c r="BK109" s="100">
        <v>2174651.9</v>
      </c>
      <c r="BL109" s="100">
        <v>2174651.9</v>
      </c>
      <c r="BM109" s="100">
        <v>2174651.9</v>
      </c>
      <c r="BN109" s="100">
        <v>2174651.9</v>
      </c>
      <c r="BO109" s="100">
        <v>2174651.9</v>
      </c>
      <c r="BP109" s="100">
        <v>2174651.9</v>
      </c>
      <c r="BQ109" s="100">
        <v>2174651.9</v>
      </c>
      <c r="BR109" s="100">
        <v>2174651.9</v>
      </c>
      <c r="BS109" s="100">
        <v>2174651.9</v>
      </c>
      <c r="BT109" s="100">
        <v>2174651.9</v>
      </c>
      <c r="BU109" s="100">
        <v>2174651.9</v>
      </c>
      <c r="BV109" s="100">
        <v>2174651.9</v>
      </c>
      <c r="BW109" s="100">
        <v>2174651.9</v>
      </c>
      <c r="BX109" s="100">
        <v>2174651.9</v>
      </c>
      <c r="BY109" s="100">
        <v>2174651.9</v>
      </c>
      <c r="BZ109" s="100">
        <v>2174651.9</v>
      </c>
      <c r="CA109" s="100">
        <v>2174651.9</v>
      </c>
    </row>
    <row r="110" spans="1:79" x14ac:dyDescent="0.2">
      <c r="A110" s="101" t="s">
        <v>275</v>
      </c>
      <c r="B110" s="100">
        <v>879084.77</v>
      </c>
      <c r="C110" s="100">
        <v>875560.92</v>
      </c>
      <c r="D110" s="100">
        <v>872037.07</v>
      </c>
      <c r="E110" s="100">
        <v>868513.21</v>
      </c>
      <c r="F110" s="100">
        <v>864989.36</v>
      </c>
      <c r="G110" s="100">
        <v>861465.5</v>
      </c>
      <c r="H110" s="100">
        <v>857941.65</v>
      </c>
      <c r="I110" s="100">
        <v>854417.79</v>
      </c>
      <c r="J110" s="100">
        <v>850893.94</v>
      </c>
      <c r="K110" s="100">
        <v>847370.09</v>
      </c>
      <c r="L110" s="100">
        <v>843846.23</v>
      </c>
      <c r="M110" s="100">
        <v>840322.38</v>
      </c>
      <c r="N110" s="100">
        <v>840322.38</v>
      </c>
      <c r="O110" s="100">
        <v>840322.38</v>
      </c>
      <c r="P110" s="100">
        <v>840322.38</v>
      </c>
      <c r="Q110" s="100">
        <v>840322.38</v>
      </c>
      <c r="R110" s="100">
        <v>840322.38</v>
      </c>
      <c r="S110" s="100">
        <v>840322.38</v>
      </c>
      <c r="T110" s="100">
        <v>840322.38</v>
      </c>
      <c r="U110" s="100">
        <v>840322.38</v>
      </c>
      <c r="V110" s="100">
        <v>840322.38</v>
      </c>
      <c r="W110" s="100">
        <v>840322.38</v>
      </c>
      <c r="X110" s="100">
        <v>840322.38</v>
      </c>
      <c r="Y110" s="100">
        <v>840322.38</v>
      </c>
      <c r="Z110" s="100">
        <v>840322.38</v>
      </c>
      <c r="AA110" s="100">
        <v>840322.38</v>
      </c>
      <c r="AB110" s="100">
        <v>840322.38</v>
      </c>
      <c r="AC110" s="100">
        <v>840322.38</v>
      </c>
      <c r="AD110" s="100">
        <v>840322.38</v>
      </c>
      <c r="AE110" s="100">
        <v>840322.38</v>
      </c>
      <c r="AF110" s="100">
        <v>840322.38</v>
      </c>
      <c r="AG110" s="100">
        <v>840322.38</v>
      </c>
      <c r="AH110" s="100">
        <v>840322.38</v>
      </c>
      <c r="AI110" s="100">
        <v>840322.38</v>
      </c>
      <c r="AJ110" s="100">
        <v>840322.38</v>
      </c>
      <c r="AK110" s="100">
        <v>840322.38</v>
      </c>
      <c r="AL110" s="100">
        <v>840322.38</v>
      </c>
      <c r="AM110" s="100">
        <v>840322.38</v>
      </c>
      <c r="AN110" s="100">
        <v>840322.38</v>
      </c>
      <c r="AO110" s="100">
        <v>840322.38</v>
      </c>
      <c r="AP110" s="100">
        <v>840322.38</v>
      </c>
      <c r="AQ110" s="100">
        <v>840322.38</v>
      </c>
      <c r="AR110" s="100">
        <v>840322.38</v>
      </c>
      <c r="AS110" s="100">
        <v>840322.38</v>
      </c>
      <c r="AT110" s="100">
        <v>840322.38</v>
      </c>
      <c r="AU110" s="100">
        <v>840322.38</v>
      </c>
      <c r="AV110" s="100">
        <v>840322.38</v>
      </c>
      <c r="AW110" s="100">
        <v>840322.38</v>
      </c>
      <c r="AX110" s="100">
        <v>840322.38</v>
      </c>
      <c r="AY110" s="100">
        <v>840322.38</v>
      </c>
      <c r="AZ110" s="100">
        <v>840322.38</v>
      </c>
      <c r="BA110" s="100">
        <v>840322.38</v>
      </c>
      <c r="BB110" s="100">
        <v>840322.38</v>
      </c>
      <c r="BC110" s="100">
        <v>840322.38</v>
      </c>
      <c r="BD110" s="100">
        <v>840322.38</v>
      </c>
      <c r="BE110" s="100">
        <v>840322.38</v>
      </c>
      <c r="BF110" s="100">
        <v>840322.38</v>
      </c>
      <c r="BG110" s="100">
        <v>840322.38</v>
      </c>
      <c r="BH110" s="100">
        <v>840322.38</v>
      </c>
      <c r="BI110" s="100">
        <v>840322.38</v>
      </c>
      <c r="BJ110" s="100">
        <v>840322.38</v>
      </c>
      <c r="BK110" s="100">
        <v>840322.38</v>
      </c>
      <c r="BL110" s="100">
        <v>840322.38</v>
      </c>
      <c r="BM110" s="100">
        <v>840322.38</v>
      </c>
      <c r="BN110" s="100">
        <v>840322.38</v>
      </c>
      <c r="BO110" s="100">
        <v>840322.38</v>
      </c>
      <c r="BP110" s="100">
        <v>840322.38</v>
      </c>
      <c r="BQ110" s="100">
        <v>840322.38</v>
      </c>
      <c r="BR110" s="100">
        <v>840322.38</v>
      </c>
      <c r="BS110" s="100">
        <v>840322.38</v>
      </c>
      <c r="BT110" s="100">
        <v>840322.38</v>
      </c>
      <c r="BU110" s="100">
        <v>840322.38</v>
      </c>
      <c r="BV110" s="100">
        <v>840322.38</v>
      </c>
      <c r="BW110" s="100">
        <v>840322.38</v>
      </c>
      <c r="BX110" s="100">
        <v>840322.38</v>
      </c>
      <c r="BY110" s="100">
        <v>840322.38</v>
      </c>
      <c r="BZ110" s="100">
        <v>840322.38</v>
      </c>
      <c r="CA110" s="100">
        <v>840322.38</v>
      </c>
    </row>
    <row r="111" spans="1:79" x14ac:dyDescent="0.2">
      <c r="A111" s="101" t="s">
        <v>276</v>
      </c>
      <c r="B111" s="100">
        <v>0</v>
      </c>
      <c r="C111" s="100">
        <v>0</v>
      </c>
      <c r="D111" s="100">
        <v>0</v>
      </c>
      <c r="E111" s="100">
        <v>0</v>
      </c>
      <c r="F111" s="100">
        <v>0</v>
      </c>
      <c r="G111" s="100">
        <v>0</v>
      </c>
      <c r="H111" s="100">
        <v>0</v>
      </c>
      <c r="I111" s="100">
        <v>0</v>
      </c>
      <c r="J111" s="100">
        <v>0</v>
      </c>
      <c r="K111" s="100">
        <v>0</v>
      </c>
      <c r="L111" s="100">
        <v>0</v>
      </c>
      <c r="M111" s="100">
        <v>0</v>
      </c>
      <c r="N111" s="100">
        <v>0</v>
      </c>
      <c r="O111" s="100">
        <v>0</v>
      </c>
      <c r="P111" s="100">
        <v>0</v>
      </c>
      <c r="Q111" s="100">
        <v>0</v>
      </c>
      <c r="R111" s="100">
        <v>0</v>
      </c>
      <c r="S111" s="100">
        <v>0</v>
      </c>
      <c r="T111" s="100">
        <v>0</v>
      </c>
      <c r="U111" s="100">
        <v>0</v>
      </c>
      <c r="V111" s="100">
        <v>0</v>
      </c>
      <c r="W111" s="100">
        <v>0</v>
      </c>
      <c r="X111" s="100">
        <v>0</v>
      </c>
      <c r="Y111" s="100">
        <v>0</v>
      </c>
      <c r="Z111" s="100">
        <v>0</v>
      </c>
      <c r="AA111" s="100">
        <v>0</v>
      </c>
      <c r="AB111" s="100">
        <v>0</v>
      </c>
      <c r="AC111" s="100">
        <v>0</v>
      </c>
      <c r="AD111" s="100">
        <v>0</v>
      </c>
      <c r="AE111" s="100">
        <v>0</v>
      </c>
      <c r="AF111" s="100">
        <v>0</v>
      </c>
      <c r="AG111" s="100">
        <v>0</v>
      </c>
      <c r="AH111" s="100">
        <v>0</v>
      </c>
      <c r="AI111" s="100">
        <v>0</v>
      </c>
      <c r="AJ111" s="100">
        <v>0</v>
      </c>
      <c r="AK111" s="100">
        <v>0</v>
      </c>
      <c r="AL111" s="100">
        <v>0</v>
      </c>
      <c r="AM111" s="100">
        <v>0</v>
      </c>
      <c r="AN111" s="100">
        <v>0</v>
      </c>
      <c r="AO111" s="100">
        <v>0</v>
      </c>
      <c r="AP111" s="100">
        <v>0</v>
      </c>
      <c r="AQ111" s="100">
        <v>0</v>
      </c>
      <c r="AR111" s="100">
        <v>0</v>
      </c>
      <c r="AS111" s="100">
        <v>0</v>
      </c>
      <c r="AT111" s="100">
        <v>0</v>
      </c>
      <c r="AU111" s="100">
        <v>0</v>
      </c>
      <c r="AV111" s="100">
        <v>0</v>
      </c>
      <c r="AW111" s="100">
        <v>0</v>
      </c>
      <c r="AX111" s="100">
        <v>0</v>
      </c>
      <c r="AY111" s="100">
        <v>0</v>
      </c>
      <c r="AZ111" s="100">
        <v>0</v>
      </c>
      <c r="BA111" s="100">
        <v>0</v>
      </c>
      <c r="BB111" s="100">
        <v>0</v>
      </c>
      <c r="BC111" s="100">
        <v>0</v>
      </c>
      <c r="BD111" s="100">
        <v>0</v>
      </c>
      <c r="BE111" s="100">
        <v>0</v>
      </c>
      <c r="BF111" s="100">
        <v>0</v>
      </c>
      <c r="BG111" s="100">
        <v>0</v>
      </c>
      <c r="BH111" s="100">
        <v>0</v>
      </c>
      <c r="BI111" s="100">
        <v>0</v>
      </c>
      <c r="BJ111" s="100">
        <v>0</v>
      </c>
      <c r="BK111" s="100">
        <v>0</v>
      </c>
      <c r="BL111" s="100">
        <v>0</v>
      </c>
      <c r="BM111" s="100">
        <v>0</v>
      </c>
      <c r="BN111" s="100">
        <v>0</v>
      </c>
      <c r="BO111" s="100">
        <v>0</v>
      </c>
      <c r="BP111" s="100">
        <v>0</v>
      </c>
      <c r="BQ111" s="100">
        <v>0</v>
      </c>
      <c r="BR111" s="100">
        <v>0</v>
      </c>
      <c r="BS111" s="100">
        <v>0</v>
      </c>
      <c r="BT111" s="100">
        <v>0</v>
      </c>
      <c r="BU111" s="100">
        <v>0</v>
      </c>
      <c r="BV111" s="100">
        <v>0</v>
      </c>
      <c r="BW111" s="100">
        <v>0</v>
      </c>
      <c r="BX111" s="100">
        <v>0</v>
      </c>
      <c r="BY111" s="100">
        <v>0</v>
      </c>
      <c r="BZ111" s="100">
        <v>0</v>
      </c>
      <c r="CA111" s="100">
        <v>0</v>
      </c>
    </row>
    <row r="112" spans="1:79" x14ac:dyDescent="0.2">
      <c r="A112" s="101" t="s">
        <v>277</v>
      </c>
      <c r="B112" s="100">
        <v>0</v>
      </c>
      <c r="C112" s="100">
        <v>0</v>
      </c>
      <c r="D112" s="100">
        <v>0</v>
      </c>
      <c r="E112" s="100">
        <v>0</v>
      </c>
      <c r="F112" s="100">
        <v>0</v>
      </c>
      <c r="G112" s="100">
        <v>0</v>
      </c>
      <c r="H112" s="100">
        <v>0</v>
      </c>
      <c r="I112" s="100">
        <v>0</v>
      </c>
      <c r="J112" s="100">
        <v>0</v>
      </c>
      <c r="K112" s="100">
        <v>0</v>
      </c>
      <c r="L112" s="100">
        <v>0</v>
      </c>
      <c r="M112" s="100">
        <v>0</v>
      </c>
      <c r="N112" s="100">
        <v>0</v>
      </c>
      <c r="O112" s="100">
        <v>-482284.32970253902</v>
      </c>
      <c r="P112" s="100">
        <v>-964568.65940507804</v>
      </c>
      <c r="Q112" s="100">
        <v>-1446852.98910761</v>
      </c>
      <c r="R112" s="100">
        <v>-1929137.31881015</v>
      </c>
      <c r="S112" s="100">
        <v>-2411421.6485126899</v>
      </c>
      <c r="T112" s="100">
        <v>-2893705.9782152302</v>
      </c>
      <c r="U112" s="100">
        <v>-3375990.30791777</v>
      </c>
      <c r="V112" s="100">
        <v>-3858274.6376203098</v>
      </c>
      <c r="W112" s="100">
        <v>-4340558.9673228497</v>
      </c>
      <c r="X112" s="100">
        <v>-4822843.29702539</v>
      </c>
      <c r="Y112" s="100">
        <v>-5305127.6267279303</v>
      </c>
      <c r="Z112" s="100">
        <v>-5787411.9564304696</v>
      </c>
      <c r="AA112" s="100">
        <v>-5787411.9564304696</v>
      </c>
      <c r="AB112" s="100">
        <v>-6269696.2861330099</v>
      </c>
      <c r="AC112" s="100">
        <v>-6751980.61583554</v>
      </c>
      <c r="AD112" s="100">
        <v>-7234264.9455380803</v>
      </c>
      <c r="AE112" s="100">
        <v>-7716549.2752406197</v>
      </c>
      <c r="AF112" s="100">
        <v>-8198833.60494316</v>
      </c>
      <c r="AG112" s="100">
        <v>-8681117.9346456993</v>
      </c>
      <c r="AH112" s="100">
        <v>-9163402.2643482406</v>
      </c>
      <c r="AI112" s="100">
        <v>-9645686.5940507799</v>
      </c>
      <c r="AJ112" s="100">
        <v>-10127970.923753301</v>
      </c>
      <c r="AK112" s="100">
        <v>-10610255.253455799</v>
      </c>
      <c r="AL112" s="100">
        <v>-11092539.5831584</v>
      </c>
      <c r="AM112" s="100">
        <v>-11574823.9128609</v>
      </c>
      <c r="AN112" s="100">
        <v>-11574823.9128609</v>
      </c>
      <c r="AO112" s="100">
        <v>-12057108.2425634</v>
      </c>
      <c r="AP112" s="100">
        <v>-12539392.572265999</v>
      </c>
      <c r="AQ112" s="100">
        <v>-13021676.9019685</v>
      </c>
      <c r="AR112" s="100">
        <v>-13503961.231671</v>
      </c>
      <c r="AS112" s="100">
        <v>-13986245.561373601</v>
      </c>
      <c r="AT112" s="100">
        <v>-14468529.891076099</v>
      </c>
      <c r="AU112" s="100">
        <v>-14950814.2207787</v>
      </c>
      <c r="AV112" s="100">
        <v>-15433098.5504812</v>
      </c>
      <c r="AW112" s="100">
        <v>-15915382.8801837</v>
      </c>
      <c r="AX112" s="100">
        <v>-16397667.209886299</v>
      </c>
      <c r="AY112" s="100">
        <v>-16879951.539588802</v>
      </c>
      <c r="AZ112" s="100">
        <v>-17362235.869291399</v>
      </c>
      <c r="BA112" s="100">
        <v>-17362235.869291399</v>
      </c>
      <c r="BB112" s="100">
        <v>-17842900.003117599</v>
      </c>
      <c r="BC112" s="100">
        <v>-18321943.941067599</v>
      </c>
      <c r="BD112" s="100">
        <v>-18800987.879017498</v>
      </c>
      <c r="BE112" s="100">
        <v>-19280031.816967499</v>
      </c>
      <c r="BF112" s="100">
        <v>-19759075.754917499</v>
      </c>
      <c r="BG112" s="100">
        <v>-20238119.692867398</v>
      </c>
      <c r="BH112" s="100">
        <v>-20717163.630817398</v>
      </c>
      <c r="BI112" s="100">
        <v>-21196207.568767399</v>
      </c>
      <c r="BJ112" s="100">
        <v>-21675251.506717298</v>
      </c>
      <c r="BK112" s="100">
        <v>-22154295.444667298</v>
      </c>
      <c r="BL112" s="100">
        <v>-22633339.382617202</v>
      </c>
      <c r="BM112" s="100">
        <v>-23112383.320567202</v>
      </c>
      <c r="BN112" s="100">
        <v>-23112383.320567202</v>
      </c>
      <c r="BO112" s="100">
        <v>-23566727.5677955</v>
      </c>
      <c r="BP112" s="100">
        <v>-23995158.189875901</v>
      </c>
      <c r="BQ112" s="100">
        <v>-24423588.811956398</v>
      </c>
      <c r="BR112" s="100">
        <v>-24852019.434036799</v>
      </c>
      <c r="BS112" s="100">
        <v>-25280450.056117199</v>
      </c>
      <c r="BT112" s="100">
        <v>-25708880.678197701</v>
      </c>
      <c r="BU112" s="100">
        <v>-26132718.653661601</v>
      </c>
      <c r="BV112" s="100">
        <v>-26551963.982508902</v>
      </c>
      <c r="BW112" s="100">
        <v>-26971209.311356299</v>
      </c>
      <c r="BX112" s="100">
        <v>-27390454.640203599</v>
      </c>
      <c r="BY112" s="100">
        <v>-27809699.969051</v>
      </c>
      <c r="BZ112" s="100">
        <v>-28228945.2978983</v>
      </c>
      <c r="CA112" s="100">
        <v>-28228945.2978983</v>
      </c>
    </row>
    <row r="113" spans="1:79" x14ac:dyDescent="0.2">
      <c r="A113" s="101" t="s">
        <v>278</v>
      </c>
      <c r="B113" s="100">
        <v>13531454.48</v>
      </c>
      <c r="C113" s="100">
        <v>13459356.869999999</v>
      </c>
      <c r="D113" s="100">
        <v>13387259.32</v>
      </c>
      <c r="E113" s="100">
        <v>13315161.710000001</v>
      </c>
      <c r="F113" s="100">
        <v>13243064.119999999</v>
      </c>
      <c r="G113" s="100">
        <v>13170966.52</v>
      </c>
      <c r="H113" s="100">
        <v>13098868.939999999</v>
      </c>
      <c r="I113" s="100">
        <v>13026771.35</v>
      </c>
      <c r="J113" s="100">
        <v>12954673.759999899</v>
      </c>
      <c r="K113" s="100">
        <v>12882576.17</v>
      </c>
      <c r="L113" s="100">
        <v>15994278.679999899</v>
      </c>
      <c r="M113" s="100">
        <v>15913324.07</v>
      </c>
      <c r="N113" s="100">
        <v>15913324.07</v>
      </c>
      <c r="O113" s="100">
        <v>15431039.740297399</v>
      </c>
      <c r="P113" s="100">
        <v>14948755.410594899</v>
      </c>
      <c r="Q113" s="100">
        <v>14466471.0808923</v>
      </c>
      <c r="R113" s="100">
        <v>13984186.7511898</v>
      </c>
      <c r="S113" s="100">
        <v>13501902.4214873</v>
      </c>
      <c r="T113" s="100">
        <v>13019618.091784701</v>
      </c>
      <c r="U113" s="100">
        <v>12537333.7620822</v>
      </c>
      <c r="V113" s="100">
        <v>12055049.4323796</v>
      </c>
      <c r="W113" s="100">
        <v>11572765.102677099</v>
      </c>
      <c r="X113" s="100">
        <v>11090480.772974599</v>
      </c>
      <c r="Y113" s="100">
        <v>10608196.443272</v>
      </c>
      <c r="Z113" s="100">
        <v>10125912.1135695</v>
      </c>
      <c r="AA113" s="100">
        <v>10125912.1135695</v>
      </c>
      <c r="AB113" s="100">
        <v>9643627.7838669904</v>
      </c>
      <c r="AC113" s="100">
        <v>9161343.4541644491</v>
      </c>
      <c r="AD113" s="100">
        <v>8679059.1244619098</v>
      </c>
      <c r="AE113" s="100">
        <v>8196774.7947593704</v>
      </c>
      <c r="AF113" s="100">
        <v>7714490.4650568301</v>
      </c>
      <c r="AG113" s="100">
        <v>7232206.1353542898</v>
      </c>
      <c r="AH113" s="100">
        <v>6749921.8056517504</v>
      </c>
      <c r="AI113" s="100">
        <v>6267637.4759492101</v>
      </c>
      <c r="AJ113" s="100">
        <v>5785353.1462466698</v>
      </c>
      <c r="AK113" s="100">
        <v>5303068.8165441304</v>
      </c>
      <c r="AL113" s="100">
        <v>4820784.4868415901</v>
      </c>
      <c r="AM113" s="100">
        <v>4338500.1571390498</v>
      </c>
      <c r="AN113" s="100">
        <v>4338500.1571390498</v>
      </c>
      <c r="AO113" s="100">
        <v>3856215.82743651</v>
      </c>
      <c r="AP113" s="100">
        <v>3373931.49773398</v>
      </c>
      <c r="AQ113" s="100">
        <v>2891647.1680314401</v>
      </c>
      <c r="AR113" s="100">
        <v>2409362.8383288998</v>
      </c>
      <c r="AS113" s="100">
        <v>1927078.50862636</v>
      </c>
      <c r="AT113" s="100">
        <v>1444794.1789238199</v>
      </c>
      <c r="AU113" s="100">
        <v>962509.84922128299</v>
      </c>
      <c r="AV113" s="100">
        <v>480225.51951874403</v>
      </c>
      <c r="AW113" s="100">
        <v>-2058.8101837947702</v>
      </c>
      <c r="AX113" s="100">
        <v>-484343.13988633401</v>
      </c>
      <c r="AY113" s="100">
        <v>-966627.46958887298</v>
      </c>
      <c r="AZ113" s="100">
        <v>-1448911.79929141</v>
      </c>
      <c r="BA113" s="100">
        <v>-1448911.79929141</v>
      </c>
      <c r="BB113" s="100">
        <v>-1929575.93311766</v>
      </c>
      <c r="BC113" s="100">
        <v>-2408619.8710676199</v>
      </c>
      <c r="BD113" s="100">
        <v>-2887663.80901758</v>
      </c>
      <c r="BE113" s="100">
        <v>-3366707.7469675401</v>
      </c>
      <c r="BF113" s="100">
        <v>-3845751.68491751</v>
      </c>
      <c r="BG113" s="100">
        <v>-4324795.6228674697</v>
      </c>
      <c r="BH113" s="100">
        <v>-4803839.5608174298</v>
      </c>
      <c r="BI113" s="100">
        <v>-5282883.4987673899</v>
      </c>
      <c r="BJ113" s="100">
        <v>-5761927.43671735</v>
      </c>
      <c r="BK113" s="100">
        <v>-6240971.3746673204</v>
      </c>
      <c r="BL113" s="100">
        <v>-6720015.3126172796</v>
      </c>
      <c r="BM113" s="100">
        <v>-7199059.2505672397</v>
      </c>
      <c r="BN113" s="100">
        <v>-7199059.2505672397</v>
      </c>
      <c r="BO113" s="100">
        <v>-7653403.4977955502</v>
      </c>
      <c r="BP113" s="100">
        <v>-8081834.1198759899</v>
      </c>
      <c r="BQ113" s="100">
        <v>-8510264.7419564202</v>
      </c>
      <c r="BR113" s="100">
        <v>-8938695.3640368506</v>
      </c>
      <c r="BS113" s="100">
        <v>-9367125.9861172792</v>
      </c>
      <c r="BT113" s="100">
        <v>-9795556.6081977095</v>
      </c>
      <c r="BU113" s="100">
        <v>-10219394.583661599</v>
      </c>
      <c r="BV113" s="100">
        <v>-10638639.912508899</v>
      </c>
      <c r="BW113" s="100">
        <v>-11057885.2413563</v>
      </c>
      <c r="BX113" s="100">
        <v>-11477130.5702036</v>
      </c>
      <c r="BY113" s="100">
        <v>-11896375.899050999</v>
      </c>
      <c r="BZ113" s="100">
        <v>-12315621.2278983</v>
      </c>
      <c r="CA113" s="100">
        <v>-12315621.2278983</v>
      </c>
    </row>
    <row r="114" spans="1:79" x14ac:dyDescent="0.2">
      <c r="A114" s="101" t="s">
        <v>279</v>
      </c>
    </row>
    <row r="115" spans="1:79" x14ac:dyDescent="0.2">
      <c r="A115" s="101" t="s">
        <v>280</v>
      </c>
    </row>
    <row r="116" spans="1:79" x14ac:dyDescent="0.2">
      <c r="A116" s="101" t="s">
        <v>281</v>
      </c>
    </row>
    <row r="117" spans="1:79" x14ac:dyDescent="0.2">
      <c r="A117" s="99" t="s">
        <v>282</v>
      </c>
      <c r="B117" s="100">
        <v>0</v>
      </c>
      <c r="C117" s="100">
        <v>3.9999984437599702E-2</v>
      </c>
      <c r="D117" s="100">
        <v>0</v>
      </c>
      <c r="E117" s="100">
        <v>0</v>
      </c>
      <c r="F117" s="100">
        <v>0</v>
      </c>
      <c r="G117" s="100">
        <v>0</v>
      </c>
      <c r="H117" s="100">
        <v>0</v>
      </c>
      <c r="I117" s="100">
        <v>0</v>
      </c>
      <c r="J117" s="100">
        <v>-4.00000135414302E-2</v>
      </c>
      <c r="K117" s="100">
        <v>-2.9999995604157399E-2</v>
      </c>
      <c r="L117" s="100">
        <v>0</v>
      </c>
      <c r="M117" s="100">
        <v>0</v>
      </c>
      <c r="N117" s="100">
        <v>0</v>
      </c>
      <c r="O117" s="100">
        <v>0</v>
      </c>
      <c r="P117" s="100">
        <v>0</v>
      </c>
      <c r="Q117" s="100">
        <v>0</v>
      </c>
      <c r="R117" s="100">
        <v>0</v>
      </c>
      <c r="S117" s="100">
        <v>0</v>
      </c>
      <c r="T117" s="100">
        <v>0</v>
      </c>
      <c r="U117" s="100">
        <v>0</v>
      </c>
      <c r="V117" s="100">
        <v>0</v>
      </c>
      <c r="W117" s="100">
        <v>0</v>
      </c>
      <c r="X117" s="100">
        <v>0</v>
      </c>
      <c r="Y117" s="100">
        <v>0</v>
      </c>
      <c r="Z117" s="100">
        <v>0</v>
      </c>
      <c r="AA117" s="100">
        <v>0</v>
      </c>
      <c r="AB117" s="100">
        <v>0</v>
      </c>
      <c r="AC117" s="100">
        <v>0</v>
      </c>
      <c r="AD117" s="100">
        <v>0</v>
      </c>
      <c r="AE117" s="100">
        <v>0</v>
      </c>
      <c r="AF117" s="100">
        <v>0</v>
      </c>
      <c r="AG117" s="100">
        <v>0</v>
      </c>
      <c r="AH117" s="100">
        <v>0</v>
      </c>
      <c r="AI117" s="100">
        <v>0</v>
      </c>
      <c r="AJ117" s="100">
        <v>0</v>
      </c>
      <c r="AK117" s="100">
        <v>0</v>
      </c>
      <c r="AL117" s="100">
        <v>0</v>
      </c>
      <c r="AM117" s="100">
        <v>0</v>
      </c>
      <c r="AN117" s="100">
        <v>0</v>
      </c>
      <c r="AO117" s="100">
        <v>0</v>
      </c>
      <c r="AP117" s="100">
        <v>0</v>
      </c>
      <c r="AQ117" s="100">
        <v>0</v>
      </c>
      <c r="AR117" s="100">
        <v>0</v>
      </c>
      <c r="AS117" s="100">
        <v>0</v>
      </c>
      <c r="AT117" s="100">
        <v>0</v>
      </c>
      <c r="AU117" s="100">
        <v>0</v>
      </c>
      <c r="AV117" s="100">
        <v>0</v>
      </c>
      <c r="AW117" s="100">
        <v>0</v>
      </c>
      <c r="AX117" s="100">
        <v>0</v>
      </c>
      <c r="AY117" s="100">
        <v>0</v>
      </c>
      <c r="AZ117" s="100">
        <v>0</v>
      </c>
      <c r="BA117" s="100">
        <v>0</v>
      </c>
      <c r="BB117" s="100">
        <v>0</v>
      </c>
      <c r="BC117" s="100">
        <v>0</v>
      </c>
      <c r="BD117" s="100">
        <v>0</v>
      </c>
      <c r="BE117" s="100">
        <v>0</v>
      </c>
      <c r="BF117" s="100">
        <v>0</v>
      </c>
      <c r="BG117" s="100">
        <v>0</v>
      </c>
      <c r="BH117" s="100">
        <v>0</v>
      </c>
      <c r="BI117" s="100">
        <v>0</v>
      </c>
      <c r="BJ117" s="100">
        <v>0</v>
      </c>
      <c r="BK117" s="100">
        <v>0</v>
      </c>
      <c r="BL117" s="100">
        <v>0</v>
      </c>
      <c r="BM117" s="100">
        <v>0</v>
      </c>
      <c r="BN117" s="100">
        <v>0</v>
      </c>
      <c r="BO117" s="100">
        <v>0</v>
      </c>
      <c r="BP117" s="100">
        <v>0</v>
      </c>
      <c r="BQ117" s="100">
        <v>0</v>
      </c>
      <c r="BR117" s="100">
        <v>0</v>
      </c>
      <c r="BS117" s="100">
        <v>0</v>
      </c>
      <c r="BT117" s="100">
        <v>0</v>
      </c>
      <c r="BU117" s="100">
        <v>0</v>
      </c>
      <c r="BV117" s="100">
        <v>0</v>
      </c>
      <c r="BW117" s="100">
        <v>0</v>
      </c>
      <c r="BX117" s="100">
        <v>0</v>
      </c>
      <c r="BY117" s="100">
        <v>0</v>
      </c>
      <c r="BZ117" s="100">
        <v>0</v>
      </c>
      <c r="CA117" s="100">
        <v>0</v>
      </c>
    </row>
    <row r="118" spans="1:79" x14ac:dyDescent="0.2">
      <c r="A118" s="101" t="s">
        <v>283</v>
      </c>
      <c r="B118" s="100">
        <v>-469895999.91000003</v>
      </c>
      <c r="C118" s="100">
        <v>-453197999.91000003</v>
      </c>
      <c r="D118" s="100">
        <v>-467650999.91000003</v>
      </c>
      <c r="E118" s="100">
        <v>-538569999.90999997</v>
      </c>
      <c r="F118" s="100">
        <v>-567609999.90999997</v>
      </c>
      <c r="G118" s="100">
        <v>-504409999.91000003</v>
      </c>
      <c r="H118" s="100">
        <v>-660678999.90999997</v>
      </c>
      <c r="I118" s="100">
        <v>-679318999.90999997</v>
      </c>
      <c r="J118" s="100">
        <v>-982916999.90999997</v>
      </c>
      <c r="K118" s="100">
        <v>-320077999.91000003</v>
      </c>
      <c r="L118" s="100">
        <v>-336523999.91000003</v>
      </c>
      <c r="M118" s="100">
        <v>-604923999.90999997</v>
      </c>
      <c r="N118" s="100">
        <v>-604923999.90999997</v>
      </c>
      <c r="O118" s="100">
        <v>-691286528.74057901</v>
      </c>
      <c r="P118" s="100">
        <v>-640850776.38673306</v>
      </c>
      <c r="Q118" s="100">
        <v>-747112323.97426796</v>
      </c>
      <c r="R118" s="100">
        <v>-804127382.51984704</v>
      </c>
      <c r="S118" s="100">
        <v>-848837587.29495704</v>
      </c>
      <c r="T118" s="100">
        <v>-266203941.454465</v>
      </c>
      <c r="U118" s="100">
        <v>-156791960.200288</v>
      </c>
      <c r="V118" s="100">
        <v>0</v>
      </c>
      <c r="W118" s="100">
        <v>0</v>
      </c>
      <c r="X118" s="100">
        <v>0</v>
      </c>
      <c r="Y118" s="100">
        <v>0</v>
      </c>
      <c r="Z118" s="100">
        <v>-160584988.64838701</v>
      </c>
      <c r="AA118" s="100">
        <v>-160584988.64838701</v>
      </c>
      <c r="AB118" s="100">
        <v>-145146799.75453001</v>
      </c>
      <c r="AC118" s="100">
        <v>-43986462.048842996</v>
      </c>
      <c r="AD118" s="100">
        <v>-126073770.957846</v>
      </c>
      <c r="AE118" s="100">
        <v>-958100711.50871003</v>
      </c>
      <c r="AF118" s="100">
        <v>-997092550.63431501</v>
      </c>
      <c r="AG118" s="100">
        <v>-1089790129.6900799</v>
      </c>
      <c r="AH118" s="100">
        <v>-1010243814.99792</v>
      </c>
      <c r="AI118" s="100">
        <v>0</v>
      </c>
      <c r="AJ118" s="100">
        <v>0</v>
      </c>
      <c r="AK118" s="100">
        <v>0</v>
      </c>
      <c r="AL118" s="100">
        <v>0</v>
      </c>
      <c r="AM118" s="100">
        <v>-5938772.7716698796</v>
      </c>
      <c r="AN118" s="100">
        <v>-5938772.7716698796</v>
      </c>
      <c r="AO118" s="100">
        <v>-37208835.7320804</v>
      </c>
      <c r="AP118" s="100">
        <v>-27491554.847943299</v>
      </c>
      <c r="AQ118" s="100">
        <v>-189077993.35148901</v>
      </c>
      <c r="AR118" s="100">
        <v>-271867626.10165399</v>
      </c>
      <c r="AS118" s="100">
        <v>-374588955.818542</v>
      </c>
      <c r="AT118" s="100">
        <v>0</v>
      </c>
      <c r="AU118" s="100">
        <v>0</v>
      </c>
      <c r="AV118" s="100">
        <v>0</v>
      </c>
      <c r="AW118" s="100">
        <v>0</v>
      </c>
      <c r="AX118" s="100">
        <v>0</v>
      </c>
      <c r="AY118" s="100">
        <v>0</v>
      </c>
      <c r="AZ118" s="100">
        <v>-131852214.951662</v>
      </c>
      <c r="BA118" s="100">
        <v>-131852214.951662</v>
      </c>
      <c r="BB118" s="100">
        <v>-196512174.79109901</v>
      </c>
      <c r="BC118" s="100">
        <v>-168300839.92753699</v>
      </c>
      <c r="BD118" s="100">
        <v>-279697063.07687598</v>
      </c>
      <c r="BE118" s="100">
        <v>-284151828.04402</v>
      </c>
      <c r="BF118" s="100">
        <v>-363591134.76955199</v>
      </c>
      <c r="BG118" s="100">
        <v>0</v>
      </c>
      <c r="BH118" s="100">
        <v>0</v>
      </c>
      <c r="BI118" s="100">
        <v>0</v>
      </c>
      <c r="BJ118" s="100">
        <v>0</v>
      </c>
      <c r="BK118" s="100">
        <v>0</v>
      </c>
      <c r="BL118" s="100">
        <v>0</v>
      </c>
      <c r="BM118" s="100">
        <v>-180915258.75754201</v>
      </c>
      <c r="BN118" s="100">
        <v>-180915258.75754201</v>
      </c>
      <c r="BO118" s="100">
        <v>-888992446.32978797</v>
      </c>
      <c r="BP118" s="100">
        <v>-858047614.98357701</v>
      </c>
      <c r="BQ118" s="100">
        <v>-973328736.45499504</v>
      </c>
      <c r="BR118" s="100">
        <v>-974042396.54382598</v>
      </c>
      <c r="BS118" s="100">
        <v>-1048936334.2269599</v>
      </c>
      <c r="BT118" s="100">
        <v>0</v>
      </c>
      <c r="BU118" s="100">
        <v>0</v>
      </c>
      <c r="BV118" s="100">
        <v>0</v>
      </c>
      <c r="BW118" s="100">
        <v>0</v>
      </c>
      <c r="BX118" s="100">
        <v>0</v>
      </c>
      <c r="BY118" s="100">
        <v>0</v>
      </c>
      <c r="BZ118" s="100">
        <v>-186734302.987297</v>
      </c>
      <c r="CA118" s="100">
        <v>-186734302.987297</v>
      </c>
    </row>
    <row r="119" spans="1:79" x14ac:dyDescent="0.2">
      <c r="A119" s="101" t="s">
        <v>284</v>
      </c>
      <c r="B119" s="100">
        <v>-469895999.91000003</v>
      </c>
      <c r="C119" s="100">
        <v>-453197999.87</v>
      </c>
      <c r="D119" s="100">
        <v>-467650999.91000003</v>
      </c>
      <c r="E119" s="100">
        <v>-538569999.90999997</v>
      </c>
      <c r="F119" s="100">
        <v>-567609999.90999997</v>
      </c>
      <c r="G119" s="100">
        <v>-504409999.91000003</v>
      </c>
      <c r="H119" s="100">
        <v>-660678999.90999997</v>
      </c>
      <c r="I119" s="100">
        <v>-679318999.90999997</v>
      </c>
      <c r="J119" s="100">
        <v>-982916999.95000005</v>
      </c>
      <c r="K119" s="100">
        <v>-320077999.94</v>
      </c>
      <c r="L119" s="100">
        <v>-336523999.91000003</v>
      </c>
      <c r="M119" s="100">
        <v>-604923999.90999997</v>
      </c>
      <c r="N119" s="100">
        <v>-604923999.90999997</v>
      </c>
      <c r="O119" s="100">
        <v>-691286528.74057901</v>
      </c>
      <c r="P119" s="100">
        <v>-640850776.38673306</v>
      </c>
      <c r="Q119" s="100">
        <v>-747112323.97426796</v>
      </c>
      <c r="R119" s="100">
        <v>-804127382.51984704</v>
      </c>
      <c r="S119" s="100">
        <v>-848837587.29495704</v>
      </c>
      <c r="T119" s="100">
        <v>-266203941.454465</v>
      </c>
      <c r="U119" s="100">
        <v>-156791960.200288</v>
      </c>
      <c r="V119" s="100">
        <v>0</v>
      </c>
      <c r="W119" s="100">
        <v>0</v>
      </c>
      <c r="X119" s="100">
        <v>0</v>
      </c>
      <c r="Y119" s="100">
        <v>0</v>
      </c>
      <c r="Z119" s="100">
        <v>-160584988.64838701</v>
      </c>
      <c r="AA119" s="100">
        <v>-160584988.64838701</v>
      </c>
      <c r="AB119" s="100">
        <v>-145146799.75453001</v>
      </c>
      <c r="AC119" s="100">
        <v>-43986462.048842996</v>
      </c>
      <c r="AD119" s="100">
        <v>-126073770.957846</v>
      </c>
      <c r="AE119" s="100">
        <v>-958100711.50871003</v>
      </c>
      <c r="AF119" s="100">
        <v>-997092550.63431501</v>
      </c>
      <c r="AG119" s="100">
        <v>-1089790129.6900799</v>
      </c>
      <c r="AH119" s="100">
        <v>-1010243814.99792</v>
      </c>
      <c r="AI119" s="100">
        <v>0</v>
      </c>
      <c r="AJ119" s="100">
        <v>0</v>
      </c>
      <c r="AK119" s="100">
        <v>0</v>
      </c>
      <c r="AL119" s="100">
        <v>0</v>
      </c>
      <c r="AM119" s="100">
        <v>-5938772.7716698796</v>
      </c>
      <c r="AN119" s="100">
        <v>-5938772.7716698796</v>
      </c>
      <c r="AO119" s="100">
        <v>-37208835.7320804</v>
      </c>
      <c r="AP119" s="100">
        <v>-27491554.847943299</v>
      </c>
      <c r="AQ119" s="100">
        <v>-189077993.35148901</v>
      </c>
      <c r="AR119" s="100">
        <v>-271867626.10165399</v>
      </c>
      <c r="AS119" s="100">
        <v>-374588955.818542</v>
      </c>
      <c r="AT119" s="100">
        <v>0</v>
      </c>
      <c r="AU119" s="100">
        <v>0</v>
      </c>
      <c r="AV119" s="100">
        <v>0</v>
      </c>
      <c r="AW119" s="100">
        <v>0</v>
      </c>
      <c r="AX119" s="100">
        <v>0</v>
      </c>
      <c r="AY119" s="100">
        <v>0</v>
      </c>
      <c r="AZ119" s="100">
        <v>-131852214.951662</v>
      </c>
      <c r="BA119" s="100">
        <v>-131852214.951662</v>
      </c>
      <c r="BB119" s="100">
        <v>-196512174.79109901</v>
      </c>
      <c r="BC119" s="100">
        <v>-168300839.92753699</v>
      </c>
      <c r="BD119" s="100">
        <v>-279697063.07687598</v>
      </c>
      <c r="BE119" s="100">
        <v>-284151828.04402</v>
      </c>
      <c r="BF119" s="100">
        <v>-363591134.76955199</v>
      </c>
      <c r="BG119" s="100">
        <v>0</v>
      </c>
      <c r="BH119" s="100">
        <v>0</v>
      </c>
      <c r="BI119" s="100">
        <v>0</v>
      </c>
      <c r="BJ119" s="100">
        <v>0</v>
      </c>
      <c r="BK119" s="100">
        <v>0</v>
      </c>
      <c r="BL119" s="100">
        <v>0</v>
      </c>
      <c r="BM119" s="100">
        <v>-180915258.75754201</v>
      </c>
      <c r="BN119" s="100">
        <v>-180915258.75754201</v>
      </c>
      <c r="BO119" s="100">
        <v>-888992446.32978797</v>
      </c>
      <c r="BP119" s="100">
        <v>-858047614.98357701</v>
      </c>
      <c r="BQ119" s="100">
        <v>-973328736.45499504</v>
      </c>
      <c r="BR119" s="100">
        <v>-974042396.54382598</v>
      </c>
      <c r="BS119" s="100">
        <v>-1048936334.2269599</v>
      </c>
      <c r="BT119" s="100">
        <v>0</v>
      </c>
      <c r="BU119" s="100">
        <v>0</v>
      </c>
      <c r="BV119" s="100">
        <v>0</v>
      </c>
      <c r="BW119" s="100">
        <v>0</v>
      </c>
      <c r="BX119" s="100">
        <v>0</v>
      </c>
      <c r="BY119" s="100">
        <v>0</v>
      </c>
      <c r="BZ119" s="100">
        <v>-186734302.987297</v>
      </c>
      <c r="CA119" s="100">
        <v>-186734302.987297</v>
      </c>
    </row>
    <row r="120" spans="1:79" x14ac:dyDescent="0.2">
      <c r="A120" s="102" t="s">
        <v>285</v>
      </c>
      <c r="B120" s="103"/>
      <c r="C120" s="103"/>
      <c r="D120" s="103"/>
      <c r="E120" s="103"/>
      <c r="F120" s="103"/>
      <c r="G120" s="103"/>
      <c r="H120" s="103"/>
      <c r="I120" s="103"/>
      <c r="J120" s="103"/>
      <c r="K120" s="103"/>
      <c r="L120" s="103"/>
      <c r="M120" s="103"/>
      <c r="N120" s="103"/>
      <c r="O120" s="103"/>
      <c r="P120" s="103"/>
      <c r="Q120" s="103"/>
      <c r="R120" s="103"/>
      <c r="S120" s="103"/>
      <c r="T120" s="103"/>
      <c r="U120" s="103"/>
      <c r="V120" s="103"/>
      <c r="W120" s="103"/>
      <c r="X120" s="103"/>
      <c r="Y120" s="103"/>
      <c r="Z120" s="103"/>
      <c r="AA120" s="103"/>
      <c r="AB120" s="103"/>
      <c r="AC120" s="103"/>
      <c r="AD120" s="103"/>
      <c r="AE120" s="103"/>
      <c r="AF120" s="103"/>
      <c r="AG120" s="103"/>
      <c r="AH120" s="103"/>
      <c r="AI120" s="103"/>
      <c r="AJ120" s="103"/>
      <c r="AK120" s="103"/>
      <c r="AL120" s="103"/>
      <c r="AM120" s="103"/>
      <c r="AN120" s="103"/>
      <c r="AO120" s="103"/>
      <c r="AP120" s="103"/>
      <c r="AQ120" s="103"/>
      <c r="AR120" s="103"/>
      <c r="AS120" s="103"/>
      <c r="AT120" s="103"/>
      <c r="AU120" s="103"/>
      <c r="AV120" s="103"/>
      <c r="AW120" s="103"/>
      <c r="AX120" s="103"/>
      <c r="AY120" s="103"/>
      <c r="AZ120" s="103"/>
      <c r="BA120" s="103"/>
      <c r="BB120" s="103"/>
      <c r="BC120" s="103"/>
      <c r="BD120" s="103"/>
      <c r="BE120" s="103"/>
      <c r="BF120" s="103"/>
      <c r="BG120" s="103"/>
      <c r="BH120" s="103"/>
      <c r="BI120" s="103"/>
      <c r="BJ120" s="103"/>
      <c r="BK120" s="103"/>
      <c r="BL120" s="103"/>
      <c r="BM120" s="103"/>
      <c r="BN120" s="103"/>
      <c r="BO120" s="103"/>
      <c r="BP120" s="103"/>
      <c r="BQ120" s="103"/>
      <c r="BR120" s="103"/>
      <c r="BS120" s="103"/>
      <c r="BT120" s="103"/>
      <c r="BU120" s="103"/>
      <c r="BV120" s="103"/>
      <c r="BW120" s="103"/>
      <c r="BX120" s="103"/>
      <c r="BY120" s="103"/>
      <c r="BZ120" s="103"/>
      <c r="CA120" s="103"/>
    </row>
    <row r="121" spans="1:79" x14ac:dyDescent="0.2">
      <c r="A121" s="101" t="s">
        <v>286</v>
      </c>
    </row>
    <row r="122" spans="1:79" x14ac:dyDescent="0.2">
      <c r="A122" s="99" t="s">
        <v>287</v>
      </c>
      <c r="B122" s="100">
        <v>63272.65</v>
      </c>
      <c r="C122" s="100">
        <v>48318.06</v>
      </c>
      <c r="D122" s="100">
        <v>83379.64</v>
      </c>
      <c r="E122" s="100">
        <v>125465.3</v>
      </c>
      <c r="F122" s="100">
        <v>147564.48000000001</v>
      </c>
      <c r="G122" s="100">
        <v>-74060.87</v>
      </c>
      <c r="H122" s="100">
        <v>-67117.87</v>
      </c>
      <c r="I122" s="100">
        <v>-39218.36</v>
      </c>
      <c r="J122" s="100">
        <v>1697.86</v>
      </c>
      <c r="K122" s="100">
        <v>33460.07</v>
      </c>
      <c r="L122" s="100">
        <v>45355.98</v>
      </c>
      <c r="M122" s="100">
        <v>53265.78</v>
      </c>
      <c r="N122" s="100">
        <v>53265.78</v>
      </c>
      <c r="O122" s="100">
        <v>53265.78</v>
      </c>
      <c r="P122" s="100">
        <v>53265.78</v>
      </c>
      <c r="Q122" s="100">
        <v>53265.78</v>
      </c>
      <c r="R122" s="100">
        <v>53265.78</v>
      </c>
      <c r="S122" s="100">
        <v>53265.78</v>
      </c>
      <c r="T122" s="100">
        <v>53265.78</v>
      </c>
      <c r="U122" s="100">
        <v>53265.78</v>
      </c>
      <c r="V122" s="100">
        <v>53265.78</v>
      </c>
      <c r="W122" s="100">
        <v>53265.78</v>
      </c>
      <c r="X122" s="100">
        <v>53265.78</v>
      </c>
      <c r="Y122" s="100">
        <v>53265.78</v>
      </c>
      <c r="Z122" s="100">
        <v>53265.78</v>
      </c>
      <c r="AA122" s="100">
        <v>53265.78</v>
      </c>
      <c r="AB122" s="100">
        <v>53265.78</v>
      </c>
      <c r="AC122" s="100">
        <v>53265.78</v>
      </c>
      <c r="AD122" s="100">
        <v>53265.78</v>
      </c>
      <c r="AE122" s="100">
        <v>53265.78</v>
      </c>
      <c r="AF122" s="100">
        <v>53265.78</v>
      </c>
      <c r="AG122" s="100">
        <v>53265.78</v>
      </c>
      <c r="AH122" s="100">
        <v>53265.78</v>
      </c>
      <c r="AI122" s="100">
        <v>53265.78</v>
      </c>
      <c r="AJ122" s="100">
        <v>53265.78</v>
      </c>
      <c r="AK122" s="100">
        <v>53265.78</v>
      </c>
      <c r="AL122" s="100">
        <v>53265.78</v>
      </c>
      <c r="AM122" s="100">
        <v>53265.78</v>
      </c>
      <c r="AN122" s="100">
        <v>53265.78</v>
      </c>
      <c r="AO122" s="100">
        <v>53265.78</v>
      </c>
      <c r="AP122" s="100">
        <v>53265.78</v>
      </c>
      <c r="AQ122" s="100">
        <v>53265.78</v>
      </c>
      <c r="AR122" s="100">
        <v>53265.78</v>
      </c>
      <c r="AS122" s="100">
        <v>53265.78</v>
      </c>
      <c r="AT122" s="100">
        <v>53265.78</v>
      </c>
      <c r="AU122" s="100">
        <v>53265.78</v>
      </c>
      <c r="AV122" s="100">
        <v>53265.78</v>
      </c>
      <c r="AW122" s="100">
        <v>53265.78</v>
      </c>
      <c r="AX122" s="100">
        <v>53265.78</v>
      </c>
      <c r="AY122" s="100">
        <v>53265.78</v>
      </c>
      <c r="AZ122" s="100">
        <v>53265.78</v>
      </c>
      <c r="BA122" s="100">
        <v>53265.78</v>
      </c>
      <c r="BB122" s="100">
        <v>53265.78</v>
      </c>
      <c r="BC122" s="100">
        <v>53265.78</v>
      </c>
      <c r="BD122" s="100">
        <v>53265.78</v>
      </c>
      <c r="BE122" s="100">
        <v>53265.78</v>
      </c>
      <c r="BF122" s="100">
        <v>53265.78</v>
      </c>
      <c r="BG122" s="100">
        <v>53265.78</v>
      </c>
      <c r="BH122" s="100">
        <v>53265.78</v>
      </c>
      <c r="BI122" s="100">
        <v>53265.78</v>
      </c>
      <c r="BJ122" s="100">
        <v>53265.78</v>
      </c>
      <c r="BK122" s="100">
        <v>53265.78</v>
      </c>
      <c r="BL122" s="100">
        <v>53265.78</v>
      </c>
      <c r="BM122" s="100">
        <v>53265.78</v>
      </c>
      <c r="BN122" s="100">
        <v>53265.78</v>
      </c>
      <c r="BO122" s="100">
        <v>53265.78</v>
      </c>
      <c r="BP122" s="100">
        <v>53265.78</v>
      </c>
      <c r="BQ122" s="100">
        <v>53265.78</v>
      </c>
      <c r="BR122" s="100">
        <v>53265.78</v>
      </c>
      <c r="BS122" s="100">
        <v>53265.78</v>
      </c>
      <c r="BT122" s="100">
        <v>53265.78</v>
      </c>
      <c r="BU122" s="100">
        <v>53265.78</v>
      </c>
      <c r="BV122" s="100">
        <v>53265.78</v>
      </c>
      <c r="BW122" s="100">
        <v>53265.78</v>
      </c>
      <c r="BX122" s="100">
        <v>53265.78</v>
      </c>
      <c r="BY122" s="100">
        <v>53265.78</v>
      </c>
      <c r="BZ122" s="100">
        <v>53265.78</v>
      </c>
      <c r="CA122" s="100">
        <v>53265.78</v>
      </c>
    </row>
    <row r="123" spans="1:79" x14ac:dyDescent="0.2">
      <c r="A123" s="101" t="s">
        <v>288</v>
      </c>
      <c r="B123" s="100">
        <v>-3130.0300000002599</v>
      </c>
      <c r="C123" s="100">
        <v>-4499.2500000007503</v>
      </c>
      <c r="D123" s="100">
        <v>-6918.0500000002203</v>
      </c>
      <c r="E123" s="100">
        <v>-19113.250000002099</v>
      </c>
      <c r="F123" s="100">
        <v>-15895.479999999199</v>
      </c>
      <c r="G123" s="100">
        <v>-24885.880000001602</v>
      </c>
      <c r="H123" s="100">
        <v>-126448.74</v>
      </c>
      <c r="I123" s="100">
        <v>-49224.13</v>
      </c>
      <c r="J123" s="100">
        <v>-90941.23</v>
      </c>
      <c r="K123" s="100">
        <v>-32807.360000000001</v>
      </c>
      <c r="L123" s="100">
        <v>-40631.519999999997</v>
      </c>
      <c r="M123" s="100">
        <v>-154786.6</v>
      </c>
      <c r="N123" s="100">
        <v>-154786.6</v>
      </c>
      <c r="O123" s="100">
        <v>-154786.6</v>
      </c>
      <c r="P123" s="100">
        <v>-154786.6</v>
      </c>
      <c r="Q123" s="100">
        <v>-154786.6</v>
      </c>
      <c r="R123" s="100">
        <v>-154786.6</v>
      </c>
      <c r="S123" s="100">
        <v>-154786.6</v>
      </c>
      <c r="T123" s="100">
        <v>-154786.6</v>
      </c>
      <c r="U123" s="100">
        <v>-154786.6</v>
      </c>
      <c r="V123" s="100">
        <v>-154786.6</v>
      </c>
      <c r="W123" s="100">
        <v>-154786.6</v>
      </c>
      <c r="X123" s="100">
        <v>-154786.6</v>
      </c>
      <c r="Y123" s="100">
        <v>-154786.6</v>
      </c>
      <c r="Z123" s="100">
        <v>-154786.6</v>
      </c>
      <c r="AA123" s="100">
        <v>-154786.6</v>
      </c>
      <c r="AB123" s="100">
        <v>-154786.6</v>
      </c>
      <c r="AC123" s="100">
        <v>-154786.6</v>
      </c>
      <c r="AD123" s="100">
        <v>-154786.6</v>
      </c>
      <c r="AE123" s="100">
        <v>-154786.6</v>
      </c>
      <c r="AF123" s="100">
        <v>-154786.6</v>
      </c>
      <c r="AG123" s="100">
        <v>-154786.6</v>
      </c>
      <c r="AH123" s="100">
        <v>-154786.6</v>
      </c>
      <c r="AI123" s="100">
        <v>-154786.6</v>
      </c>
      <c r="AJ123" s="100">
        <v>-154786.6</v>
      </c>
      <c r="AK123" s="100">
        <v>-154786.6</v>
      </c>
      <c r="AL123" s="100">
        <v>-154786.6</v>
      </c>
      <c r="AM123" s="100">
        <v>-154786.6</v>
      </c>
      <c r="AN123" s="100">
        <v>-154786.6</v>
      </c>
      <c r="AO123" s="100">
        <v>-154786.6</v>
      </c>
      <c r="AP123" s="100">
        <v>-154786.6</v>
      </c>
      <c r="AQ123" s="100">
        <v>-154786.6</v>
      </c>
      <c r="AR123" s="100">
        <v>-154786.6</v>
      </c>
      <c r="AS123" s="100">
        <v>-154786.6</v>
      </c>
      <c r="AT123" s="100">
        <v>-154786.6</v>
      </c>
      <c r="AU123" s="100">
        <v>-154786.6</v>
      </c>
      <c r="AV123" s="100">
        <v>-154786.6</v>
      </c>
      <c r="AW123" s="100">
        <v>-154786.6</v>
      </c>
      <c r="AX123" s="100">
        <v>-154786.6</v>
      </c>
      <c r="AY123" s="100">
        <v>-154786.6</v>
      </c>
      <c r="AZ123" s="100">
        <v>-154786.6</v>
      </c>
      <c r="BA123" s="100">
        <v>-154786.6</v>
      </c>
      <c r="BB123" s="100">
        <v>-154786.6</v>
      </c>
      <c r="BC123" s="100">
        <v>-154786.6</v>
      </c>
      <c r="BD123" s="100">
        <v>-154786.6</v>
      </c>
      <c r="BE123" s="100">
        <v>-154786.6</v>
      </c>
      <c r="BF123" s="100">
        <v>-154786.6</v>
      </c>
      <c r="BG123" s="100">
        <v>-154786.6</v>
      </c>
      <c r="BH123" s="100">
        <v>-154786.6</v>
      </c>
      <c r="BI123" s="100">
        <v>-154786.6</v>
      </c>
      <c r="BJ123" s="100">
        <v>-154786.6</v>
      </c>
      <c r="BK123" s="100">
        <v>-154786.6</v>
      </c>
      <c r="BL123" s="100">
        <v>-154786.6</v>
      </c>
      <c r="BM123" s="100">
        <v>-154786.6</v>
      </c>
      <c r="BN123" s="100">
        <v>-154786.6</v>
      </c>
      <c r="BO123" s="100">
        <v>-154786.6</v>
      </c>
      <c r="BP123" s="100">
        <v>-154786.6</v>
      </c>
      <c r="BQ123" s="100">
        <v>-154786.6</v>
      </c>
      <c r="BR123" s="100">
        <v>-154786.6</v>
      </c>
      <c r="BS123" s="100">
        <v>-154786.6</v>
      </c>
      <c r="BT123" s="100">
        <v>-154786.6</v>
      </c>
      <c r="BU123" s="100">
        <v>-154786.6</v>
      </c>
      <c r="BV123" s="100">
        <v>-154786.6</v>
      </c>
      <c r="BW123" s="100">
        <v>-154786.6</v>
      </c>
      <c r="BX123" s="100">
        <v>-154786.6</v>
      </c>
      <c r="BY123" s="100">
        <v>-154786.6</v>
      </c>
      <c r="BZ123" s="100">
        <v>-154786.6</v>
      </c>
      <c r="CA123" s="100">
        <v>-154786.6</v>
      </c>
    </row>
    <row r="124" spans="1:79" x14ac:dyDescent="0.2">
      <c r="A124" s="101" t="s">
        <v>289</v>
      </c>
      <c r="B124" s="100">
        <v>-24434.46</v>
      </c>
      <c r="C124" s="100">
        <v>-59374.06</v>
      </c>
      <c r="D124" s="100">
        <v>-13458.12</v>
      </c>
      <c r="E124" s="100">
        <v>-27676.959999999999</v>
      </c>
      <c r="F124" s="100">
        <v>-477.21</v>
      </c>
      <c r="G124" s="100">
        <v>61.63</v>
      </c>
      <c r="H124" s="100">
        <v>61.63</v>
      </c>
      <c r="I124" s="100">
        <v>61.63</v>
      </c>
      <c r="J124" s="100">
        <v>61.63</v>
      </c>
      <c r="K124" s="100">
        <v>61.63</v>
      </c>
      <c r="L124" s="100">
        <v>-11013.59</v>
      </c>
      <c r="M124" s="100">
        <v>-10998.68</v>
      </c>
      <c r="N124" s="100">
        <v>-10998.68</v>
      </c>
      <c r="O124" s="100">
        <v>-10998.68</v>
      </c>
      <c r="P124" s="100">
        <v>-10998.68</v>
      </c>
      <c r="Q124" s="100">
        <v>-10998.68</v>
      </c>
      <c r="R124" s="100">
        <v>-10998.68</v>
      </c>
      <c r="S124" s="100">
        <v>-10998.68</v>
      </c>
      <c r="T124" s="100">
        <v>-10998.68</v>
      </c>
      <c r="U124" s="100">
        <v>-10998.68</v>
      </c>
      <c r="V124" s="100">
        <v>-10998.68</v>
      </c>
      <c r="W124" s="100">
        <v>-10998.68</v>
      </c>
      <c r="X124" s="100">
        <v>-10998.68</v>
      </c>
      <c r="Y124" s="100">
        <v>-10998.68</v>
      </c>
      <c r="Z124" s="100">
        <v>-10998.68</v>
      </c>
      <c r="AA124" s="100">
        <v>-10998.68</v>
      </c>
      <c r="AB124" s="100">
        <v>-10998.68</v>
      </c>
      <c r="AC124" s="100">
        <v>-10998.68</v>
      </c>
      <c r="AD124" s="100">
        <v>-10998.68</v>
      </c>
      <c r="AE124" s="100">
        <v>-10998.68</v>
      </c>
      <c r="AF124" s="100">
        <v>-10998.68</v>
      </c>
      <c r="AG124" s="100">
        <v>-10998.68</v>
      </c>
      <c r="AH124" s="100">
        <v>-10998.68</v>
      </c>
      <c r="AI124" s="100">
        <v>-10998.68</v>
      </c>
      <c r="AJ124" s="100">
        <v>-10998.68</v>
      </c>
      <c r="AK124" s="100">
        <v>-10998.68</v>
      </c>
      <c r="AL124" s="100">
        <v>-10998.68</v>
      </c>
      <c r="AM124" s="100">
        <v>-10998.68</v>
      </c>
      <c r="AN124" s="100">
        <v>-10998.68</v>
      </c>
      <c r="AO124" s="100">
        <v>-10998.68</v>
      </c>
      <c r="AP124" s="100">
        <v>-10998.68</v>
      </c>
      <c r="AQ124" s="100">
        <v>-10998.68</v>
      </c>
      <c r="AR124" s="100">
        <v>-10998.68</v>
      </c>
      <c r="AS124" s="100">
        <v>-10998.68</v>
      </c>
      <c r="AT124" s="100">
        <v>-10998.68</v>
      </c>
      <c r="AU124" s="100">
        <v>-10998.68</v>
      </c>
      <c r="AV124" s="100">
        <v>-10998.68</v>
      </c>
      <c r="AW124" s="100">
        <v>-10998.68</v>
      </c>
      <c r="AX124" s="100">
        <v>-10998.68</v>
      </c>
      <c r="AY124" s="100">
        <v>-10998.68</v>
      </c>
      <c r="AZ124" s="100">
        <v>-10998.68</v>
      </c>
      <c r="BA124" s="100">
        <v>-10998.68</v>
      </c>
      <c r="BB124" s="100">
        <v>-10998.68</v>
      </c>
      <c r="BC124" s="100">
        <v>-10998.68</v>
      </c>
      <c r="BD124" s="100">
        <v>-10998.68</v>
      </c>
      <c r="BE124" s="100">
        <v>-10998.68</v>
      </c>
      <c r="BF124" s="100">
        <v>-10998.68</v>
      </c>
      <c r="BG124" s="100">
        <v>-10998.68</v>
      </c>
      <c r="BH124" s="100">
        <v>-10998.68</v>
      </c>
      <c r="BI124" s="100">
        <v>-10998.68</v>
      </c>
      <c r="BJ124" s="100">
        <v>-10998.68</v>
      </c>
      <c r="BK124" s="100">
        <v>-10998.68</v>
      </c>
      <c r="BL124" s="100">
        <v>-10998.68</v>
      </c>
      <c r="BM124" s="100">
        <v>-10998.68</v>
      </c>
      <c r="BN124" s="100">
        <v>-10998.68</v>
      </c>
      <c r="BO124" s="100">
        <v>-10998.68</v>
      </c>
      <c r="BP124" s="100">
        <v>-10998.68</v>
      </c>
      <c r="BQ124" s="100">
        <v>-10998.68</v>
      </c>
      <c r="BR124" s="100">
        <v>-10998.68</v>
      </c>
      <c r="BS124" s="100">
        <v>-10998.68</v>
      </c>
      <c r="BT124" s="100">
        <v>-10998.68</v>
      </c>
      <c r="BU124" s="100">
        <v>-10998.68</v>
      </c>
      <c r="BV124" s="100">
        <v>-10998.68</v>
      </c>
      <c r="BW124" s="100">
        <v>-10998.68</v>
      </c>
      <c r="BX124" s="100">
        <v>-10998.68</v>
      </c>
      <c r="BY124" s="100">
        <v>-10998.68</v>
      </c>
      <c r="BZ124" s="100">
        <v>-10998.68</v>
      </c>
      <c r="CA124" s="100">
        <v>-10998.68</v>
      </c>
    </row>
    <row r="125" spans="1:79" x14ac:dyDescent="0.2">
      <c r="A125" s="101" t="s">
        <v>290</v>
      </c>
      <c r="B125" s="100">
        <v>0</v>
      </c>
      <c r="C125" s="100">
        <v>0</v>
      </c>
      <c r="D125" s="100">
        <v>0</v>
      </c>
      <c r="E125" s="100">
        <v>0</v>
      </c>
      <c r="F125" s="100">
        <v>0</v>
      </c>
      <c r="G125" s="100">
        <v>0</v>
      </c>
      <c r="H125" s="100">
        <v>0</v>
      </c>
      <c r="I125" s="100">
        <v>0</v>
      </c>
      <c r="J125" s="100">
        <v>0</v>
      </c>
      <c r="K125" s="100">
        <v>0</v>
      </c>
      <c r="L125" s="100">
        <v>0</v>
      </c>
      <c r="M125" s="100">
        <v>0</v>
      </c>
      <c r="N125" s="100">
        <v>0</v>
      </c>
      <c r="O125" s="100">
        <v>0</v>
      </c>
      <c r="P125" s="100">
        <v>0</v>
      </c>
      <c r="Q125" s="100">
        <v>0</v>
      </c>
      <c r="R125" s="100">
        <v>0</v>
      </c>
      <c r="S125" s="100">
        <v>0</v>
      </c>
      <c r="T125" s="100">
        <v>0</v>
      </c>
      <c r="U125" s="100">
        <v>0</v>
      </c>
      <c r="V125" s="100">
        <v>0</v>
      </c>
      <c r="W125" s="100">
        <v>0</v>
      </c>
      <c r="X125" s="100">
        <v>0</v>
      </c>
      <c r="Y125" s="100">
        <v>0</v>
      </c>
      <c r="Z125" s="100">
        <v>0</v>
      </c>
      <c r="AA125" s="100">
        <v>0</v>
      </c>
      <c r="AB125" s="100">
        <v>0</v>
      </c>
      <c r="AC125" s="100">
        <v>0</v>
      </c>
      <c r="AD125" s="100">
        <v>0</v>
      </c>
      <c r="AE125" s="100">
        <v>0</v>
      </c>
      <c r="AF125" s="100">
        <v>0</v>
      </c>
      <c r="AG125" s="100">
        <v>0</v>
      </c>
      <c r="AH125" s="100">
        <v>0</v>
      </c>
      <c r="AI125" s="100">
        <v>0</v>
      </c>
      <c r="AJ125" s="100">
        <v>0</v>
      </c>
      <c r="AK125" s="100">
        <v>0</v>
      </c>
      <c r="AL125" s="100">
        <v>0</v>
      </c>
      <c r="AM125" s="100">
        <v>0</v>
      </c>
      <c r="AN125" s="100">
        <v>0</v>
      </c>
      <c r="AO125" s="100">
        <v>0</v>
      </c>
      <c r="AP125" s="100">
        <v>0</v>
      </c>
      <c r="AQ125" s="100">
        <v>0</v>
      </c>
      <c r="AR125" s="100">
        <v>0</v>
      </c>
      <c r="AS125" s="100">
        <v>0</v>
      </c>
      <c r="AT125" s="100">
        <v>0</v>
      </c>
      <c r="AU125" s="100">
        <v>0</v>
      </c>
      <c r="AV125" s="100">
        <v>0</v>
      </c>
      <c r="AW125" s="100">
        <v>0</v>
      </c>
      <c r="AX125" s="100">
        <v>0</v>
      </c>
      <c r="AY125" s="100">
        <v>0</v>
      </c>
      <c r="AZ125" s="100">
        <v>0</v>
      </c>
      <c r="BA125" s="100">
        <v>0</v>
      </c>
      <c r="BB125" s="100">
        <v>0</v>
      </c>
      <c r="BC125" s="100">
        <v>0</v>
      </c>
      <c r="BD125" s="100">
        <v>0</v>
      </c>
      <c r="BE125" s="100">
        <v>0</v>
      </c>
      <c r="BF125" s="100">
        <v>0</v>
      </c>
      <c r="BG125" s="100">
        <v>0</v>
      </c>
      <c r="BH125" s="100">
        <v>0</v>
      </c>
      <c r="BI125" s="100">
        <v>0</v>
      </c>
      <c r="BJ125" s="100">
        <v>0</v>
      </c>
      <c r="BK125" s="100">
        <v>0</v>
      </c>
      <c r="BL125" s="100">
        <v>0</v>
      </c>
      <c r="BM125" s="100">
        <v>0</v>
      </c>
      <c r="BN125" s="100">
        <v>0</v>
      </c>
      <c r="BO125" s="100">
        <v>0</v>
      </c>
      <c r="BP125" s="100">
        <v>0</v>
      </c>
      <c r="BQ125" s="100">
        <v>0</v>
      </c>
      <c r="BR125" s="100">
        <v>0</v>
      </c>
      <c r="BS125" s="100">
        <v>0</v>
      </c>
      <c r="BT125" s="100">
        <v>0</v>
      </c>
      <c r="BU125" s="100">
        <v>0</v>
      </c>
      <c r="BV125" s="100">
        <v>0</v>
      </c>
      <c r="BW125" s="100">
        <v>0</v>
      </c>
      <c r="BX125" s="100">
        <v>0</v>
      </c>
      <c r="BY125" s="100">
        <v>0</v>
      </c>
      <c r="BZ125" s="100">
        <v>0</v>
      </c>
      <c r="CA125" s="100">
        <v>0</v>
      </c>
    </row>
    <row r="126" spans="1:79" x14ac:dyDescent="0.2">
      <c r="A126" s="101" t="s">
        <v>291</v>
      </c>
      <c r="B126" s="100">
        <v>-121348795.95999999</v>
      </c>
      <c r="C126" s="100">
        <v>-86391173.799999997</v>
      </c>
      <c r="D126" s="100">
        <v>-109982107.42</v>
      </c>
      <c r="E126" s="100">
        <v>-108168997.84999999</v>
      </c>
      <c r="F126" s="100">
        <v>-91312596.909999996</v>
      </c>
      <c r="G126" s="100">
        <v>-136286865.62</v>
      </c>
      <c r="H126" s="100">
        <v>-86421925.239999995</v>
      </c>
      <c r="I126" s="100">
        <v>-208135751.09</v>
      </c>
      <c r="J126" s="100">
        <v>-109590226.68000001</v>
      </c>
      <c r="K126" s="100">
        <v>-192372051.80000001</v>
      </c>
      <c r="L126" s="100">
        <v>-152463682.30000001</v>
      </c>
      <c r="M126" s="100">
        <v>-168140589.03999999</v>
      </c>
      <c r="N126" s="100">
        <v>-168140589.03999999</v>
      </c>
      <c r="O126" s="100">
        <v>-168140589.03999999</v>
      </c>
      <c r="P126" s="100">
        <v>-168140589.03999999</v>
      </c>
      <c r="Q126" s="100">
        <v>-168140589.03999999</v>
      </c>
      <c r="R126" s="100">
        <v>-168140589.03999999</v>
      </c>
      <c r="S126" s="100">
        <v>-168140589.03999999</v>
      </c>
      <c r="T126" s="100">
        <v>-168140589.03999999</v>
      </c>
      <c r="U126" s="100">
        <v>-168140589.03999999</v>
      </c>
      <c r="V126" s="100">
        <v>-168140589.03999999</v>
      </c>
      <c r="W126" s="100">
        <v>-168140589.03999999</v>
      </c>
      <c r="X126" s="100">
        <v>-168140589.03999999</v>
      </c>
      <c r="Y126" s="100">
        <v>-168140589.03999999</v>
      </c>
      <c r="Z126" s="100">
        <v>-168140589.03999999</v>
      </c>
      <c r="AA126" s="100">
        <v>-168140589.03999999</v>
      </c>
      <c r="AB126" s="100">
        <v>-168140589.03999999</v>
      </c>
      <c r="AC126" s="100">
        <v>-168140589.03999999</v>
      </c>
      <c r="AD126" s="100">
        <v>-168140589.03999999</v>
      </c>
      <c r="AE126" s="100">
        <v>-168140589.03999999</v>
      </c>
      <c r="AF126" s="100">
        <v>-168140589.03999999</v>
      </c>
      <c r="AG126" s="100">
        <v>-168140589.03999999</v>
      </c>
      <c r="AH126" s="100">
        <v>-168140589.03999999</v>
      </c>
      <c r="AI126" s="100">
        <v>-168140589.03999999</v>
      </c>
      <c r="AJ126" s="100">
        <v>-168140589.03999999</v>
      </c>
      <c r="AK126" s="100">
        <v>-168140589.03999999</v>
      </c>
      <c r="AL126" s="100">
        <v>-168140589.03999999</v>
      </c>
      <c r="AM126" s="100">
        <v>-168140589.03999999</v>
      </c>
      <c r="AN126" s="100">
        <v>-168140589.03999999</v>
      </c>
      <c r="AO126" s="100">
        <v>-168140589.03999999</v>
      </c>
      <c r="AP126" s="100">
        <v>-168140589.03999999</v>
      </c>
      <c r="AQ126" s="100">
        <v>-168140589.03999999</v>
      </c>
      <c r="AR126" s="100">
        <v>-168140589.03999999</v>
      </c>
      <c r="AS126" s="100">
        <v>-168140589.03999999</v>
      </c>
      <c r="AT126" s="100">
        <v>-168140589.03999999</v>
      </c>
      <c r="AU126" s="100">
        <v>-168140589.03999999</v>
      </c>
      <c r="AV126" s="100">
        <v>-168140589.03999999</v>
      </c>
      <c r="AW126" s="100">
        <v>-168140589.03999999</v>
      </c>
      <c r="AX126" s="100">
        <v>-168140589.03999999</v>
      </c>
      <c r="AY126" s="100">
        <v>-168140589.03999999</v>
      </c>
      <c r="AZ126" s="100">
        <v>-168140589.03999999</v>
      </c>
      <c r="BA126" s="100">
        <v>-168140589.03999999</v>
      </c>
      <c r="BB126" s="100">
        <v>-168140589.03999999</v>
      </c>
      <c r="BC126" s="100">
        <v>-168140589.03999999</v>
      </c>
      <c r="BD126" s="100">
        <v>-168140589.03999999</v>
      </c>
      <c r="BE126" s="100">
        <v>-168140589.03999999</v>
      </c>
      <c r="BF126" s="100">
        <v>-168140589.03999999</v>
      </c>
      <c r="BG126" s="100">
        <v>-168140589.03999999</v>
      </c>
      <c r="BH126" s="100">
        <v>-168140589.03999999</v>
      </c>
      <c r="BI126" s="100">
        <v>-168140589.03999999</v>
      </c>
      <c r="BJ126" s="100">
        <v>-168140589.03999999</v>
      </c>
      <c r="BK126" s="100">
        <v>-168140589.03999999</v>
      </c>
      <c r="BL126" s="100">
        <v>-168140589.03999999</v>
      </c>
      <c r="BM126" s="100">
        <v>-168140589.03999999</v>
      </c>
      <c r="BN126" s="100">
        <v>-168140589.03999999</v>
      </c>
      <c r="BO126" s="100">
        <v>-168140589.03999999</v>
      </c>
      <c r="BP126" s="100">
        <v>-168140589.03999999</v>
      </c>
      <c r="BQ126" s="100">
        <v>-168140589.03999999</v>
      </c>
      <c r="BR126" s="100">
        <v>-168140589.03999999</v>
      </c>
      <c r="BS126" s="100">
        <v>-168140589.03999999</v>
      </c>
      <c r="BT126" s="100">
        <v>-168140589.03999999</v>
      </c>
      <c r="BU126" s="100">
        <v>-168140589.03999999</v>
      </c>
      <c r="BV126" s="100">
        <v>-168140589.03999999</v>
      </c>
      <c r="BW126" s="100">
        <v>-168140589.03999999</v>
      </c>
      <c r="BX126" s="100">
        <v>-168140589.03999999</v>
      </c>
      <c r="BY126" s="100">
        <v>-168140589.03999999</v>
      </c>
      <c r="BZ126" s="100">
        <v>-168140589.03999999</v>
      </c>
      <c r="CA126" s="100">
        <v>-168140589.03999999</v>
      </c>
    </row>
    <row r="127" spans="1:79" x14ac:dyDescent="0.2">
      <c r="A127" s="101" t="s">
        <v>292</v>
      </c>
      <c r="B127" s="100">
        <v>0</v>
      </c>
      <c r="C127" s="100">
        <v>0</v>
      </c>
      <c r="D127" s="100">
        <v>0</v>
      </c>
      <c r="E127" s="100">
        <v>0</v>
      </c>
      <c r="F127" s="100">
        <v>0</v>
      </c>
      <c r="G127" s="100">
        <v>0</v>
      </c>
      <c r="H127" s="100">
        <v>0</v>
      </c>
      <c r="I127" s="100">
        <v>0</v>
      </c>
      <c r="J127" s="100">
        <v>0</v>
      </c>
      <c r="K127" s="100">
        <v>0</v>
      </c>
      <c r="L127" s="100">
        <v>0</v>
      </c>
      <c r="M127" s="100">
        <v>0</v>
      </c>
      <c r="N127" s="100">
        <v>0</v>
      </c>
      <c r="O127" s="100">
        <v>0</v>
      </c>
      <c r="P127" s="100">
        <v>0</v>
      </c>
      <c r="Q127" s="100">
        <v>0</v>
      </c>
      <c r="R127" s="100">
        <v>0</v>
      </c>
      <c r="S127" s="100">
        <v>0</v>
      </c>
      <c r="T127" s="100">
        <v>0</v>
      </c>
      <c r="U127" s="100">
        <v>0</v>
      </c>
      <c r="V127" s="100">
        <v>0</v>
      </c>
      <c r="W127" s="100">
        <v>0</v>
      </c>
      <c r="X127" s="100">
        <v>0</v>
      </c>
      <c r="Y127" s="100">
        <v>0</v>
      </c>
      <c r="Z127" s="100">
        <v>0</v>
      </c>
      <c r="AA127" s="100">
        <v>0</v>
      </c>
      <c r="AB127" s="100">
        <v>0</v>
      </c>
      <c r="AC127" s="100">
        <v>0</v>
      </c>
      <c r="AD127" s="100">
        <v>0</v>
      </c>
      <c r="AE127" s="100">
        <v>0</v>
      </c>
      <c r="AF127" s="100">
        <v>0</v>
      </c>
      <c r="AG127" s="100">
        <v>0</v>
      </c>
      <c r="AH127" s="100">
        <v>0</v>
      </c>
      <c r="AI127" s="100">
        <v>0</v>
      </c>
      <c r="AJ127" s="100">
        <v>0</v>
      </c>
      <c r="AK127" s="100">
        <v>0</v>
      </c>
      <c r="AL127" s="100">
        <v>0</v>
      </c>
      <c r="AM127" s="100">
        <v>0</v>
      </c>
      <c r="AN127" s="100">
        <v>0</v>
      </c>
      <c r="AO127" s="100">
        <v>0</v>
      </c>
      <c r="AP127" s="100">
        <v>0</v>
      </c>
      <c r="AQ127" s="100">
        <v>0</v>
      </c>
      <c r="AR127" s="100">
        <v>0</v>
      </c>
      <c r="AS127" s="100">
        <v>0</v>
      </c>
      <c r="AT127" s="100">
        <v>0</v>
      </c>
      <c r="AU127" s="100">
        <v>0</v>
      </c>
      <c r="AV127" s="100">
        <v>0</v>
      </c>
      <c r="AW127" s="100">
        <v>0</v>
      </c>
      <c r="AX127" s="100">
        <v>0</v>
      </c>
      <c r="AY127" s="100">
        <v>0</v>
      </c>
      <c r="AZ127" s="100">
        <v>0</v>
      </c>
      <c r="BA127" s="100">
        <v>0</v>
      </c>
      <c r="BB127" s="100">
        <v>0</v>
      </c>
      <c r="BC127" s="100">
        <v>0</v>
      </c>
      <c r="BD127" s="100">
        <v>0</v>
      </c>
      <c r="BE127" s="100">
        <v>0</v>
      </c>
      <c r="BF127" s="100">
        <v>0</v>
      </c>
      <c r="BG127" s="100">
        <v>0</v>
      </c>
      <c r="BH127" s="100">
        <v>0</v>
      </c>
      <c r="BI127" s="100">
        <v>0</v>
      </c>
      <c r="BJ127" s="100">
        <v>0</v>
      </c>
      <c r="BK127" s="100">
        <v>0</v>
      </c>
      <c r="BL127" s="100">
        <v>0</v>
      </c>
      <c r="BM127" s="100">
        <v>0</v>
      </c>
      <c r="BN127" s="100">
        <v>0</v>
      </c>
      <c r="BO127" s="100">
        <v>0</v>
      </c>
      <c r="BP127" s="100">
        <v>0</v>
      </c>
      <c r="BQ127" s="100">
        <v>0</v>
      </c>
      <c r="BR127" s="100">
        <v>0</v>
      </c>
      <c r="BS127" s="100">
        <v>0</v>
      </c>
      <c r="BT127" s="100">
        <v>0</v>
      </c>
      <c r="BU127" s="100">
        <v>0</v>
      </c>
      <c r="BV127" s="100">
        <v>0</v>
      </c>
      <c r="BW127" s="100">
        <v>0</v>
      </c>
      <c r="BX127" s="100">
        <v>0</v>
      </c>
      <c r="BY127" s="100">
        <v>0</v>
      </c>
      <c r="BZ127" s="100">
        <v>0</v>
      </c>
      <c r="CA127" s="100">
        <v>0</v>
      </c>
    </row>
    <row r="128" spans="1:79" x14ac:dyDescent="0.2">
      <c r="A128" s="102" t="s">
        <v>293</v>
      </c>
      <c r="B128" s="103">
        <v>-121313087.8</v>
      </c>
      <c r="C128" s="103">
        <v>-86406729.049999997</v>
      </c>
      <c r="D128" s="103">
        <v>-109919103.95</v>
      </c>
      <c r="E128" s="103">
        <v>-108090322.75999901</v>
      </c>
      <c r="F128" s="103">
        <v>-91181405.1199999</v>
      </c>
      <c r="G128" s="103">
        <v>-136385750.739999</v>
      </c>
      <c r="H128" s="103">
        <v>-86615430.219999999</v>
      </c>
      <c r="I128" s="103">
        <v>-208224131.94999999</v>
      </c>
      <c r="J128" s="103">
        <v>-109679408.42</v>
      </c>
      <c r="K128" s="103">
        <v>-192371337.46000001</v>
      </c>
      <c r="L128" s="103">
        <v>-152469971.43000001</v>
      </c>
      <c r="M128" s="103">
        <v>-168253108.53999999</v>
      </c>
      <c r="N128" s="103">
        <v>-168253108.53999999</v>
      </c>
      <c r="O128" s="103">
        <v>-168253108.53999999</v>
      </c>
      <c r="P128" s="103">
        <v>-168253108.53999999</v>
      </c>
      <c r="Q128" s="103">
        <v>-168253108.53999999</v>
      </c>
      <c r="R128" s="103">
        <v>-168253108.53999999</v>
      </c>
      <c r="S128" s="103">
        <v>-168253108.53999999</v>
      </c>
      <c r="T128" s="103">
        <v>-168253108.53999999</v>
      </c>
      <c r="U128" s="103">
        <v>-168253108.53999999</v>
      </c>
      <c r="V128" s="103">
        <v>-168253108.53999999</v>
      </c>
      <c r="W128" s="103">
        <v>-168253108.53999999</v>
      </c>
      <c r="X128" s="103">
        <v>-168253108.53999999</v>
      </c>
      <c r="Y128" s="103">
        <v>-168253108.53999999</v>
      </c>
      <c r="Z128" s="103">
        <v>-168253108.53999999</v>
      </c>
      <c r="AA128" s="103">
        <v>-168253108.53999999</v>
      </c>
      <c r="AB128" s="103">
        <v>-168253108.53999999</v>
      </c>
      <c r="AC128" s="103">
        <v>-168253108.53999999</v>
      </c>
      <c r="AD128" s="103">
        <v>-168253108.53999999</v>
      </c>
      <c r="AE128" s="103">
        <v>-168253108.53999999</v>
      </c>
      <c r="AF128" s="103">
        <v>-168253108.53999999</v>
      </c>
      <c r="AG128" s="103">
        <v>-168253108.53999999</v>
      </c>
      <c r="AH128" s="103">
        <v>-168253108.53999999</v>
      </c>
      <c r="AI128" s="103">
        <v>-168253108.53999999</v>
      </c>
      <c r="AJ128" s="103">
        <v>-168253108.53999999</v>
      </c>
      <c r="AK128" s="103">
        <v>-168253108.53999999</v>
      </c>
      <c r="AL128" s="103">
        <v>-168253108.53999999</v>
      </c>
      <c r="AM128" s="103">
        <v>-168253108.53999999</v>
      </c>
      <c r="AN128" s="103">
        <v>-168253108.53999999</v>
      </c>
      <c r="AO128" s="103">
        <v>-168253108.53999999</v>
      </c>
      <c r="AP128" s="103">
        <v>-168253108.53999999</v>
      </c>
      <c r="AQ128" s="103">
        <v>-168253108.53999999</v>
      </c>
      <c r="AR128" s="103">
        <v>-168253108.53999999</v>
      </c>
      <c r="AS128" s="103">
        <v>-168253108.53999999</v>
      </c>
      <c r="AT128" s="103">
        <v>-168253108.53999999</v>
      </c>
      <c r="AU128" s="103">
        <v>-168253108.53999999</v>
      </c>
      <c r="AV128" s="103">
        <v>-168253108.53999999</v>
      </c>
      <c r="AW128" s="103">
        <v>-168253108.53999999</v>
      </c>
      <c r="AX128" s="103">
        <v>-168253108.53999999</v>
      </c>
      <c r="AY128" s="103">
        <v>-168253108.53999999</v>
      </c>
      <c r="AZ128" s="103">
        <v>-168253108.53999999</v>
      </c>
      <c r="BA128" s="103">
        <v>-168253108.53999999</v>
      </c>
      <c r="BB128" s="103">
        <v>-168253108.53999999</v>
      </c>
      <c r="BC128" s="103">
        <v>-168253108.53999999</v>
      </c>
      <c r="BD128" s="103">
        <v>-168253108.53999999</v>
      </c>
      <c r="BE128" s="103">
        <v>-168253108.53999999</v>
      </c>
      <c r="BF128" s="103">
        <v>-168253108.53999999</v>
      </c>
      <c r="BG128" s="103">
        <v>-168253108.53999999</v>
      </c>
      <c r="BH128" s="103">
        <v>-168253108.53999999</v>
      </c>
      <c r="BI128" s="103">
        <v>-168253108.53999999</v>
      </c>
      <c r="BJ128" s="103">
        <v>-168253108.53999999</v>
      </c>
      <c r="BK128" s="103">
        <v>-168253108.53999999</v>
      </c>
      <c r="BL128" s="103">
        <v>-168253108.53999999</v>
      </c>
      <c r="BM128" s="103">
        <v>-168253108.53999999</v>
      </c>
      <c r="BN128" s="103">
        <v>-168253108.53999999</v>
      </c>
      <c r="BO128" s="103">
        <v>-168253108.53999999</v>
      </c>
      <c r="BP128" s="103">
        <v>-168253108.53999999</v>
      </c>
      <c r="BQ128" s="103">
        <v>-168253108.53999999</v>
      </c>
      <c r="BR128" s="103">
        <v>-168253108.53999999</v>
      </c>
      <c r="BS128" s="103">
        <v>-168253108.53999999</v>
      </c>
      <c r="BT128" s="103">
        <v>-168253108.53999999</v>
      </c>
      <c r="BU128" s="103">
        <v>-168253108.53999999</v>
      </c>
      <c r="BV128" s="103">
        <v>-168253108.53999999</v>
      </c>
      <c r="BW128" s="103">
        <v>-168253108.53999999</v>
      </c>
      <c r="BX128" s="103">
        <v>-168253108.53999999</v>
      </c>
      <c r="BY128" s="103">
        <v>-168253108.53999999</v>
      </c>
      <c r="BZ128" s="103">
        <v>-168253108.53999999</v>
      </c>
      <c r="CA128" s="103">
        <v>-168253108.53999999</v>
      </c>
    </row>
    <row r="129" spans="1:79" x14ac:dyDescent="0.2">
      <c r="A129" s="101" t="s">
        <v>294</v>
      </c>
    </row>
    <row r="130" spans="1:79" x14ac:dyDescent="0.2">
      <c r="A130" s="99" t="s">
        <v>295</v>
      </c>
    </row>
    <row r="131" spans="1:79" x14ac:dyDescent="0.2">
      <c r="A131" s="101" t="s">
        <v>296</v>
      </c>
      <c r="B131" s="100">
        <v>-367694.38</v>
      </c>
      <c r="C131" s="100">
        <v>-367694.38</v>
      </c>
      <c r="D131" s="100">
        <v>-388877.52</v>
      </c>
      <c r="E131" s="100">
        <v>-388877.52</v>
      </c>
      <c r="F131" s="100">
        <v>-388877.52</v>
      </c>
      <c r="G131" s="100">
        <v>-421916.9</v>
      </c>
      <c r="H131" s="100">
        <v>-421916.9</v>
      </c>
      <c r="I131" s="100">
        <v>-421916.9</v>
      </c>
      <c r="J131" s="100">
        <v>-459289.42</v>
      </c>
      <c r="K131" s="100">
        <v>-459289.42</v>
      </c>
      <c r="L131" s="100">
        <v>-459289.42</v>
      </c>
      <c r="M131" s="100">
        <v>-510124.51</v>
      </c>
      <c r="N131" s="100">
        <v>-510124.51</v>
      </c>
      <c r="O131" s="100">
        <v>-510124.51</v>
      </c>
      <c r="P131" s="100">
        <v>-510124.51</v>
      </c>
      <c r="Q131" s="100">
        <v>-510124.51</v>
      </c>
      <c r="R131" s="100">
        <v>-510124.51</v>
      </c>
      <c r="S131" s="100">
        <v>-510124.51</v>
      </c>
      <c r="T131" s="100">
        <v>-510124.51</v>
      </c>
      <c r="U131" s="100">
        <v>-510124.51</v>
      </c>
      <c r="V131" s="100">
        <v>-510124.51</v>
      </c>
      <c r="W131" s="100">
        <v>-510124.51</v>
      </c>
      <c r="X131" s="100">
        <v>-510124.51</v>
      </c>
      <c r="Y131" s="100">
        <v>-510124.51</v>
      </c>
      <c r="Z131" s="100">
        <v>-510124.51</v>
      </c>
      <c r="AA131" s="100">
        <v>-510124.51</v>
      </c>
      <c r="AB131" s="100">
        <v>-510124.51</v>
      </c>
      <c r="AC131" s="100">
        <v>-510124.51</v>
      </c>
      <c r="AD131" s="100">
        <v>-510124.51</v>
      </c>
      <c r="AE131" s="100">
        <v>-510124.51</v>
      </c>
      <c r="AF131" s="100">
        <v>-510124.51</v>
      </c>
      <c r="AG131" s="100">
        <v>-510124.51</v>
      </c>
      <c r="AH131" s="100">
        <v>-510124.51</v>
      </c>
      <c r="AI131" s="100">
        <v>-510124.51</v>
      </c>
      <c r="AJ131" s="100">
        <v>-510124.51</v>
      </c>
      <c r="AK131" s="100">
        <v>-510124.51</v>
      </c>
      <c r="AL131" s="100">
        <v>-510124.51</v>
      </c>
      <c r="AM131" s="100">
        <v>-510124.51</v>
      </c>
      <c r="AN131" s="100">
        <v>-510124.51</v>
      </c>
      <c r="AO131" s="100">
        <v>-510124.51</v>
      </c>
      <c r="AP131" s="100">
        <v>-510124.51</v>
      </c>
      <c r="AQ131" s="100">
        <v>-510124.51</v>
      </c>
      <c r="AR131" s="100">
        <v>-510124.51</v>
      </c>
      <c r="AS131" s="100">
        <v>-510124.51</v>
      </c>
      <c r="AT131" s="100">
        <v>-510124.51</v>
      </c>
      <c r="AU131" s="100">
        <v>-510124.51</v>
      </c>
      <c r="AV131" s="100">
        <v>-510124.51</v>
      </c>
      <c r="AW131" s="100">
        <v>-510124.51</v>
      </c>
      <c r="AX131" s="100">
        <v>-510124.51</v>
      </c>
      <c r="AY131" s="100">
        <v>-510124.51</v>
      </c>
      <c r="AZ131" s="100">
        <v>-510124.51</v>
      </c>
      <c r="BA131" s="100">
        <v>-510124.51</v>
      </c>
      <c r="BB131" s="100">
        <v>-510124.51</v>
      </c>
      <c r="BC131" s="100">
        <v>-510124.51</v>
      </c>
      <c r="BD131" s="100">
        <v>-510124.51</v>
      </c>
      <c r="BE131" s="100">
        <v>-510124.51</v>
      </c>
      <c r="BF131" s="100">
        <v>-510124.51</v>
      </c>
      <c r="BG131" s="100">
        <v>-510124.51</v>
      </c>
      <c r="BH131" s="100">
        <v>-510124.51</v>
      </c>
      <c r="BI131" s="100">
        <v>-510124.51</v>
      </c>
      <c r="BJ131" s="100">
        <v>-510124.51</v>
      </c>
      <c r="BK131" s="100">
        <v>-510124.51</v>
      </c>
      <c r="BL131" s="100">
        <v>-510124.51</v>
      </c>
      <c r="BM131" s="100">
        <v>-510124.51</v>
      </c>
      <c r="BN131" s="100">
        <v>-510124.51</v>
      </c>
      <c r="BO131" s="100">
        <v>-510124.51</v>
      </c>
      <c r="BP131" s="100">
        <v>-510124.51</v>
      </c>
      <c r="BQ131" s="100">
        <v>-510124.51</v>
      </c>
      <c r="BR131" s="100">
        <v>-510124.51</v>
      </c>
      <c r="BS131" s="100">
        <v>-510124.51</v>
      </c>
      <c r="BT131" s="100">
        <v>-510124.51</v>
      </c>
      <c r="BU131" s="100">
        <v>-510124.51</v>
      </c>
      <c r="BV131" s="100">
        <v>-510124.51</v>
      </c>
      <c r="BW131" s="100">
        <v>-510124.51</v>
      </c>
      <c r="BX131" s="100">
        <v>-510124.51</v>
      </c>
      <c r="BY131" s="100">
        <v>-510124.51</v>
      </c>
      <c r="BZ131" s="100">
        <v>-510124.51</v>
      </c>
      <c r="CA131" s="100">
        <v>-510124.51</v>
      </c>
    </row>
    <row r="132" spans="1:79" x14ac:dyDescent="0.2">
      <c r="A132" s="101" t="s">
        <v>297</v>
      </c>
      <c r="B132" s="100">
        <v>0</v>
      </c>
      <c r="C132" s="100">
        <v>0</v>
      </c>
      <c r="D132" s="100">
        <v>0</v>
      </c>
      <c r="E132" s="100">
        <v>0</v>
      </c>
      <c r="F132" s="100">
        <v>0</v>
      </c>
      <c r="G132" s="100">
        <v>0</v>
      </c>
      <c r="H132" s="100">
        <v>0</v>
      </c>
      <c r="I132" s="100">
        <v>0</v>
      </c>
      <c r="J132" s="100">
        <v>0</v>
      </c>
      <c r="K132" s="100">
        <v>0</v>
      </c>
      <c r="L132" s="100">
        <v>0</v>
      </c>
      <c r="M132" s="100">
        <v>0</v>
      </c>
      <c r="N132" s="100">
        <v>0</v>
      </c>
      <c r="O132" s="100">
        <v>0</v>
      </c>
      <c r="P132" s="100">
        <v>0</v>
      </c>
      <c r="Q132" s="100">
        <v>0</v>
      </c>
      <c r="R132" s="100">
        <v>0</v>
      </c>
      <c r="S132" s="100">
        <v>0</v>
      </c>
      <c r="T132" s="100">
        <v>0</v>
      </c>
      <c r="U132" s="100">
        <v>0</v>
      </c>
      <c r="V132" s="100">
        <v>0</v>
      </c>
      <c r="W132" s="100">
        <v>0</v>
      </c>
      <c r="X132" s="100">
        <v>0</v>
      </c>
      <c r="Y132" s="100">
        <v>0</v>
      </c>
      <c r="Z132" s="100">
        <v>0</v>
      </c>
      <c r="AA132" s="100">
        <v>0</v>
      </c>
      <c r="AB132" s="100">
        <v>0</v>
      </c>
      <c r="AC132" s="100">
        <v>0</v>
      </c>
      <c r="AD132" s="100">
        <v>0</v>
      </c>
      <c r="AE132" s="100">
        <v>0</v>
      </c>
      <c r="AF132" s="100">
        <v>0</v>
      </c>
      <c r="AG132" s="100">
        <v>0</v>
      </c>
      <c r="AH132" s="100">
        <v>0</v>
      </c>
      <c r="AI132" s="100">
        <v>0</v>
      </c>
      <c r="AJ132" s="100">
        <v>0</v>
      </c>
      <c r="AK132" s="100">
        <v>0</v>
      </c>
      <c r="AL132" s="100">
        <v>0</v>
      </c>
      <c r="AM132" s="100">
        <v>0</v>
      </c>
      <c r="AN132" s="100">
        <v>0</v>
      </c>
      <c r="AO132" s="100">
        <v>0</v>
      </c>
      <c r="AP132" s="100">
        <v>0</v>
      </c>
      <c r="AQ132" s="100">
        <v>0</v>
      </c>
      <c r="AR132" s="100">
        <v>0</v>
      </c>
      <c r="AS132" s="100">
        <v>0</v>
      </c>
      <c r="AT132" s="100">
        <v>0</v>
      </c>
      <c r="AU132" s="100">
        <v>0</v>
      </c>
      <c r="AV132" s="100">
        <v>0</v>
      </c>
      <c r="AW132" s="100">
        <v>0</v>
      </c>
      <c r="AX132" s="100">
        <v>0</v>
      </c>
      <c r="AY132" s="100">
        <v>0</v>
      </c>
      <c r="AZ132" s="100">
        <v>0</v>
      </c>
      <c r="BA132" s="100">
        <v>0</v>
      </c>
      <c r="BB132" s="100">
        <v>0</v>
      </c>
      <c r="BC132" s="100">
        <v>0</v>
      </c>
      <c r="BD132" s="100">
        <v>0</v>
      </c>
      <c r="BE132" s="100">
        <v>0</v>
      </c>
      <c r="BF132" s="100">
        <v>0</v>
      </c>
      <c r="BG132" s="100">
        <v>0</v>
      </c>
      <c r="BH132" s="100">
        <v>0</v>
      </c>
      <c r="BI132" s="100">
        <v>0</v>
      </c>
      <c r="BJ132" s="100">
        <v>0</v>
      </c>
      <c r="BK132" s="100">
        <v>0</v>
      </c>
      <c r="BL132" s="100">
        <v>0</v>
      </c>
      <c r="BM132" s="100">
        <v>0</v>
      </c>
      <c r="BN132" s="100">
        <v>0</v>
      </c>
      <c r="BO132" s="100">
        <v>0</v>
      </c>
      <c r="BP132" s="100">
        <v>0</v>
      </c>
      <c r="BQ132" s="100">
        <v>0</v>
      </c>
      <c r="BR132" s="100">
        <v>0</v>
      </c>
      <c r="BS132" s="100">
        <v>0</v>
      </c>
      <c r="BT132" s="100">
        <v>0</v>
      </c>
      <c r="BU132" s="100">
        <v>0</v>
      </c>
      <c r="BV132" s="100">
        <v>0</v>
      </c>
      <c r="BW132" s="100">
        <v>0</v>
      </c>
      <c r="BX132" s="100">
        <v>0</v>
      </c>
      <c r="BY132" s="100">
        <v>0</v>
      </c>
      <c r="BZ132" s="100">
        <v>0</v>
      </c>
      <c r="CA132" s="100">
        <v>0</v>
      </c>
    </row>
    <row r="133" spans="1:79" x14ac:dyDescent="0.2">
      <c r="A133" s="101" t="s">
        <v>298</v>
      </c>
      <c r="B133" s="100">
        <v>-15870</v>
      </c>
      <c r="C133" s="100">
        <v>-15870</v>
      </c>
      <c r="D133" s="100">
        <v>-25677.52</v>
      </c>
      <c r="E133" s="100">
        <v>-25677.52</v>
      </c>
      <c r="F133" s="100">
        <v>-25677.52</v>
      </c>
      <c r="G133" s="100">
        <v>-31228.19</v>
      </c>
      <c r="H133" s="100">
        <v>-31228.19</v>
      </c>
      <c r="I133" s="100">
        <v>-31228.19</v>
      </c>
      <c r="J133" s="100">
        <v>-50824.66</v>
      </c>
      <c r="K133" s="100">
        <v>-50824.66</v>
      </c>
      <c r="L133" s="100">
        <v>-50824.66</v>
      </c>
      <c r="M133" s="100">
        <v>-87393.85</v>
      </c>
      <c r="N133" s="100">
        <v>-87393.85</v>
      </c>
      <c r="O133" s="100">
        <v>-87393.85</v>
      </c>
      <c r="P133" s="100">
        <v>-87393.85</v>
      </c>
      <c r="Q133" s="100">
        <v>-87393.85</v>
      </c>
      <c r="R133" s="100">
        <v>-87393.85</v>
      </c>
      <c r="S133" s="100">
        <v>-87393.85</v>
      </c>
      <c r="T133" s="100">
        <v>-87393.85</v>
      </c>
      <c r="U133" s="100">
        <v>-87393.85</v>
      </c>
      <c r="V133" s="100">
        <v>-87393.85</v>
      </c>
      <c r="W133" s="100">
        <v>-87393.85</v>
      </c>
      <c r="X133" s="100">
        <v>-87393.85</v>
      </c>
      <c r="Y133" s="100">
        <v>-87393.85</v>
      </c>
      <c r="Z133" s="100">
        <v>-87393.85</v>
      </c>
      <c r="AA133" s="100">
        <v>-87393.85</v>
      </c>
      <c r="AB133" s="100">
        <v>-87393.85</v>
      </c>
      <c r="AC133" s="100">
        <v>-87393.85</v>
      </c>
      <c r="AD133" s="100">
        <v>-87393.85</v>
      </c>
      <c r="AE133" s="100">
        <v>-87393.85</v>
      </c>
      <c r="AF133" s="100">
        <v>-87393.85</v>
      </c>
      <c r="AG133" s="100">
        <v>-87393.85</v>
      </c>
      <c r="AH133" s="100">
        <v>-87393.85</v>
      </c>
      <c r="AI133" s="100">
        <v>-87393.85</v>
      </c>
      <c r="AJ133" s="100">
        <v>-87393.85</v>
      </c>
      <c r="AK133" s="100">
        <v>-87393.85</v>
      </c>
      <c r="AL133" s="100">
        <v>-87393.85</v>
      </c>
      <c r="AM133" s="100">
        <v>-87393.85</v>
      </c>
      <c r="AN133" s="100">
        <v>-87393.85</v>
      </c>
      <c r="AO133" s="100">
        <v>-87393.85</v>
      </c>
      <c r="AP133" s="100">
        <v>-87393.85</v>
      </c>
      <c r="AQ133" s="100">
        <v>-87393.85</v>
      </c>
      <c r="AR133" s="100">
        <v>-87393.85</v>
      </c>
      <c r="AS133" s="100">
        <v>-87393.85</v>
      </c>
      <c r="AT133" s="100">
        <v>-87393.85</v>
      </c>
      <c r="AU133" s="100">
        <v>-87393.85</v>
      </c>
      <c r="AV133" s="100">
        <v>-87393.85</v>
      </c>
      <c r="AW133" s="100">
        <v>-87393.85</v>
      </c>
      <c r="AX133" s="100">
        <v>-87393.85</v>
      </c>
      <c r="AY133" s="100">
        <v>-87393.85</v>
      </c>
      <c r="AZ133" s="100">
        <v>-87393.85</v>
      </c>
      <c r="BA133" s="100">
        <v>-87393.85</v>
      </c>
      <c r="BB133" s="100">
        <v>-87393.85</v>
      </c>
      <c r="BC133" s="100">
        <v>-87393.85</v>
      </c>
      <c r="BD133" s="100">
        <v>-87393.85</v>
      </c>
      <c r="BE133" s="100">
        <v>-87393.85</v>
      </c>
      <c r="BF133" s="100">
        <v>-87393.85</v>
      </c>
      <c r="BG133" s="100">
        <v>-87393.85</v>
      </c>
      <c r="BH133" s="100">
        <v>-87393.85</v>
      </c>
      <c r="BI133" s="100">
        <v>-87393.85</v>
      </c>
      <c r="BJ133" s="100">
        <v>-87393.85</v>
      </c>
      <c r="BK133" s="100">
        <v>-87393.85</v>
      </c>
      <c r="BL133" s="100">
        <v>-87393.85</v>
      </c>
      <c r="BM133" s="100">
        <v>-87393.85</v>
      </c>
      <c r="BN133" s="100">
        <v>-87393.85</v>
      </c>
      <c r="BO133" s="100">
        <v>-87393.85</v>
      </c>
      <c r="BP133" s="100">
        <v>-87393.85</v>
      </c>
      <c r="BQ133" s="100">
        <v>-87393.85</v>
      </c>
      <c r="BR133" s="100">
        <v>-87393.85</v>
      </c>
      <c r="BS133" s="100">
        <v>-87393.85</v>
      </c>
      <c r="BT133" s="100">
        <v>-87393.85</v>
      </c>
      <c r="BU133" s="100">
        <v>-87393.85</v>
      </c>
      <c r="BV133" s="100">
        <v>-87393.85</v>
      </c>
      <c r="BW133" s="100">
        <v>-87393.85</v>
      </c>
      <c r="BX133" s="100">
        <v>-87393.85</v>
      </c>
      <c r="BY133" s="100">
        <v>-87393.85</v>
      </c>
      <c r="BZ133" s="100">
        <v>-87393.85</v>
      </c>
      <c r="CA133" s="100">
        <v>-87393.85</v>
      </c>
    </row>
    <row r="134" spans="1:79" x14ac:dyDescent="0.2">
      <c r="A134" s="101" t="s">
        <v>299</v>
      </c>
      <c r="B134" s="100">
        <v>-225307.85</v>
      </c>
      <c r="C134" s="100">
        <v>-225200.98</v>
      </c>
      <c r="D134" s="100">
        <v>-310508.42</v>
      </c>
      <c r="E134" s="100">
        <v>-351777.75</v>
      </c>
      <c r="F134" s="100">
        <v>-441264.53</v>
      </c>
      <c r="G134" s="100">
        <v>-512807.73</v>
      </c>
      <c r="H134" s="100">
        <v>-656986.05000000005</v>
      </c>
      <c r="I134" s="100">
        <v>-404013.72</v>
      </c>
      <c r="J134" s="100">
        <v>-815484.48</v>
      </c>
      <c r="K134" s="100">
        <v>-994891.25</v>
      </c>
      <c r="L134" s="100">
        <v>-1077863.1499999999</v>
      </c>
      <c r="M134" s="100">
        <v>-1165700.01</v>
      </c>
      <c r="N134" s="100">
        <v>-1165700.01</v>
      </c>
      <c r="O134" s="100">
        <v>-1165700.01</v>
      </c>
      <c r="P134" s="100">
        <v>-1165700.01</v>
      </c>
      <c r="Q134" s="100">
        <v>-1165700.01</v>
      </c>
      <c r="R134" s="100">
        <v>-1165700.01</v>
      </c>
      <c r="S134" s="100">
        <v>-1165700.01</v>
      </c>
      <c r="T134" s="100">
        <v>-1165700.01</v>
      </c>
      <c r="U134" s="100">
        <v>-1165700.01</v>
      </c>
      <c r="V134" s="100">
        <v>-1165700.01</v>
      </c>
      <c r="W134" s="100">
        <v>-1165700.01</v>
      </c>
      <c r="X134" s="100">
        <v>-1165700.01</v>
      </c>
      <c r="Y134" s="100">
        <v>-1165700.01</v>
      </c>
      <c r="Z134" s="100">
        <v>-1165700.01</v>
      </c>
      <c r="AA134" s="100">
        <v>-1165700.01</v>
      </c>
      <c r="AB134" s="100">
        <v>-1165700.01</v>
      </c>
      <c r="AC134" s="100">
        <v>-1165700.01</v>
      </c>
      <c r="AD134" s="100">
        <v>-1165700.01</v>
      </c>
      <c r="AE134" s="100">
        <v>-1165700.01</v>
      </c>
      <c r="AF134" s="100">
        <v>-1165700.01</v>
      </c>
      <c r="AG134" s="100">
        <v>-1165700.01</v>
      </c>
      <c r="AH134" s="100">
        <v>-1165700.01</v>
      </c>
      <c r="AI134" s="100">
        <v>-1165700.01</v>
      </c>
      <c r="AJ134" s="100">
        <v>-1165700.01</v>
      </c>
      <c r="AK134" s="100">
        <v>-1165700.01</v>
      </c>
      <c r="AL134" s="100">
        <v>-1165700.01</v>
      </c>
      <c r="AM134" s="100">
        <v>-1165700.01</v>
      </c>
      <c r="AN134" s="100">
        <v>-1165700.01</v>
      </c>
      <c r="AO134" s="100">
        <v>-1165700.01</v>
      </c>
      <c r="AP134" s="100">
        <v>-1165700.01</v>
      </c>
      <c r="AQ134" s="100">
        <v>-1165700.01</v>
      </c>
      <c r="AR134" s="100">
        <v>-1165700.01</v>
      </c>
      <c r="AS134" s="100">
        <v>-1165700.01</v>
      </c>
      <c r="AT134" s="100">
        <v>-1165700.01</v>
      </c>
      <c r="AU134" s="100">
        <v>-1165700.01</v>
      </c>
      <c r="AV134" s="100">
        <v>-1165700.01</v>
      </c>
      <c r="AW134" s="100">
        <v>-1165700.01</v>
      </c>
      <c r="AX134" s="100">
        <v>-1165700.01</v>
      </c>
      <c r="AY134" s="100">
        <v>-1165700.01</v>
      </c>
      <c r="AZ134" s="100">
        <v>-1165700.01</v>
      </c>
      <c r="BA134" s="100">
        <v>-1165700.01</v>
      </c>
      <c r="BB134" s="100">
        <v>-1165700.01</v>
      </c>
      <c r="BC134" s="100">
        <v>-1165700.01</v>
      </c>
      <c r="BD134" s="100">
        <v>-1165700.01</v>
      </c>
      <c r="BE134" s="100">
        <v>-1165700.01</v>
      </c>
      <c r="BF134" s="100">
        <v>-1165700.01</v>
      </c>
      <c r="BG134" s="100">
        <v>-1165700.01</v>
      </c>
      <c r="BH134" s="100">
        <v>-1165700.01</v>
      </c>
      <c r="BI134" s="100">
        <v>-1165700.01</v>
      </c>
      <c r="BJ134" s="100">
        <v>-1165700.01</v>
      </c>
      <c r="BK134" s="100">
        <v>-1165700.01</v>
      </c>
      <c r="BL134" s="100">
        <v>-1165700.01</v>
      </c>
      <c r="BM134" s="100">
        <v>-1165700.01</v>
      </c>
      <c r="BN134" s="100">
        <v>-1165700.01</v>
      </c>
      <c r="BO134" s="100">
        <v>-1165700.01</v>
      </c>
      <c r="BP134" s="100">
        <v>-1165700.01</v>
      </c>
      <c r="BQ134" s="100">
        <v>-1165700.01</v>
      </c>
      <c r="BR134" s="100">
        <v>-1165700.01</v>
      </c>
      <c r="BS134" s="100">
        <v>-1165700.01</v>
      </c>
      <c r="BT134" s="100">
        <v>-1165700.01</v>
      </c>
      <c r="BU134" s="100">
        <v>-1165700.01</v>
      </c>
      <c r="BV134" s="100">
        <v>-1165700.01</v>
      </c>
      <c r="BW134" s="100">
        <v>-1165700.01</v>
      </c>
      <c r="BX134" s="100">
        <v>-1165700.01</v>
      </c>
      <c r="BY134" s="100">
        <v>-1165700.01</v>
      </c>
      <c r="BZ134" s="100">
        <v>-1165700.01</v>
      </c>
      <c r="CA134" s="100">
        <v>-1165700.01</v>
      </c>
    </row>
    <row r="135" spans="1:79" x14ac:dyDescent="0.2">
      <c r="A135" s="101" t="s">
        <v>300</v>
      </c>
      <c r="B135" s="100">
        <v>0</v>
      </c>
      <c r="C135" s="100">
        <v>0</v>
      </c>
      <c r="D135" s="100">
        <v>0</v>
      </c>
      <c r="E135" s="100">
        <v>0</v>
      </c>
      <c r="F135" s="100">
        <v>0</v>
      </c>
      <c r="G135" s="100">
        <v>0</v>
      </c>
      <c r="H135" s="100">
        <v>0</v>
      </c>
      <c r="I135" s="100">
        <v>0</v>
      </c>
      <c r="J135" s="100">
        <v>0</v>
      </c>
      <c r="K135" s="100">
        <v>0</v>
      </c>
      <c r="L135" s="100">
        <v>0</v>
      </c>
      <c r="M135" s="100">
        <v>0</v>
      </c>
      <c r="N135" s="100">
        <v>0</v>
      </c>
      <c r="O135" s="100">
        <v>0</v>
      </c>
      <c r="P135" s="100">
        <v>0</v>
      </c>
      <c r="Q135" s="100">
        <v>0</v>
      </c>
      <c r="R135" s="100">
        <v>0</v>
      </c>
      <c r="S135" s="100">
        <v>0</v>
      </c>
      <c r="T135" s="100">
        <v>0</v>
      </c>
      <c r="U135" s="100">
        <v>0</v>
      </c>
      <c r="V135" s="100">
        <v>0</v>
      </c>
      <c r="W135" s="100">
        <v>0</v>
      </c>
      <c r="X135" s="100">
        <v>0</v>
      </c>
      <c r="Y135" s="100">
        <v>0</v>
      </c>
      <c r="Z135" s="100">
        <v>0</v>
      </c>
      <c r="AA135" s="100">
        <v>0</v>
      </c>
      <c r="AB135" s="100">
        <v>0</v>
      </c>
      <c r="AC135" s="100">
        <v>0</v>
      </c>
      <c r="AD135" s="100">
        <v>0</v>
      </c>
      <c r="AE135" s="100">
        <v>0</v>
      </c>
      <c r="AF135" s="100">
        <v>0</v>
      </c>
      <c r="AG135" s="100">
        <v>0</v>
      </c>
      <c r="AH135" s="100">
        <v>0</v>
      </c>
      <c r="AI135" s="100">
        <v>0</v>
      </c>
      <c r="AJ135" s="100">
        <v>0</v>
      </c>
      <c r="AK135" s="100">
        <v>0</v>
      </c>
      <c r="AL135" s="100">
        <v>0</v>
      </c>
      <c r="AM135" s="100">
        <v>0</v>
      </c>
      <c r="AN135" s="100">
        <v>0</v>
      </c>
      <c r="AO135" s="100">
        <v>0</v>
      </c>
      <c r="AP135" s="100">
        <v>0</v>
      </c>
      <c r="AQ135" s="100">
        <v>0</v>
      </c>
      <c r="AR135" s="100">
        <v>0</v>
      </c>
      <c r="AS135" s="100">
        <v>0</v>
      </c>
      <c r="AT135" s="100">
        <v>0</v>
      </c>
      <c r="AU135" s="100">
        <v>0</v>
      </c>
      <c r="AV135" s="100">
        <v>0</v>
      </c>
      <c r="AW135" s="100">
        <v>0</v>
      </c>
      <c r="AX135" s="100">
        <v>0</v>
      </c>
      <c r="AY135" s="100">
        <v>0</v>
      </c>
      <c r="AZ135" s="100">
        <v>0</v>
      </c>
      <c r="BA135" s="100">
        <v>0</v>
      </c>
      <c r="BB135" s="100">
        <v>0</v>
      </c>
      <c r="BC135" s="100">
        <v>0</v>
      </c>
      <c r="BD135" s="100">
        <v>0</v>
      </c>
      <c r="BE135" s="100">
        <v>0</v>
      </c>
      <c r="BF135" s="100">
        <v>0</v>
      </c>
      <c r="BG135" s="100">
        <v>0</v>
      </c>
      <c r="BH135" s="100">
        <v>0</v>
      </c>
      <c r="BI135" s="100">
        <v>0</v>
      </c>
      <c r="BJ135" s="100">
        <v>0</v>
      </c>
      <c r="BK135" s="100">
        <v>0</v>
      </c>
      <c r="BL135" s="100">
        <v>0</v>
      </c>
      <c r="BM135" s="100">
        <v>0</v>
      </c>
      <c r="BN135" s="100">
        <v>0</v>
      </c>
      <c r="BO135" s="100">
        <v>0</v>
      </c>
      <c r="BP135" s="100">
        <v>0</v>
      </c>
      <c r="BQ135" s="100">
        <v>0</v>
      </c>
      <c r="BR135" s="100">
        <v>0</v>
      </c>
      <c r="BS135" s="100">
        <v>0</v>
      </c>
      <c r="BT135" s="100">
        <v>0</v>
      </c>
      <c r="BU135" s="100">
        <v>0</v>
      </c>
      <c r="BV135" s="100">
        <v>0</v>
      </c>
      <c r="BW135" s="100">
        <v>0</v>
      </c>
      <c r="BX135" s="100">
        <v>0</v>
      </c>
      <c r="BY135" s="100">
        <v>0</v>
      </c>
      <c r="BZ135" s="100">
        <v>0</v>
      </c>
      <c r="CA135" s="100">
        <v>0</v>
      </c>
    </row>
    <row r="136" spans="1:79" x14ac:dyDescent="0.2">
      <c r="A136" s="101" t="s">
        <v>301</v>
      </c>
      <c r="B136" s="100">
        <v>0</v>
      </c>
      <c r="C136" s="100">
        <v>0</v>
      </c>
      <c r="D136" s="100">
        <v>0</v>
      </c>
      <c r="E136" s="100">
        <v>0</v>
      </c>
      <c r="F136" s="100">
        <v>0</v>
      </c>
      <c r="G136" s="100">
        <v>0</v>
      </c>
      <c r="H136" s="100">
        <v>0</v>
      </c>
      <c r="I136" s="100">
        <v>0</v>
      </c>
      <c r="J136" s="100">
        <v>0</v>
      </c>
      <c r="K136" s="100">
        <v>0</v>
      </c>
      <c r="L136" s="100">
        <v>0</v>
      </c>
      <c r="M136" s="100">
        <v>0</v>
      </c>
      <c r="N136" s="100">
        <v>0</v>
      </c>
      <c r="O136" s="100">
        <v>0</v>
      </c>
      <c r="P136" s="100">
        <v>0</v>
      </c>
      <c r="Q136" s="100">
        <v>0</v>
      </c>
      <c r="R136" s="100">
        <v>0</v>
      </c>
      <c r="S136" s="100">
        <v>0</v>
      </c>
      <c r="T136" s="100">
        <v>0</v>
      </c>
      <c r="U136" s="100">
        <v>0</v>
      </c>
      <c r="V136" s="100">
        <v>0</v>
      </c>
      <c r="W136" s="100">
        <v>0</v>
      </c>
      <c r="X136" s="100">
        <v>0</v>
      </c>
      <c r="Y136" s="100">
        <v>0</v>
      </c>
      <c r="Z136" s="100">
        <v>0</v>
      </c>
      <c r="AA136" s="100">
        <v>0</v>
      </c>
      <c r="AB136" s="100">
        <v>0</v>
      </c>
      <c r="AC136" s="100">
        <v>0</v>
      </c>
      <c r="AD136" s="100">
        <v>0</v>
      </c>
      <c r="AE136" s="100">
        <v>0</v>
      </c>
      <c r="AF136" s="100">
        <v>0</v>
      </c>
      <c r="AG136" s="100">
        <v>0</v>
      </c>
      <c r="AH136" s="100">
        <v>0</v>
      </c>
      <c r="AI136" s="100">
        <v>0</v>
      </c>
      <c r="AJ136" s="100">
        <v>0</v>
      </c>
      <c r="AK136" s="100">
        <v>0</v>
      </c>
      <c r="AL136" s="100">
        <v>0</v>
      </c>
      <c r="AM136" s="100">
        <v>0</v>
      </c>
      <c r="AN136" s="100">
        <v>0</v>
      </c>
      <c r="AO136" s="100">
        <v>0</v>
      </c>
      <c r="AP136" s="100">
        <v>0</v>
      </c>
      <c r="AQ136" s="100">
        <v>0</v>
      </c>
      <c r="AR136" s="100">
        <v>0</v>
      </c>
      <c r="AS136" s="100">
        <v>0</v>
      </c>
      <c r="AT136" s="100">
        <v>0</v>
      </c>
      <c r="AU136" s="100">
        <v>0</v>
      </c>
      <c r="AV136" s="100">
        <v>0</v>
      </c>
      <c r="AW136" s="100">
        <v>0</v>
      </c>
      <c r="AX136" s="100">
        <v>0</v>
      </c>
      <c r="AY136" s="100">
        <v>0</v>
      </c>
      <c r="AZ136" s="100">
        <v>0</v>
      </c>
      <c r="BA136" s="100">
        <v>0</v>
      </c>
      <c r="BB136" s="100">
        <v>0</v>
      </c>
      <c r="BC136" s="100">
        <v>0</v>
      </c>
      <c r="BD136" s="100">
        <v>0</v>
      </c>
      <c r="BE136" s="100">
        <v>0</v>
      </c>
      <c r="BF136" s="100">
        <v>0</v>
      </c>
      <c r="BG136" s="100">
        <v>0</v>
      </c>
      <c r="BH136" s="100">
        <v>0</v>
      </c>
      <c r="BI136" s="100">
        <v>0</v>
      </c>
      <c r="BJ136" s="100">
        <v>0</v>
      </c>
      <c r="BK136" s="100">
        <v>0</v>
      </c>
      <c r="BL136" s="100">
        <v>0</v>
      </c>
      <c r="BM136" s="100">
        <v>0</v>
      </c>
      <c r="BN136" s="100">
        <v>0</v>
      </c>
      <c r="BO136" s="100">
        <v>0</v>
      </c>
      <c r="BP136" s="100">
        <v>0</v>
      </c>
      <c r="BQ136" s="100">
        <v>0</v>
      </c>
      <c r="BR136" s="100">
        <v>0</v>
      </c>
      <c r="BS136" s="100">
        <v>0</v>
      </c>
      <c r="BT136" s="100">
        <v>0</v>
      </c>
      <c r="BU136" s="100">
        <v>0</v>
      </c>
      <c r="BV136" s="100">
        <v>0</v>
      </c>
      <c r="BW136" s="100">
        <v>0</v>
      </c>
      <c r="BX136" s="100">
        <v>0</v>
      </c>
      <c r="BY136" s="100">
        <v>0</v>
      </c>
      <c r="BZ136" s="100">
        <v>0</v>
      </c>
      <c r="CA136" s="100">
        <v>0</v>
      </c>
    </row>
    <row r="137" spans="1:79" x14ac:dyDescent="0.2">
      <c r="A137" s="101" t="s">
        <v>302</v>
      </c>
      <c r="B137" s="100">
        <v>-3231063.84</v>
      </c>
      <c r="C137" s="100">
        <v>-3557977.17</v>
      </c>
      <c r="D137" s="100">
        <v>-3927280.07</v>
      </c>
      <c r="E137" s="100">
        <v>-4303408.41</v>
      </c>
      <c r="F137" s="100">
        <v>-4672021.3899999997</v>
      </c>
      <c r="G137" s="100">
        <v>-6964217.1399999997</v>
      </c>
      <c r="H137" s="100">
        <v>-7041478.9500000002</v>
      </c>
      <c r="I137" s="100">
        <v>-4159974.6999999899</v>
      </c>
      <c r="J137" s="100">
        <v>-2070645.52</v>
      </c>
      <c r="K137" s="100">
        <v>-2071312.73999999</v>
      </c>
      <c r="L137" s="100">
        <v>-2853248.89</v>
      </c>
      <c r="M137" s="100">
        <v>-3257805.49</v>
      </c>
      <c r="N137" s="100">
        <v>-3257805.49</v>
      </c>
      <c r="O137" s="100">
        <v>-3257805.49</v>
      </c>
      <c r="P137" s="100">
        <v>-3257805.49</v>
      </c>
      <c r="Q137" s="100">
        <v>-3257805.49</v>
      </c>
      <c r="R137" s="100">
        <v>-3257805.49</v>
      </c>
      <c r="S137" s="100">
        <v>-3257805.49</v>
      </c>
      <c r="T137" s="100">
        <v>-3257805.49</v>
      </c>
      <c r="U137" s="100">
        <v>-3257805.49</v>
      </c>
      <c r="V137" s="100">
        <v>-3257805.49</v>
      </c>
      <c r="W137" s="100">
        <v>-3257805.49</v>
      </c>
      <c r="X137" s="100">
        <v>-3257805.49</v>
      </c>
      <c r="Y137" s="100">
        <v>-3257805.49</v>
      </c>
      <c r="Z137" s="100">
        <v>-3257805.49</v>
      </c>
      <c r="AA137" s="100">
        <v>-3257805.49</v>
      </c>
      <c r="AB137" s="100">
        <v>-3257805.49</v>
      </c>
      <c r="AC137" s="100">
        <v>-3257805.49</v>
      </c>
      <c r="AD137" s="100">
        <v>-3257805.49</v>
      </c>
      <c r="AE137" s="100">
        <v>-3257805.49</v>
      </c>
      <c r="AF137" s="100">
        <v>-3257805.49</v>
      </c>
      <c r="AG137" s="100">
        <v>-3257805.49</v>
      </c>
      <c r="AH137" s="100">
        <v>-3257805.49</v>
      </c>
      <c r="AI137" s="100">
        <v>-3257805.49</v>
      </c>
      <c r="AJ137" s="100">
        <v>-3257805.49</v>
      </c>
      <c r="AK137" s="100">
        <v>-3257805.49</v>
      </c>
      <c r="AL137" s="100">
        <v>-3257805.49</v>
      </c>
      <c r="AM137" s="100">
        <v>-3257805.49</v>
      </c>
      <c r="AN137" s="100">
        <v>-3257805.49</v>
      </c>
      <c r="AO137" s="100">
        <v>-3257805.49</v>
      </c>
      <c r="AP137" s="100">
        <v>-3257805.49</v>
      </c>
      <c r="AQ137" s="100">
        <v>-3257805.49</v>
      </c>
      <c r="AR137" s="100">
        <v>-3257805.49</v>
      </c>
      <c r="AS137" s="100">
        <v>-3257805.49</v>
      </c>
      <c r="AT137" s="100">
        <v>-3257805.49</v>
      </c>
      <c r="AU137" s="100">
        <v>-3257805.49</v>
      </c>
      <c r="AV137" s="100">
        <v>-3257805.49</v>
      </c>
      <c r="AW137" s="100">
        <v>-3257805.49</v>
      </c>
      <c r="AX137" s="100">
        <v>-3257805.49</v>
      </c>
      <c r="AY137" s="100">
        <v>-3257805.49</v>
      </c>
      <c r="AZ137" s="100">
        <v>-3257805.49</v>
      </c>
      <c r="BA137" s="100">
        <v>-3257805.49</v>
      </c>
      <c r="BB137" s="100">
        <v>-3257805.49</v>
      </c>
      <c r="BC137" s="100">
        <v>-3257805.49</v>
      </c>
      <c r="BD137" s="100">
        <v>-3257805.49</v>
      </c>
      <c r="BE137" s="100">
        <v>-3257805.49</v>
      </c>
      <c r="BF137" s="100">
        <v>-3257805.49</v>
      </c>
      <c r="BG137" s="100">
        <v>-3257805.49</v>
      </c>
      <c r="BH137" s="100">
        <v>-3257805.49</v>
      </c>
      <c r="BI137" s="100">
        <v>-3257805.49</v>
      </c>
      <c r="BJ137" s="100">
        <v>-3257805.49</v>
      </c>
      <c r="BK137" s="100">
        <v>-3257805.49</v>
      </c>
      <c r="BL137" s="100">
        <v>-3257805.49</v>
      </c>
      <c r="BM137" s="100">
        <v>-3257805.49</v>
      </c>
      <c r="BN137" s="100">
        <v>-3257805.49</v>
      </c>
      <c r="BO137" s="100">
        <v>-3257805.49</v>
      </c>
      <c r="BP137" s="100">
        <v>-3257805.49</v>
      </c>
      <c r="BQ137" s="100">
        <v>-3257805.49</v>
      </c>
      <c r="BR137" s="100">
        <v>-3257805.49</v>
      </c>
      <c r="BS137" s="100">
        <v>-3257805.49</v>
      </c>
      <c r="BT137" s="100">
        <v>-3257805.49</v>
      </c>
      <c r="BU137" s="100">
        <v>-3257805.49</v>
      </c>
      <c r="BV137" s="100">
        <v>-3257805.49</v>
      </c>
      <c r="BW137" s="100">
        <v>-3257805.49</v>
      </c>
      <c r="BX137" s="100">
        <v>-3257805.49</v>
      </c>
      <c r="BY137" s="100">
        <v>-3257805.49</v>
      </c>
      <c r="BZ137" s="100">
        <v>-3257805.49</v>
      </c>
      <c r="CA137" s="100">
        <v>-3257805.49</v>
      </c>
    </row>
    <row r="138" spans="1:79" x14ac:dyDescent="0.2">
      <c r="A138" s="101" t="s">
        <v>303</v>
      </c>
      <c r="B138" s="100">
        <v>0</v>
      </c>
      <c r="C138" s="100">
        <v>0</v>
      </c>
      <c r="D138" s="100">
        <v>0</v>
      </c>
      <c r="E138" s="100">
        <v>0</v>
      </c>
      <c r="F138" s="100">
        <v>0</v>
      </c>
      <c r="G138" s="100">
        <v>0</v>
      </c>
      <c r="H138" s="100">
        <v>0</v>
      </c>
      <c r="I138" s="100">
        <v>0</v>
      </c>
      <c r="J138" s="100">
        <v>0</v>
      </c>
      <c r="K138" s="100">
        <v>0</v>
      </c>
      <c r="L138" s="100">
        <v>0</v>
      </c>
      <c r="M138" s="100">
        <v>0</v>
      </c>
      <c r="N138" s="100">
        <v>0</v>
      </c>
      <c r="O138" s="100">
        <v>0</v>
      </c>
      <c r="P138" s="100">
        <v>0</v>
      </c>
      <c r="Q138" s="100">
        <v>0</v>
      </c>
      <c r="R138" s="100">
        <v>0</v>
      </c>
      <c r="S138" s="100">
        <v>0</v>
      </c>
      <c r="T138" s="100">
        <v>0</v>
      </c>
      <c r="U138" s="100">
        <v>0</v>
      </c>
      <c r="V138" s="100">
        <v>0</v>
      </c>
      <c r="W138" s="100">
        <v>0</v>
      </c>
      <c r="X138" s="100">
        <v>0</v>
      </c>
      <c r="Y138" s="100">
        <v>0</v>
      </c>
      <c r="Z138" s="100">
        <v>0</v>
      </c>
      <c r="AA138" s="100">
        <v>0</v>
      </c>
      <c r="AB138" s="100">
        <v>0</v>
      </c>
      <c r="AC138" s="100">
        <v>0</v>
      </c>
      <c r="AD138" s="100">
        <v>0</v>
      </c>
      <c r="AE138" s="100">
        <v>0</v>
      </c>
      <c r="AF138" s="100">
        <v>0</v>
      </c>
      <c r="AG138" s="100">
        <v>0</v>
      </c>
      <c r="AH138" s="100">
        <v>0</v>
      </c>
      <c r="AI138" s="100">
        <v>0</v>
      </c>
      <c r="AJ138" s="100">
        <v>0</v>
      </c>
      <c r="AK138" s="100">
        <v>0</v>
      </c>
      <c r="AL138" s="100">
        <v>0</v>
      </c>
      <c r="AM138" s="100">
        <v>0</v>
      </c>
      <c r="AN138" s="100">
        <v>0</v>
      </c>
      <c r="AO138" s="100">
        <v>0</v>
      </c>
      <c r="AP138" s="100">
        <v>0</v>
      </c>
      <c r="AQ138" s="100">
        <v>0</v>
      </c>
      <c r="AR138" s="100">
        <v>0</v>
      </c>
      <c r="AS138" s="100">
        <v>0</v>
      </c>
      <c r="AT138" s="100">
        <v>0</v>
      </c>
      <c r="AU138" s="100">
        <v>0</v>
      </c>
      <c r="AV138" s="100">
        <v>0</v>
      </c>
      <c r="AW138" s="100">
        <v>0</v>
      </c>
      <c r="AX138" s="100">
        <v>0</v>
      </c>
      <c r="AY138" s="100">
        <v>0</v>
      </c>
      <c r="AZ138" s="100">
        <v>0</v>
      </c>
      <c r="BA138" s="100">
        <v>0</v>
      </c>
      <c r="BB138" s="100">
        <v>0</v>
      </c>
      <c r="BC138" s="100">
        <v>0</v>
      </c>
      <c r="BD138" s="100">
        <v>0</v>
      </c>
      <c r="BE138" s="100">
        <v>0</v>
      </c>
      <c r="BF138" s="100">
        <v>0</v>
      </c>
      <c r="BG138" s="100">
        <v>0</v>
      </c>
      <c r="BH138" s="100">
        <v>0</v>
      </c>
      <c r="BI138" s="100">
        <v>0</v>
      </c>
      <c r="BJ138" s="100">
        <v>0</v>
      </c>
      <c r="BK138" s="100">
        <v>0</v>
      </c>
      <c r="BL138" s="100">
        <v>0</v>
      </c>
      <c r="BM138" s="100">
        <v>0</v>
      </c>
      <c r="BN138" s="100">
        <v>0</v>
      </c>
      <c r="BO138" s="100">
        <v>0</v>
      </c>
      <c r="BP138" s="100">
        <v>0</v>
      </c>
      <c r="BQ138" s="100">
        <v>0</v>
      </c>
      <c r="BR138" s="100">
        <v>0</v>
      </c>
      <c r="BS138" s="100">
        <v>0</v>
      </c>
      <c r="BT138" s="100">
        <v>0</v>
      </c>
      <c r="BU138" s="100">
        <v>0</v>
      </c>
      <c r="BV138" s="100">
        <v>0</v>
      </c>
      <c r="BW138" s="100">
        <v>0</v>
      </c>
      <c r="BX138" s="100">
        <v>0</v>
      </c>
      <c r="BY138" s="100">
        <v>0</v>
      </c>
      <c r="BZ138" s="100">
        <v>0</v>
      </c>
      <c r="CA138" s="100">
        <v>0</v>
      </c>
    </row>
    <row r="139" spans="1:79" x14ac:dyDescent="0.2">
      <c r="A139" s="101" t="s">
        <v>304</v>
      </c>
      <c r="B139" s="100">
        <v>0</v>
      </c>
      <c r="C139" s="100">
        <v>0</v>
      </c>
      <c r="D139" s="100">
        <v>0</v>
      </c>
      <c r="E139" s="100">
        <v>0</v>
      </c>
      <c r="F139" s="100">
        <v>0</v>
      </c>
      <c r="G139" s="100">
        <v>0</v>
      </c>
      <c r="H139" s="100">
        <v>0</v>
      </c>
      <c r="I139" s="100">
        <v>0</v>
      </c>
      <c r="J139" s="100">
        <v>0</v>
      </c>
      <c r="K139" s="100">
        <v>0</v>
      </c>
      <c r="L139" s="100">
        <v>0</v>
      </c>
      <c r="M139" s="100">
        <v>0</v>
      </c>
      <c r="N139" s="100">
        <v>0</v>
      </c>
      <c r="O139" s="100">
        <v>0</v>
      </c>
      <c r="P139" s="100">
        <v>0</v>
      </c>
      <c r="Q139" s="100">
        <v>0</v>
      </c>
      <c r="R139" s="100">
        <v>0</v>
      </c>
      <c r="S139" s="100">
        <v>0</v>
      </c>
      <c r="T139" s="100">
        <v>0</v>
      </c>
      <c r="U139" s="100">
        <v>0</v>
      </c>
      <c r="V139" s="100">
        <v>0</v>
      </c>
      <c r="W139" s="100">
        <v>0</v>
      </c>
      <c r="X139" s="100">
        <v>0</v>
      </c>
      <c r="Y139" s="100">
        <v>0</v>
      </c>
      <c r="Z139" s="100">
        <v>0</v>
      </c>
      <c r="AA139" s="100">
        <v>0</v>
      </c>
      <c r="AB139" s="100">
        <v>0</v>
      </c>
      <c r="AC139" s="100">
        <v>0</v>
      </c>
      <c r="AD139" s="100">
        <v>0</v>
      </c>
      <c r="AE139" s="100">
        <v>0</v>
      </c>
      <c r="AF139" s="100">
        <v>0</v>
      </c>
      <c r="AG139" s="100">
        <v>0</v>
      </c>
      <c r="AH139" s="100">
        <v>0</v>
      </c>
      <c r="AI139" s="100">
        <v>0</v>
      </c>
      <c r="AJ139" s="100">
        <v>0</v>
      </c>
      <c r="AK139" s="100">
        <v>0</v>
      </c>
      <c r="AL139" s="100">
        <v>0</v>
      </c>
      <c r="AM139" s="100">
        <v>0</v>
      </c>
      <c r="AN139" s="100">
        <v>0</v>
      </c>
      <c r="AO139" s="100">
        <v>0</v>
      </c>
      <c r="AP139" s="100">
        <v>0</v>
      </c>
      <c r="AQ139" s="100">
        <v>0</v>
      </c>
      <c r="AR139" s="100">
        <v>0</v>
      </c>
      <c r="AS139" s="100">
        <v>0</v>
      </c>
      <c r="AT139" s="100">
        <v>0</v>
      </c>
      <c r="AU139" s="100">
        <v>0</v>
      </c>
      <c r="AV139" s="100">
        <v>0</v>
      </c>
      <c r="AW139" s="100">
        <v>0</v>
      </c>
      <c r="AX139" s="100">
        <v>0</v>
      </c>
      <c r="AY139" s="100">
        <v>0</v>
      </c>
      <c r="AZ139" s="100">
        <v>0</v>
      </c>
      <c r="BA139" s="100">
        <v>0</v>
      </c>
      <c r="BB139" s="100">
        <v>0</v>
      </c>
      <c r="BC139" s="100">
        <v>0</v>
      </c>
      <c r="BD139" s="100">
        <v>0</v>
      </c>
      <c r="BE139" s="100">
        <v>0</v>
      </c>
      <c r="BF139" s="100">
        <v>0</v>
      </c>
      <c r="BG139" s="100">
        <v>0</v>
      </c>
      <c r="BH139" s="100">
        <v>0</v>
      </c>
      <c r="BI139" s="100">
        <v>0</v>
      </c>
      <c r="BJ139" s="100">
        <v>0</v>
      </c>
      <c r="BK139" s="100">
        <v>0</v>
      </c>
      <c r="BL139" s="100">
        <v>0</v>
      </c>
      <c r="BM139" s="100">
        <v>0</v>
      </c>
      <c r="BN139" s="100">
        <v>0</v>
      </c>
      <c r="BO139" s="100">
        <v>0</v>
      </c>
      <c r="BP139" s="100">
        <v>0</v>
      </c>
      <c r="BQ139" s="100">
        <v>0</v>
      </c>
      <c r="BR139" s="100">
        <v>0</v>
      </c>
      <c r="BS139" s="100">
        <v>0</v>
      </c>
      <c r="BT139" s="100">
        <v>0</v>
      </c>
      <c r="BU139" s="100">
        <v>0</v>
      </c>
      <c r="BV139" s="100">
        <v>0</v>
      </c>
      <c r="BW139" s="100">
        <v>0</v>
      </c>
      <c r="BX139" s="100">
        <v>0</v>
      </c>
      <c r="BY139" s="100">
        <v>0</v>
      </c>
      <c r="BZ139" s="100">
        <v>0</v>
      </c>
      <c r="CA139" s="100">
        <v>0</v>
      </c>
    </row>
    <row r="140" spans="1:79" x14ac:dyDescent="0.2">
      <c r="A140" s="101" t="s">
        <v>305</v>
      </c>
      <c r="B140" s="100">
        <v>-59142916.670000002</v>
      </c>
      <c r="C140" s="100">
        <v>-78411666.659999996</v>
      </c>
      <c r="D140" s="100">
        <v>-80230416.659999996</v>
      </c>
      <c r="E140" s="100">
        <v>-84474166.670000002</v>
      </c>
      <c r="F140" s="100">
        <v>-101105416.67</v>
      </c>
      <c r="G140" s="100">
        <v>-64440000</v>
      </c>
      <c r="H140" s="100">
        <v>-58037916.670000002</v>
      </c>
      <c r="I140" s="100">
        <v>-77306666.659999996</v>
      </c>
      <c r="J140" s="100">
        <v>-79125416.659999996</v>
      </c>
      <c r="K140" s="100">
        <v>-84535518.670000002</v>
      </c>
      <c r="L140" s="100">
        <v>-106083145.33</v>
      </c>
      <c r="M140" s="100">
        <v>-75755553.989999995</v>
      </c>
      <c r="N140" s="100">
        <v>-75755553.989999995</v>
      </c>
      <c r="O140" s="100">
        <v>-73049805.545555502</v>
      </c>
      <c r="P140" s="100">
        <v>-94797722.212222204</v>
      </c>
      <c r="Q140" s="100">
        <v>-99095638.545555502</v>
      </c>
      <c r="R140" s="100">
        <v>-105818555.98999999</v>
      </c>
      <c r="S140" s="100">
        <v>-109640778.656666</v>
      </c>
      <c r="T140" s="100">
        <v>-76026195.545555502</v>
      </c>
      <c r="U140" s="100">
        <v>-72502514.989999995</v>
      </c>
      <c r="V140" s="100">
        <v>-94250431.656666696</v>
      </c>
      <c r="W140" s="100">
        <v>-98548348.323333293</v>
      </c>
      <c r="X140" s="100">
        <v>-105271264.98999999</v>
      </c>
      <c r="Y140" s="100">
        <v>-109506681.656666</v>
      </c>
      <c r="Z140" s="100">
        <v>-75892098.323333293</v>
      </c>
      <c r="AA140" s="100">
        <v>-75892098.323333293</v>
      </c>
      <c r="AB140" s="100">
        <v>-72095987.212222204</v>
      </c>
      <c r="AC140" s="100">
        <v>-93843903.878888905</v>
      </c>
      <c r="AD140" s="100">
        <v>-98141820.545555606</v>
      </c>
      <c r="AE140" s="100">
        <v>-102029181.656666</v>
      </c>
      <c r="AF140" s="100">
        <v>-106264598.323333</v>
      </c>
      <c r="AG140" s="100">
        <v>-72650014.989999995</v>
      </c>
      <c r="AH140" s="100">
        <v>-69260431.656666696</v>
      </c>
      <c r="AI140" s="100">
        <v>-91008348.323333398</v>
      </c>
      <c r="AJ140" s="100">
        <v>-95306264.989999995</v>
      </c>
      <c r="AK140" s="100">
        <v>-102029181.656666</v>
      </c>
      <c r="AL140" s="100">
        <v>-106264598.323333</v>
      </c>
      <c r="AM140" s="100">
        <v>-72650014.990000099</v>
      </c>
      <c r="AN140" s="100">
        <v>-72650014.990000099</v>
      </c>
      <c r="AO140" s="100">
        <v>-69182306.656666696</v>
      </c>
      <c r="AP140" s="100">
        <v>-90930223.323333398</v>
      </c>
      <c r="AQ140" s="100">
        <v>-95228139.990000099</v>
      </c>
      <c r="AR140" s="100">
        <v>-101951056.656666</v>
      </c>
      <c r="AS140" s="100">
        <v>-106186473.323333</v>
      </c>
      <c r="AT140" s="100">
        <v>-72571889.990000099</v>
      </c>
      <c r="AU140" s="100">
        <v>-69182306.6566668</v>
      </c>
      <c r="AV140" s="100">
        <v>-90930223.323333398</v>
      </c>
      <c r="AW140" s="100">
        <v>-95228139.990000099</v>
      </c>
      <c r="AX140" s="100">
        <v>-101951056.656666</v>
      </c>
      <c r="AY140" s="100">
        <v>-106186473.323333</v>
      </c>
      <c r="AZ140" s="100">
        <v>-72571889.990000099</v>
      </c>
      <c r="BA140" s="100">
        <v>-72571889.990000099</v>
      </c>
      <c r="BB140" s="100">
        <v>-69171889.990000099</v>
      </c>
      <c r="BC140" s="100">
        <v>-90919806.6566668</v>
      </c>
      <c r="BD140" s="100">
        <v>-95217723.323333502</v>
      </c>
      <c r="BE140" s="100">
        <v>-101940639.98999999</v>
      </c>
      <c r="BF140" s="100">
        <v>-106176056.656666</v>
      </c>
      <c r="BG140" s="100">
        <v>-72561473.323333502</v>
      </c>
      <c r="BH140" s="100">
        <v>-69171889.990000099</v>
      </c>
      <c r="BI140" s="100">
        <v>-90919806.6566668</v>
      </c>
      <c r="BJ140" s="100">
        <v>-95217723.323333502</v>
      </c>
      <c r="BK140" s="100">
        <v>-101940639.98999999</v>
      </c>
      <c r="BL140" s="100">
        <v>-106176056.656666</v>
      </c>
      <c r="BM140" s="100">
        <v>-72561473.323333502</v>
      </c>
      <c r="BN140" s="100">
        <v>-72561473.323333502</v>
      </c>
      <c r="BO140" s="100">
        <v>-68310431.6566668</v>
      </c>
      <c r="BP140" s="100">
        <v>-88325014.990000203</v>
      </c>
      <c r="BQ140" s="100">
        <v>-90889598.323333502</v>
      </c>
      <c r="BR140" s="100">
        <v>-95879181.656666905</v>
      </c>
      <c r="BS140" s="100">
        <v>-98381264.990000203</v>
      </c>
      <c r="BT140" s="100">
        <v>-63033348.323333502</v>
      </c>
      <c r="BU140" s="100">
        <v>-68310431.656666905</v>
      </c>
      <c r="BV140" s="100">
        <v>-88325014.990000203</v>
      </c>
      <c r="BW140" s="100">
        <v>-90889598.323333502</v>
      </c>
      <c r="BX140" s="100">
        <v>-95879181.6566668</v>
      </c>
      <c r="BY140" s="100">
        <v>-98381264.990000203</v>
      </c>
      <c r="BZ140" s="100">
        <v>-63033348.323333502</v>
      </c>
      <c r="CA140" s="100">
        <v>-63033348.323333502</v>
      </c>
    </row>
    <row r="141" spans="1:79" x14ac:dyDescent="0.2">
      <c r="A141" s="102" t="s">
        <v>306</v>
      </c>
      <c r="B141" s="103">
        <v>-62982852.740000002</v>
      </c>
      <c r="C141" s="103">
        <v>-82578409.189999998</v>
      </c>
      <c r="D141" s="103">
        <v>-84882760.189999998</v>
      </c>
      <c r="E141" s="103">
        <v>-89543907.870000005</v>
      </c>
      <c r="F141" s="103">
        <v>-106633257.63</v>
      </c>
      <c r="G141" s="103">
        <v>-72370169.959999993</v>
      </c>
      <c r="H141" s="103">
        <v>-66189526.759999901</v>
      </c>
      <c r="I141" s="103">
        <v>-82323800.170000002</v>
      </c>
      <c r="J141" s="103">
        <v>-82521660.739999995</v>
      </c>
      <c r="K141" s="103">
        <v>-88111836.739999995</v>
      </c>
      <c r="L141" s="103">
        <v>-110524371.45</v>
      </c>
      <c r="M141" s="103">
        <v>-80776577.849999994</v>
      </c>
      <c r="N141" s="103">
        <v>-80776577.849999994</v>
      </c>
      <c r="O141" s="103">
        <v>-78070829.405555502</v>
      </c>
      <c r="P141" s="103">
        <v>-99818746.072222203</v>
      </c>
      <c r="Q141" s="103">
        <v>-104116662.40555499</v>
      </c>
      <c r="R141" s="103">
        <v>-110839579.84999999</v>
      </c>
      <c r="S141" s="103">
        <v>-114661802.516666</v>
      </c>
      <c r="T141" s="103">
        <v>-81047219.405555502</v>
      </c>
      <c r="U141" s="103">
        <v>-77523538.849999994</v>
      </c>
      <c r="V141" s="103">
        <v>-99271455.516666695</v>
      </c>
      <c r="W141" s="103">
        <v>-103569372.18333299</v>
      </c>
      <c r="X141" s="103">
        <v>-110292288.84999999</v>
      </c>
      <c r="Y141" s="103">
        <v>-114527705.516666</v>
      </c>
      <c r="Z141" s="103">
        <v>-80913122.183333293</v>
      </c>
      <c r="AA141" s="103">
        <v>-80913122.183333293</v>
      </c>
      <c r="AB141" s="103">
        <v>-77117011.072222203</v>
      </c>
      <c r="AC141" s="103">
        <v>-98864927.738888904</v>
      </c>
      <c r="AD141" s="103">
        <v>-103162844.40555499</v>
      </c>
      <c r="AE141" s="103">
        <v>-107050205.516666</v>
      </c>
      <c r="AF141" s="103">
        <v>-111285622.18333299</v>
      </c>
      <c r="AG141" s="103">
        <v>-77671038.849999994</v>
      </c>
      <c r="AH141" s="103">
        <v>-74281455.516666695</v>
      </c>
      <c r="AI141" s="103">
        <v>-96029372.183333397</v>
      </c>
      <c r="AJ141" s="103">
        <v>-100327288.84999999</v>
      </c>
      <c r="AK141" s="103">
        <v>-107050205.516666</v>
      </c>
      <c r="AL141" s="103">
        <v>-111285622.18333299</v>
      </c>
      <c r="AM141" s="103">
        <v>-77671038.850000098</v>
      </c>
      <c r="AN141" s="103">
        <v>-77671038.850000098</v>
      </c>
      <c r="AO141" s="103">
        <v>-74203330.516666695</v>
      </c>
      <c r="AP141" s="103">
        <v>-95951247.183333397</v>
      </c>
      <c r="AQ141" s="103">
        <v>-100249163.84999999</v>
      </c>
      <c r="AR141" s="103">
        <v>-106972080.516666</v>
      </c>
      <c r="AS141" s="103">
        <v>-111207497.18333299</v>
      </c>
      <c r="AT141" s="103">
        <v>-77592913.850000098</v>
      </c>
      <c r="AU141" s="103">
        <v>-74203330.5166668</v>
      </c>
      <c r="AV141" s="103">
        <v>-95951247.183333397</v>
      </c>
      <c r="AW141" s="103">
        <v>-100249163.84999999</v>
      </c>
      <c r="AX141" s="103">
        <v>-106972080.516666</v>
      </c>
      <c r="AY141" s="103">
        <v>-111207497.18333299</v>
      </c>
      <c r="AZ141" s="103">
        <v>-77592913.850000098</v>
      </c>
      <c r="BA141" s="103">
        <v>-77592913.850000098</v>
      </c>
      <c r="BB141" s="103">
        <v>-74192913.850000098</v>
      </c>
      <c r="BC141" s="103">
        <v>-95940830.5166668</v>
      </c>
      <c r="BD141" s="103">
        <v>-100238747.18333299</v>
      </c>
      <c r="BE141" s="103">
        <v>-106961663.84999999</v>
      </c>
      <c r="BF141" s="103">
        <v>-111197080.516666</v>
      </c>
      <c r="BG141" s="103">
        <v>-77582497.183333501</v>
      </c>
      <c r="BH141" s="103">
        <v>-74192913.850000098</v>
      </c>
      <c r="BI141" s="103">
        <v>-95940830.5166668</v>
      </c>
      <c r="BJ141" s="103">
        <v>-100238747.18333299</v>
      </c>
      <c r="BK141" s="103">
        <v>-106961663.84999999</v>
      </c>
      <c r="BL141" s="103">
        <v>-111197080.516666</v>
      </c>
      <c r="BM141" s="103">
        <v>-77582497.183333501</v>
      </c>
      <c r="BN141" s="103">
        <v>-77582497.183333501</v>
      </c>
      <c r="BO141" s="103">
        <v>-73331455.5166668</v>
      </c>
      <c r="BP141" s="103">
        <v>-93346038.850000203</v>
      </c>
      <c r="BQ141" s="103">
        <v>-95910622.183333501</v>
      </c>
      <c r="BR141" s="103">
        <v>-100900205.516666</v>
      </c>
      <c r="BS141" s="103">
        <v>-103402288.84999999</v>
      </c>
      <c r="BT141" s="103">
        <v>-68054372.183333501</v>
      </c>
      <c r="BU141" s="103">
        <v>-73331455.516666904</v>
      </c>
      <c r="BV141" s="103">
        <v>-93346038.850000203</v>
      </c>
      <c r="BW141" s="103">
        <v>-95910622.183333501</v>
      </c>
      <c r="BX141" s="103">
        <v>-100900205.516666</v>
      </c>
      <c r="BY141" s="103">
        <v>-103402288.84999999</v>
      </c>
      <c r="BZ141" s="103">
        <v>-68054372.183333501</v>
      </c>
      <c r="CA141" s="103">
        <v>-68054372.183333501</v>
      </c>
    </row>
    <row r="142" spans="1:79" x14ac:dyDescent="0.2">
      <c r="A142" s="101" t="s">
        <v>307</v>
      </c>
    </row>
    <row r="143" spans="1:79" x14ac:dyDescent="0.2">
      <c r="A143" s="99" t="s">
        <v>308</v>
      </c>
    </row>
    <row r="144" spans="1:79" x14ac:dyDescent="0.2">
      <c r="A144" s="101" t="s">
        <v>309</v>
      </c>
      <c r="B144" s="100">
        <v>0</v>
      </c>
      <c r="C144" s="100">
        <v>0</v>
      </c>
      <c r="D144" s="100">
        <v>0</v>
      </c>
      <c r="E144" s="100">
        <v>0</v>
      </c>
      <c r="F144" s="100">
        <v>0</v>
      </c>
      <c r="G144" s="100">
        <v>0</v>
      </c>
      <c r="H144" s="100">
        <v>0</v>
      </c>
      <c r="I144" s="100">
        <v>0</v>
      </c>
      <c r="J144" s="100">
        <v>0</v>
      </c>
      <c r="K144" s="100">
        <v>0</v>
      </c>
      <c r="L144" s="100">
        <v>0</v>
      </c>
      <c r="M144" s="100">
        <v>0</v>
      </c>
      <c r="N144" s="100">
        <v>0</v>
      </c>
      <c r="O144" s="100">
        <v>0</v>
      </c>
      <c r="P144" s="100">
        <v>0</v>
      </c>
      <c r="Q144" s="100">
        <v>0</v>
      </c>
      <c r="R144" s="100">
        <v>0</v>
      </c>
      <c r="S144" s="100">
        <v>0</v>
      </c>
      <c r="T144" s="100">
        <v>0</v>
      </c>
      <c r="U144" s="100">
        <v>0</v>
      </c>
      <c r="V144" s="100">
        <v>0</v>
      </c>
      <c r="W144" s="100">
        <v>0</v>
      </c>
      <c r="X144" s="100">
        <v>0</v>
      </c>
      <c r="Y144" s="100">
        <v>0</v>
      </c>
      <c r="Z144" s="100">
        <v>0</v>
      </c>
      <c r="AA144" s="100">
        <v>0</v>
      </c>
      <c r="AB144" s="100">
        <v>0</v>
      </c>
      <c r="AC144" s="100">
        <v>0</v>
      </c>
      <c r="AD144" s="100">
        <v>0</v>
      </c>
      <c r="AE144" s="100">
        <v>0</v>
      </c>
      <c r="AF144" s="100">
        <v>0</v>
      </c>
      <c r="AG144" s="100">
        <v>0</v>
      </c>
      <c r="AH144" s="100">
        <v>0</v>
      </c>
      <c r="AI144" s="100">
        <v>0</v>
      </c>
      <c r="AJ144" s="100">
        <v>0</v>
      </c>
      <c r="AK144" s="100">
        <v>0</v>
      </c>
      <c r="AL144" s="100">
        <v>0</v>
      </c>
      <c r="AM144" s="100">
        <v>0</v>
      </c>
      <c r="AN144" s="100">
        <v>0</v>
      </c>
      <c r="AO144" s="100">
        <v>0</v>
      </c>
      <c r="AP144" s="100">
        <v>0</v>
      </c>
      <c r="AQ144" s="100">
        <v>0</v>
      </c>
      <c r="AR144" s="100">
        <v>0</v>
      </c>
      <c r="AS144" s="100">
        <v>0</v>
      </c>
      <c r="AT144" s="100">
        <v>0</v>
      </c>
      <c r="AU144" s="100">
        <v>0</v>
      </c>
      <c r="AV144" s="100">
        <v>0</v>
      </c>
      <c r="AW144" s="100">
        <v>0</v>
      </c>
      <c r="AX144" s="100">
        <v>0</v>
      </c>
      <c r="AY144" s="100">
        <v>0</v>
      </c>
      <c r="AZ144" s="100">
        <v>0</v>
      </c>
      <c r="BA144" s="100">
        <v>0</v>
      </c>
      <c r="BB144" s="100">
        <v>0</v>
      </c>
      <c r="BC144" s="100">
        <v>0</v>
      </c>
      <c r="BD144" s="100">
        <v>0</v>
      </c>
      <c r="BE144" s="100">
        <v>0</v>
      </c>
      <c r="BF144" s="100">
        <v>0</v>
      </c>
      <c r="BG144" s="100">
        <v>0</v>
      </c>
      <c r="BH144" s="100">
        <v>0</v>
      </c>
      <c r="BI144" s="100">
        <v>0</v>
      </c>
      <c r="BJ144" s="100">
        <v>0</v>
      </c>
      <c r="BK144" s="100">
        <v>0</v>
      </c>
      <c r="BL144" s="100">
        <v>0</v>
      </c>
      <c r="BM144" s="100">
        <v>0</v>
      </c>
      <c r="BN144" s="100">
        <v>0</v>
      </c>
      <c r="BO144" s="100">
        <v>0</v>
      </c>
      <c r="BP144" s="100">
        <v>0</v>
      </c>
      <c r="BQ144" s="100">
        <v>0</v>
      </c>
      <c r="BR144" s="100">
        <v>0</v>
      </c>
      <c r="BS144" s="100">
        <v>0</v>
      </c>
      <c r="BT144" s="100">
        <v>0</v>
      </c>
      <c r="BU144" s="100">
        <v>0</v>
      </c>
      <c r="BV144" s="100">
        <v>0</v>
      </c>
      <c r="BW144" s="100">
        <v>0</v>
      </c>
      <c r="BX144" s="100">
        <v>0</v>
      </c>
      <c r="BY144" s="100">
        <v>0</v>
      </c>
      <c r="BZ144" s="100">
        <v>0</v>
      </c>
      <c r="CA144" s="100">
        <v>0</v>
      </c>
    </row>
    <row r="145" spans="1:79" x14ac:dyDescent="0.2">
      <c r="A145" s="102" t="s">
        <v>310</v>
      </c>
      <c r="B145" s="103">
        <v>0</v>
      </c>
      <c r="C145" s="103">
        <v>0</v>
      </c>
      <c r="D145" s="103">
        <v>0</v>
      </c>
      <c r="E145" s="103">
        <v>0</v>
      </c>
      <c r="F145" s="103">
        <v>0</v>
      </c>
      <c r="G145" s="103">
        <v>0</v>
      </c>
      <c r="H145" s="103">
        <v>0</v>
      </c>
      <c r="I145" s="103">
        <v>0</v>
      </c>
      <c r="J145" s="103">
        <v>0</v>
      </c>
      <c r="K145" s="103">
        <v>0</v>
      </c>
      <c r="L145" s="103">
        <v>0</v>
      </c>
      <c r="M145" s="103">
        <v>0</v>
      </c>
      <c r="N145" s="103">
        <v>0</v>
      </c>
      <c r="O145" s="103">
        <v>0</v>
      </c>
      <c r="P145" s="103">
        <v>0</v>
      </c>
      <c r="Q145" s="103">
        <v>0</v>
      </c>
      <c r="R145" s="103">
        <v>0</v>
      </c>
      <c r="S145" s="103">
        <v>0</v>
      </c>
      <c r="T145" s="103">
        <v>0</v>
      </c>
      <c r="U145" s="103">
        <v>0</v>
      </c>
      <c r="V145" s="103">
        <v>0</v>
      </c>
      <c r="W145" s="103">
        <v>0</v>
      </c>
      <c r="X145" s="103">
        <v>0</v>
      </c>
      <c r="Y145" s="103">
        <v>0</v>
      </c>
      <c r="Z145" s="103">
        <v>0</v>
      </c>
      <c r="AA145" s="103">
        <v>0</v>
      </c>
      <c r="AB145" s="103">
        <v>0</v>
      </c>
      <c r="AC145" s="103">
        <v>0</v>
      </c>
      <c r="AD145" s="103">
        <v>0</v>
      </c>
      <c r="AE145" s="103">
        <v>0</v>
      </c>
      <c r="AF145" s="103">
        <v>0</v>
      </c>
      <c r="AG145" s="103">
        <v>0</v>
      </c>
      <c r="AH145" s="103">
        <v>0</v>
      </c>
      <c r="AI145" s="103">
        <v>0</v>
      </c>
      <c r="AJ145" s="103">
        <v>0</v>
      </c>
      <c r="AK145" s="103">
        <v>0</v>
      </c>
      <c r="AL145" s="103">
        <v>0</v>
      </c>
      <c r="AM145" s="103">
        <v>0</v>
      </c>
      <c r="AN145" s="103">
        <v>0</v>
      </c>
      <c r="AO145" s="103">
        <v>0</v>
      </c>
      <c r="AP145" s="103">
        <v>0</v>
      </c>
      <c r="AQ145" s="103">
        <v>0</v>
      </c>
      <c r="AR145" s="103">
        <v>0</v>
      </c>
      <c r="AS145" s="103">
        <v>0</v>
      </c>
      <c r="AT145" s="103">
        <v>0</v>
      </c>
      <c r="AU145" s="103">
        <v>0</v>
      </c>
      <c r="AV145" s="103">
        <v>0</v>
      </c>
      <c r="AW145" s="103">
        <v>0</v>
      </c>
      <c r="AX145" s="103">
        <v>0</v>
      </c>
      <c r="AY145" s="103">
        <v>0</v>
      </c>
      <c r="AZ145" s="103">
        <v>0</v>
      </c>
      <c r="BA145" s="103">
        <v>0</v>
      </c>
      <c r="BB145" s="103">
        <v>0</v>
      </c>
      <c r="BC145" s="103">
        <v>0</v>
      </c>
      <c r="BD145" s="103">
        <v>0</v>
      </c>
      <c r="BE145" s="103">
        <v>0</v>
      </c>
      <c r="BF145" s="103">
        <v>0</v>
      </c>
      <c r="BG145" s="103">
        <v>0</v>
      </c>
      <c r="BH145" s="103">
        <v>0</v>
      </c>
      <c r="BI145" s="103">
        <v>0</v>
      </c>
      <c r="BJ145" s="103">
        <v>0</v>
      </c>
      <c r="BK145" s="103">
        <v>0</v>
      </c>
      <c r="BL145" s="103">
        <v>0</v>
      </c>
      <c r="BM145" s="103">
        <v>0</v>
      </c>
      <c r="BN145" s="103">
        <v>0</v>
      </c>
      <c r="BO145" s="103">
        <v>0</v>
      </c>
      <c r="BP145" s="103">
        <v>0</v>
      </c>
      <c r="BQ145" s="103">
        <v>0</v>
      </c>
      <c r="BR145" s="103">
        <v>0</v>
      </c>
      <c r="BS145" s="103">
        <v>0</v>
      </c>
      <c r="BT145" s="103">
        <v>0</v>
      </c>
      <c r="BU145" s="103">
        <v>0</v>
      </c>
      <c r="BV145" s="103">
        <v>0</v>
      </c>
      <c r="BW145" s="103">
        <v>0</v>
      </c>
      <c r="BX145" s="103">
        <v>0</v>
      </c>
      <c r="BY145" s="103">
        <v>0</v>
      </c>
      <c r="BZ145" s="103">
        <v>0</v>
      </c>
      <c r="CA145" s="103">
        <v>0</v>
      </c>
    </row>
    <row r="146" spans="1:79" x14ac:dyDescent="0.2">
      <c r="A146" s="101" t="s">
        <v>311</v>
      </c>
    </row>
    <row r="147" spans="1:79" x14ac:dyDescent="0.2">
      <c r="A147" s="101" t="s">
        <v>312</v>
      </c>
    </row>
    <row r="148" spans="1:79" x14ac:dyDescent="0.2">
      <c r="A148" s="99" t="s">
        <v>313</v>
      </c>
      <c r="B148" s="100">
        <v>-44004194.529999897</v>
      </c>
      <c r="C148" s="100">
        <v>-44142364.130000003</v>
      </c>
      <c r="D148" s="100">
        <v>-44280970.25</v>
      </c>
      <c r="E148" s="100">
        <v>-44420010.369999997</v>
      </c>
      <c r="F148" s="100">
        <v>-44556953.490000002</v>
      </c>
      <c r="G148" s="100">
        <v>-44694326.049999997</v>
      </c>
      <c r="H148" s="100">
        <v>-44832131.209999897</v>
      </c>
      <c r="I148" s="100">
        <v>-44970370.380000003</v>
      </c>
      <c r="J148" s="100">
        <v>-45109041.950000003</v>
      </c>
      <c r="K148" s="100">
        <v>-45248152.079999998</v>
      </c>
      <c r="L148" s="100">
        <v>-45387698.259999998</v>
      </c>
      <c r="M148" s="100">
        <v>-45527682.789999999</v>
      </c>
      <c r="N148" s="100">
        <v>-45527682.789999999</v>
      </c>
      <c r="O148" s="100">
        <v>-45527682.789999999</v>
      </c>
      <c r="P148" s="100">
        <v>-45527682.789999999</v>
      </c>
      <c r="Q148" s="100">
        <v>-45527682.789999999</v>
      </c>
      <c r="R148" s="100">
        <v>-45527682.789999999</v>
      </c>
      <c r="S148" s="100">
        <v>-45527682.789999999</v>
      </c>
      <c r="T148" s="100">
        <v>-45527682.789999999</v>
      </c>
      <c r="U148" s="100">
        <v>-45527682.789999999</v>
      </c>
      <c r="V148" s="100">
        <v>-45527682.789999999</v>
      </c>
      <c r="W148" s="100">
        <v>-45527682.789999999</v>
      </c>
      <c r="X148" s="100">
        <v>-45527682.789999999</v>
      </c>
      <c r="Y148" s="100">
        <v>-45527682.789999999</v>
      </c>
      <c r="Z148" s="100">
        <v>-45527682.789999999</v>
      </c>
      <c r="AA148" s="100">
        <v>-45527682.789999999</v>
      </c>
      <c r="AB148" s="100">
        <v>-45527682.789999999</v>
      </c>
      <c r="AC148" s="100">
        <v>-45527682.789999999</v>
      </c>
      <c r="AD148" s="100">
        <v>-45527682.789999999</v>
      </c>
      <c r="AE148" s="100">
        <v>-45527682.789999999</v>
      </c>
      <c r="AF148" s="100">
        <v>-45527682.789999999</v>
      </c>
      <c r="AG148" s="100">
        <v>-45527682.789999999</v>
      </c>
      <c r="AH148" s="100">
        <v>-45527682.789999999</v>
      </c>
      <c r="AI148" s="100">
        <v>-45527682.789999999</v>
      </c>
      <c r="AJ148" s="100">
        <v>-45527682.789999999</v>
      </c>
      <c r="AK148" s="100">
        <v>-45527682.789999999</v>
      </c>
      <c r="AL148" s="100">
        <v>-45527682.789999999</v>
      </c>
      <c r="AM148" s="100">
        <v>-45527682.789999999</v>
      </c>
      <c r="AN148" s="100">
        <v>-45527682.789999999</v>
      </c>
      <c r="AO148" s="100">
        <v>-45527682.789999999</v>
      </c>
      <c r="AP148" s="100">
        <v>-45527682.789999999</v>
      </c>
      <c r="AQ148" s="100">
        <v>-45527682.789999999</v>
      </c>
      <c r="AR148" s="100">
        <v>-45527682.789999999</v>
      </c>
      <c r="AS148" s="100">
        <v>-45527682.789999999</v>
      </c>
      <c r="AT148" s="100">
        <v>-45527682.789999999</v>
      </c>
      <c r="AU148" s="100">
        <v>-45527682.789999999</v>
      </c>
      <c r="AV148" s="100">
        <v>-45527682.789999999</v>
      </c>
      <c r="AW148" s="100">
        <v>-45527682.789999999</v>
      </c>
      <c r="AX148" s="100">
        <v>-45527682.789999999</v>
      </c>
      <c r="AY148" s="100">
        <v>-45527682.789999999</v>
      </c>
      <c r="AZ148" s="100">
        <v>-45527682.789999999</v>
      </c>
      <c r="BA148" s="100">
        <v>-45527682.789999999</v>
      </c>
      <c r="BB148" s="100">
        <v>-45527682.789999999</v>
      </c>
      <c r="BC148" s="100">
        <v>-45527682.789999999</v>
      </c>
      <c r="BD148" s="100">
        <v>-45527682.789999999</v>
      </c>
      <c r="BE148" s="100">
        <v>-45527682.789999999</v>
      </c>
      <c r="BF148" s="100">
        <v>-45527682.789999999</v>
      </c>
      <c r="BG148" s="100">
        <v>-45527682.789999999</v>
      </c>
      <c r="BH148" s="100">
        <v>-45527682.789999999</v>
      </c>
      <c r="BI148" s="100">
        <v>-45527682.789999999</v>
      </c>
      <c r="BJ148" s="100">
        <v>-45527682.789999999</v>
      </c>
      <c r="BK148" s="100">
        <v>-45527682.789999999</v>
      </c>
      <c r="BL148" s="100">
        <v>-45527682.789999999</v>
      </c>
      <c r="BM148" s="100">
        <v>-45527682.789999999</v>
      </c>
      <c r="BN148" s="100">
        <v>-45527682.789999999</v>
      </c>
      <c r="BO148" s="100">
        <v>-45527682.789999999</v>
      </c>
      <c r="BP148" s="100">
        <v>-45527682.789999999</v>
      </c>
      <c r="BQ148" s="100">
        <v>-45527682.789999999</v>
      </c>
      <c r="BR148" s="100">
        <v>-45527682.789999999</v>
      </c>
      <c r="BS148" s="100">
        <v>-45527682.789999999</v>
      </c>
      <c r="BT148" s="100">
        <v>-45527682.789999999</v>
      </c>
      <c r="BU148" s="100">
        <v>-45527682.789999999</v>
      </c>
      <c r="BV148" s="100">
        <v>-45527682.789999999</v>
      </c>
      <c r="BW148" s="100">
        <v>-45527682.789999999</v>
      </c>
      <c r="BX148" s="100">
        <v>-45527682.789999999</v>
      </c>
      <c r="BY148" s="100">
        <v>-45527682.789999999</v>
      </c>
      <c r="BZ148" s="100">
        <v>-45527682.789999999</v>
      </c>
      <c r="CA148" s="100">
        <v>-45527682.789999999</v>
      </c>
    </row>
    <row r="149" spans="1:79" x14ac:dyDescent="0.2">
      <c r="A149" s="101" t="s">
        <v>314</v>
      </c>
      <c r="B149" s="100">
        <v>-20633322.699999999</v>
      </c>
      <c r="C149" s="100">
        <v>-20768137.960000001</v>
      </c>
      <c r="D149" s="100">
        <v>-20903905.859999999</v>
      </c>
      <c r="E149" s="100">
        <v>-21040633.09</v>
      </c>
      <c r="F149" s="100">
        <v>-21178326.510000002</v>
      </c>
      <c r="G149" s="100">
        <v>-21316992.960000001</v>
      </c>
      <c r="H149" s="100">
        <v>-21456639.329999998</v>
      </c>
      <c r="I149" s="100">
        <v>-21597272.59</v>
      </c>
      <c r="J149" s="100">
        <v>-21738899.699999999</v>
      </c>
      <c r="K149" s="100">
        <v>-21881527.75</v>
      </c>
      <c r="L149" s="100">
        <v>-22025163.829999998</v>
      </c>
      <c r="M149" s="100">
        <v>-22169815.09</v>
      </c>
      <c r="N149" s="100">
        <v>-22169815.09</v>
      </c>
      <c r="O149" s="100">
        <v>-22315192.702013701</v>
      </c>
      <c r="P149" s="100">
        <v>-22461597.783352301</v>
      </c>
      <c r="Q149" s="100">
        <v>-22609037.6224548</v>
      </c>
      <c r="R149" s="100">
        <v>-22757519.559628699</v>
      </c>
      <c r="S149" s="100">
        <v>-21608482.027960598</v>
      </c>
      <c r="T149" s="100">
        <v>-18482860.232124802</v>
      </c>
      <c r="U149" s="100">
        <v>-15334531.235324699</v>
      </c>
      <c r="V149" s="100">
        <v>-12163330.106047999</v>
      </c>
      <c r="W149" s="100">
        <v>-11035022.7150198</v>
      </c>
      <c r="X149" s="100">
        <v>-10345187.784775499</v>
      </c>
      <c r="Y149" s="100">
        <v>-9650318.6234054305</v>
      </c>
      <c r="Z149" s="100">
        <v>-8347349.7272949303</v>
      </c>
      <c r="AA149" s="100">
        <v>-8347349.7272949303</v>
      </c>
      <c r="AB149" s="100">
        <v>-7045888.1189735401</v>
      </c>
      <c r="AC149" s="100">
        <v>-5734953.8868459798</v>
      </c>
      <c r="AD149" s="100">
        <v>-4975629.9198227199</v>
      </c>
      <c r="AE149" s="100">
        <v>-4252643.6296500703</v>
      </c>
      <c r="AF149" s="100">
        <v>-4278549.4544128198</v>
      </c>
      <c r="AG149" s="100">
        <v>-4304613.0884156898</v>
      </c>
      <c r="AH149" s="100">
        <v>-4330835.4929770101</v>
      </c>
      <c r="AI149" s="100">
        <v>-4357217.6352711096</v>
      </c>
      <c r="AJ149" s="100">
        <v>-4383760.4883639999</v>
      </c>
      <c r="AK149" s="100">
        <v>-4410465.0312492698</v>
      </c>
      <c r="AL149" s="100">
        <v>-4437332.2488841601</v>
      </c>
      <c r="AM149" s="100">
        <v>-4464363.1322259698</v>
      </c>
      <c r="AN149" s="100">
        <v>-4464363.1322259698</v>
      </c>
      <c r="AO149" s="100">
        <v>-4491558.6782685202</v>
      </c>
      <c r="AP149" s="100">
        <v>-4518919.8900789702</v>
      </c>
      <c r="AQ149" s="100">
        <v>-4546447.7768348102</v>
      </c>
      <c r="AR149" s="100">
        <v>-4574143.3538610898</v>
      </c>
      <c r="AS149" s="100">
        <v>-4602007.6426678495</v>
      </c>
      <c r="AT149" s="100">
        <v>-4630041.6709877905</v>
      </c>
      <c r="AU149" s="100">
        <v>-4658246.4728142302</v>
      </c>
      <c r="AV149" s="100">
        <v>-4686623.0884391703</v>
      </c>
      <c r="AW149" s="100">
        <v>-4715172.5644917199</v>
      </c>
      <c r="AX149" s="100">
        <v>-4743895.9539766898</v>
      </c>
      <c r="AY149" s="100">
        <v>-4772794.3163133804</v>
      </c>
      <c r="AZ149" s="100">
        <v>-4801868.7173747402</v>
      </c>
      <c r="BA149" s="100">
        <v>-4801868.7173747402</v>
      </c>
      <c r="BB149" s="100">
        <v>-4831120.2295266204</v>
      </c>
      <c r="BC149" s="100">
        <v>-4860549.93166734</v>
      </c>
      <c r="BD149" s="100">
        <v>-4890158.9092674796</v>
      </c>
      <c r="BE149" s="100">
        <v>-4496111.8303153804</v>
      </c>
      <c r="BF149" s="100">
        <v>-4099669.3768833298</v>
      </c>
      <c r="BG149" s="100">
        <v>-3700811.9335410199</v>
      </c>
      <c r="BH149" s="100">
        <v>-3299524.7890138901</v>
      </c>
      <c r="BI149" s="100">
        <v>-2895793.1424114299</v>
      </c>
      <c r="BJ149" s="100">
        <v>-2489602.1026813802</v>
      </c>
      <c r="BK149" s="100">
        <v>-2080936.6880604001</v>
      </c>
      <c r="BL149" s="100">
        <v>-1669781.8255215399</v>
      </c>
      <c r="BM149" s="100">
        <v>-1256122.3502183</v>
      </c>
      <c r="BN149" s="100">
        <v>-1256122.3502183</v>
      </c>
      <c r="BO149" s="100">
        <v>-839943.00492525601</v>
      </c>
      <c r="BP149" s="100">
        <v>-421228.43947536498</v>
      </c>
      <c r="BQ149" s="100">
        <v>36.789806210720101</v>
      </c>
      <c r="BR149" s="100">
        <v>31.796577208656</v>
      </c>
      <c r="BS149" s="100">
        <v>31.796577208656</v>
      </c>
      <c r="BT149" s="100">
        <v>31.796577208656</v>
      </c>
      <c r="BU149" s="100">
        <v>31.796577208656</v>
      </c>
      <c r="BV149" s="100">
        <v>31.796577208656</v>
      </c>
      <c r="BW149" s="100">
        <v>31.796577208656</v>
      </c>
      <c r="BX149" s="100">
        <v>31.796577208656</v>
      </c>
      <c r="BY149" s="100">
        <v>31.796577208656</v>
      </c>
      <c r="BZ149" s="100">
        <v>31.796577208656</v>
      </c>
      <c r="CA149" s="100">
        <v>31.796577208656</v>
      </c>
    </row>
    <row r="150" spans="1:79" x14ac:dyDescent="0.2">
      <c r="A150" s="101" t="s">
        <v>315</v>
      </c>
      <c r="B150" s="100">
        <v>0</v>
      </c>
      <c r="C150" s="100">
        <v>0</v>
      </c>
      <c r="D150" s="100">
        <v>0</v>
      </c>
      <c r="E150" s="100">
        <v>0</v>
      </c>
      <c r="F150" s="100">
        <v>0</v>
      </c>
      <c r="G150" s="100">
        <v>0</v>
      </c>
      <c r="H150" s="100">
        <v>0</v>
      </c>
      <c r="I150" s="100">
        <v>0</v>
      </c>
      <c r="J150" s="100">
        <v>0</v>
      </c>
      <c r="K150" s="100">
        <v>0</v>
      </c>
      <c r="L150" s="100">
        <v>0</v>
      </c>
      <c r="M150" s="100">
        <v>0</v>
      </c>
      <c r="N150" s="100">
        <v>0</v>
      </c>
      <c r="O150" s="100">
        <v>0</v>
      </c>
      <c r="P150" s="100">
        <v>0</v>
      </c>
      <c r="Q150" s="100">
        <v>0</v>
      </c>
      <c r="R150" s="100">
        <v>0</v>
      </c>
      <c r="S150" s="100">
        <v>0</v>
      </c>
      <c r="T150" s="100">
        <v>0</v>
      </c>
      <c r="U150" s="100">
        <v>0</v>
      </c>
      <c r="V150" s="100">
        <v>0</v>
      </c>
      <c r="W150" s="100">
        <v>0</v>
      </c>
      <c r="X150" s="100">
        <v>0</v>
      </c>
      <c r="Y150" s="100">
        <v>0</v>
      </c>
      <c r="Z150" s="100">
        <v>0</v>
      </c>
      <c r="AA150" s="100">
        <v>0</v>
      </c>
      <c r="AB150" s="100">
        <v>0</v>
      </c>
      <c r="AC150" s="100">
        <v>0</v>
      </c>
      <c r="AD150" s="100">
        <v>0</v>
      </c>
      <c r="AE150" s="100">
        <v>0</v>
      </c>
      <c r="AF150" s="100">
        <v>0</v>
      </c>
      <c r="AG150" s="100">
        <v>0</v>
      </c>
      <c r="AH150" s="100">
        <v>0</v>
      </c>
      <c r="AI150" s="100">
        <v>0</v>
      </c>
      <c r="AJ150" s="100">
        <v>0</v>
      </c>
      <c r="AK150" s="100">
        <v>0</v>
      </c>
      <c r="AL150" s="100">
        <v>0</v>
      </c>
      <c r="AM150" s="100">
        <v>0</v>
      </c>
      <c r="AN150" s="100">
        <v>0</v>
      </c>
      <c r="AO150" s="100">
        <v>0</v>
      </c>
      <c r="AP150" s="100">
        <v>0</v>
      </c>
      <c r="AQ150" s="100">
        <v>0</v>
      </c>
      <c r="AR150" s="100">
        <v>0</v>
      </c>
      <c r="AS150" s="100">
        <v>0</v>
      </c>
      <c r="AT150" s="100">
        <v>0</v>
      </c>
      <c r="AU150" s="100">
        <v>0</v>
      </c>
      <c r="AV150" s="100">
        <v>0</v>
      </c>
      <c r="AW150" s="100">
        <v>0</v>
      </c>
      <c r="AX150" s="100">
        <v>0</v>
      </c>
      <c r="AY150" s="100">
        <v>0</v>
      </c>
      <c r="AZ150" s="100">
        <v>0</v>
      </c>
      <c r="BA150" s="100">
        <v>0</v>
      </c>
      <c r="BB150" s="100">
        <v>0</v>
      </c>
      <c r="BC150" s="100">
        <v>0</v>
      </c>
      <c r="BD150" s="100">
        <v>0</v>
      </c>
      <c r="BE150" s="100">
        <v>0</v>
      </c>
      <c r="BF150" s="100">
        <v>0</v>
      </c>
      <c r="BG150" s="100">
        <v>0</v>
      </c>
      <c r="BH150" s="100">
        <v>0</v>
      </c>
      <c r="BI150" s="100">
        <v>0</v>
      </c>
      <c r="BJ150" s="100">
        <v>0</v>
      </c>
      <c r="BK150" s="100">
        <v>0</v>
      </c>
      <c r="BL150" s="100">
        <v>0</v>
      </c>
      <c r="BM150" s="100">
        <v>0</v>
      </c>
      <c r="BN150" s="100">
        <v>0</v>
      </c>
      <c r="BO150" s="100">
        <v>0</v>
      </c>
      <c r="BP150" s="100">
        <v>0</v>
      </c>
      <c r="BQ150" s="100">
        <v>0</v>
      </c>
      <c r="BR150" s="100">
        <v>0</v>
      </c>
      <c r="BS150" s="100">
        <v>0</v>
      </c>
      <c r="BT150" s="100">
        <v>0</v>
      </c>
      <c r="BU150" s="100">
        <v>0</v>
      </c>
      <c r="BV150" s="100">
        <v>0</v>
      </c>
      <c r="BW150" s="100">
        <v>0</v>
      </c>
      <c r="BX150" s="100">
        <v>0</v>
      </c>
      <c r="BY150" s="100">
        <v>0</v>
      </c>
      <c r="BZ150" s="100">
        <v>0</v>
      </c>
      <c r="CA150" s="100">
        <v>0</v>
      </c>
    </row>
    <row r="151" spans="1:79" x14ac:dyDescent="0.2">
      <c r="A151" s="101" t="s">
        <v>316</v>
      </c>
      <c r="B151" s="100">
        <v>0</v>
      </c>
      <c r="C151" s="100">
        <v>0</v>
      </c>
      <c r="D151" s="100">
        <v>0</v>
      </c>
      <c r="E151" s="100">
        <v>0</v>
      </c>
      <c r="F151" s="100">
        <v>0</v>
      </c>
      <c r="G151" s="100">
        <v>0</v>
      </c>
      <c r="H151" s="100">
        <v>0</v>
      </c>
      <c r="I151" s="100">
        <v>0</v>
      </c>
      <c r="J151" s="100">
        <v>0</v>
      </c>
      <c r="K151" s="100">
        <v>0</v>
      </c>
      <c r="L151" s="100">
        <v>0</v>
      </c>
      <c r="M151" s="100">
        <v>0</v>
      </c>
      <c r="N151" s="100">
        <v>0</v>
      </c>
      <c r="O151" s="100">
        <v>0</v>
      </c>
      <c r="P151" s="100">
        <v>0</v>
      </c>
      <c r="Q151" s="100">
        <v>0</v>
      </c>
      <c r="R151" s="100">
        <v>0</v>
      </c>
      <c r="S151" s="100">
        <v>0</v>
      </c>
      <c r="T151" s="100">
        <v>0</v>
      </c>
      <c r="U151" s="100">
        <v>0</v>
      </c>
      <c r="V151" s="100">
        <v>0</v>
      </c>
      <c r="W151" s="100">
        <v>0</v>
      </c>
      <c r="X151" s="100">
        <v>0</v>
      </c>
      <c r="Y151" s="100">
        <v>0</v>
      </c>
      <c r="Z151" s="100">
        <v>0</v>
      </c>
      <c r="AA151" s="100">
        <v>0</v>
      </c>
      <c r="AB151" s="100">
        <v>0</v>
      </c>
      <c r="AC151" s="100">
        <v>0</v>
      </c>
      <c r="AD151" s="100">
        <v>0</v>
      </c>
      <c r="AE151" s="100">
        <v>0</v>
      </c>
      <c r="AF151" s="100">
        <v>0</v>
      </c>
      <c r="AG151" s="100">
        <v>0</v>
      </c>
      <c r="AH151" s="100">
        <v>0</v>
      </c>
      <c r="AI151" s="100">
        <v>0</v>
      </c>
      <c r="AJ151" s="100">
        <v>0</v>
      </c>
      <c r="AK151" s="100">
        <v>0</v>
      </c>
      <c r="AL151" s="100">
        <v>0</v>
      </c>
      <c r="AM151" s="100">
        <v>0</v>
      </c>
      <c r="AN151" s="100">
        <v>0</v>
      </c>
      <c r="AO151" s="100">
        <v>0</v>
      </c>
      <c r="AP151" s="100">
        <v>0</v>
      </c>
      <c r="AQ151" s="100">
        <v>0</v>
      </c>
      <c r="AR151" s="100">
        <v>0</v>
      </c>
      <c r="AS151" s="100">
        <v>0</v>
      </c>
      <c r="AT151" s="100">
        <v>0</v>
      </c>
      <c r="AU151" s="100">
        <v>0</v>
      </c>
      <c r="AV151" s="100">
        <v>0</v>
      </c>
      <c r="AW151" s="100">
        <v>0</v>
      </c>
      <c r="AX151" s="100">
        <v>0</v>
      </c>
      <c r="AY151" s="100">
        <v>0</v>
      </c>
      <c r="AZ151" s="100">
        <v>0</v>
      </c>
      <c r="BA151" s="100">
        <v>0</v>
      </c>
      <c r="BB151" s="100">
        <v>0</v>
      </c>
      <c r="BC151" s="100">
        <v>0</v>
      </c>
      <c r="BD151" s="100">
        <v>0</v>
      </c>
      <c r="BE151" s="100">
        <v>0</v>
      </c>
      <c r="BF151" s="100">
        <v>0</v>
      </c>
      <c r="BG151" s="100">
        <v>0</v>
      </c>
      <c r="BH151" s="100">
        <v>0</v>
      </c>
      <c r="BI151" s="100">
        <v>0</v>
      </c>
      <c r="BJ151" s="100">
        <v>0</v>
      </c>
      <c r="BK151" s="100">
        <v>0</v>
      </c>
      <c r="BL151" s="100">
        <v>0</v>
      </c>
      <c r="BM151" s="100">
        <v>0</v>
      </c>
      <c r="BN151" s="100">
        <v>0</v>
      </c>
      <c r="BO151" s="100">
        <v>0</v>
      </c>
      <c r="BP151" s="100">
        <v>0</v>
      </c>
      <c r="BQ151" s="100">
        <v>0</v>
      </c>
      <c r="BR151" s="100">
        <v>0</v>
      </c>
      <c r="BS151" s="100">
        <v>0</v>
      </c>
      <c r="BT151" s="100">
        <v>0</v>
      </c>
      <c r="BU151" s="100">
        <v>0</v>
      </c>
      <c r="BV151" s="100">
        <v>0</v>
      </c>
      <c r="BW151" s="100">
        <v>0</v>
      </c>
      <c r="BX151" s="100">
        <v>0</v>
      </c>
      <c r="BY151" s="100">
        <v>0</v>
      </c>
      <c r="BZ151" s="100">
        <v>0</v>
      </c>
      <c r="CA151" s="100">
        <v>0</v>
      </c>
    </row>
    <row r="152" spans="1:79" x14ac:dyDescent="0.2">
      <c r="A152" s="102" t="s">
        <v>317</v>
      </c>
      <c r="B152" s="103">
        <v>-64637517.229999997</v>
      </c>
      <c r="C152" s="103">
        <v>-64910502.090000004</v>
      </c>
      <c r="D152" s="103">
        <v>-65184876.109999999</v>
      </c>
      <c r="E152" s="103">
        <v>-65460643.460000001</v>
      </c>
      <c r="F152" s="103">
        <v>-65735280</v>
      </c>
      <c r="G152" s="103">
        <v>-66011319.009999998</v>
      </c>
      <c r="H152" s="103">
        <v>-66288770.539999999</v>
      </c>
      <c r="I152" s="103">
        <v>-66567642.969999999</v>
      </c>
      <c r="J152" s="103">
        <v>-66847941.649999999</v>
      </c>
      <c r="K152" s="103">
        <v>-67129679.829999998</v>
      </c>
      <c r="L152" s="103">
        <v>-67412862.089999899</v>
      </c>
      <c r="M152" s="103">
        <v>-67697497.879999995</v>
      </c>
      <c r="N152" s="103">
        <v>-67697497.879999995</v>
      </c>
      <c r="O152" s="103">
        <v>-67842875.492013693</v>
      </c>
      <c r="P152" s="103">
        <v>-67989280.573352307</v>
      </c>
      <c r="Q152" s="103">
        <v>-68136720.412454799</v>
      </c>
      <c r="R152" s="103">
        <v>-68285202.349628702</v>
      </c>
      <c r="S152" s="103">
        <v>-67136164.817960605</v>
      </c>
      <c r="T152" s="103">
        <v>-64010543.022124797</v>
      </c>
      <c r="U152" s="103">
        <v>-60862214.025324702</v>
      </c>
      <c r="V152" s="103">
        <v>-57691012.896048002</v>
      </c>
      <c r="W152" s="103">
        <v>-56562705.505019799</v>
      </c>
      <c r="X152" s="103">
        <v>-55872870.574775502</v>
      </c>
      <c r="Y152" s="103">
        <v>-55178001.413405403</v>
      </c>
      <c r="Z152" s="103">
        <v>-53875032.517294899</v>
      </c>
      <c r="AA152" s="103">
        <v>-53875032.517294899</v>
      </c>
      <c r="AB152" s="103">
        <v>-52573570.9089735</v>
      </c>
      <c r="AC152" s="103">
        <v>-51262636.676845901</v>
      </c>
      <c r="AD152" s="103">
        <v>-50503312.709822699</v>
      </c>
      <c r="AE152" s="103">
        <v>-49780326.419650003</v>
      </c>
      <c r="AF152" s="103">
        <v>-49806232.244412802</v>
      </c>
      <c r="AG152" s="103">
        <v>-49832295.878415696</v>
      </c>
      <c r="AH152" s="103">
        <v>-49858518.282977</v>
      </c>
      <c r="AI152" s="103">
        <v>-49884900.425271101</v>
      </c>
      <c r="AJ152" s="103">
        <v>-49911443.278364003</v>
      </c>
      <c r="AK152" s="103">
        <v>-49938147.821249202</v>
      </c>
      <c r="AL152" s="103">
        <v>-49965015.038884103</v>
      </c>
      <c r="AM152" s="103">
        <v>-49992045.9222259</v>
      </c>
      <c r="AN152" s="103">
        <v>-49992045.9222259</v>
      </c>
      <c r="AO152" s="103">
        <v>-50019241.468268499</v>
      </c>
      <c r="AP152" s="103">
        <v>-50046602.680078901</v>
      </c>
      <c r="AQ152" s="103">
        <v>-50074130.5668348</v>
      </c>
      <c r="AR152" s="103">
        <v>-50101826.143861003</v>
      </c>
      <c r="AS152" s="103">
        <v>-50129690.432667799</v>
      </c>
      <c r="AT152" s="103">
        <v>-50157724.460987799</v>
      </c>
      <c r="AU152" s="103">
        <v>-50185929.262814201</v>
      </c>
      <c r="AV152" s="103">
        <v>-50214305.878439099</v>
      </c>
      <c r="AW152" s="103">
        <v>-50242855.354491703</v>
      </c>
      <c r="AX152" s="103">
        <v>-50271578.7439766</v>
      </c>
      <c r="AY152" s="103">
        <v>-50300477.106313303</v>
      </c>
      <c r="AZ152" s="103">
        <v>-50329551.507374696</v>
      </c>
      <c r="BA152" s="103">
        <v>-50329551.507374696</v>
      </c>
      <c r="BB152" s="103">
        <v>-50358803.019526601</v>
      </c>
      <c r="BC152" s="103">
        <v>-50388232.721667297</v>
      </c>
      <c r="BD152" s="103">
        <v>-50417841.699267402</v>
      </c>
      <c r="BE152" s="103">
        <v>-50023794.620315298</v>
      </c>
      <c r="BF152" s="103">
        <v>-49627352.166883297</v>
      </c>
      <c r="BG152" s="103">
        <v>-49228494.723540999</v>
      </c>
      <c r="BH152" s="103">
        <v>-48827207.579013802</v>
      </c>
      <c r="BI152" s="103">
        <v>-48423475.932411402</v>
      </c>
      <c r="BJ152" s="103">
        <v>-48017284.892681301</v>
      </c>
      <c r="BK152" s="103">
        <v>-47608619.478060402</v>
      </c>
      <c r="BL152" s="103">
        <v>-47197464.615521498</v>
      </c>
      <c r="BM152" s="103">
        <v>-46783805.140218198</v>
      </c>
      <c r="BN152" s="103">
        <v>-46783805.140218198</v>
      </c>
      <c r="BO152" s="103">
        <v>-46367625.794925198</v>
      </c>
      <c r="BP152" s="103">
        <v>-45948911.229475297</v>
      </c>
      <c r="BQ152" s="103">
        <v>-45527646.0001937</v>
      </c>
      <c r="BR152" s="103">
        <v>-45527650.993422702</v>
      </c>
      <c r="BS152" s="103">
        <v>-45527650.993422702</v>
      </c>
      <c r="BT152" s="103">
        <v>-45527650.993422702</v>
      </c>
      <c r="BU152" s="103">
        <v>-45527650.993422702</v>
      </c>
      <c r="BV152" s="103">
        <v>-45527650.993422702</v>
      </c>
      <c r="BW152" s="103">
        <v>-45527650.993422702</v>
      </c>
      <c r="BX152" s="103">
        <v>-45527650.993422702</v>
      </c>
      <c r="BY152" s="103">
        <v>-45527650.993422702</v>
      </c>
      <c r="BZ152" s="103">
        <v>-45527650.993422702</v>
      </c>
      <c r="CA152" s="103">
        <v>-45527650.993422702</v>
      </c>
    </row>
    <row r="153" spans="1:79" x14ac:dyDescent="0.2">
      <c r="A153" s="101" t="s">
        <v>318</v>
      </c>
    </row>
    <row r="154" spans="1:79" x14ac:dyDescent="0.2">
      <c r="A154" s="99" t="s">
        <v>319</v>
      </c>
    </row>
    <row r="155" spans="1:79" x14ac:dyDescent="0.2">
      <c r="A155" s="101" t="s">
        <v>320</v>
      </c>
      <c r="B155" s="100">
        <v>0</v>
      </c>
      <c r="C155" s="100">
        <v>0</v>
      </c>
      <c r="D155" s="100">
        <v>0</v>
      </c>
      <c r="E155" s="100">
        <v>0</v>
      </c>
      <c r="F155" s="100">
        <v>0</v>
      </c>
      <c r="G155" s="100">
        <v>0</v>
      </c>
      <c r="H155" s="100">
        <v>0</v>
      </c>
      <c r="I155" s="100">
        <v>0</v>
      </c>
      <c r="J155" s="100">
        <v>0</v>
      </c>
      <c r="K155" s="100">
        <v>0</v>
      </c>
      <c r="L155" s="100">
        <v>0</v>
      </c>
      <c r="M155" s="100">
        <v>0</v>
      </c>
      <c r="N155" s="100">
        <v>0</v>
      </c>
      <c r="O155" s="100">
        <v>0</v>
      </c>
      <c r="P155" s="100">
        <v>0</v>
      </c>
      <c r="Q155" s="100">
        <v>0</v>
      </c>
      <c r="R155" s="100">
        <v>0</v>
      </c>
      <c r="S155" s="100">
        <v>0</v>
      </c>
      <c r="T155" s="100">
        <v>0</v>
      </c>
      <c r="U155" s="100">
        <v>0</v>
      </c>
      <c r="V155" s="100">
        <v>0</v>
      </c>
      <c r="W155" s="100">
        <v>0</v>
      </c>
      <c r="X155" s="100">
        <v>0</v>
      </c>
      <c r="Y155" s="100">
        <v>0</v>
      </c>
      <c r="Z155" s="100">
        <v>0</v>
      </c>
      <c r="AA155" s="100">
        <v>0</v>
      </c>
      <c r="AB155" s="100">
        <v>0</v>
      </c>
      <c r="AC155" s="100">
        <v>0</v>
      </c>
      <c r="AD155" s="100">
        <v>0</v>
      </c>
      <c r="AE155" s="100">
        <v>0</v>
      </c>
      <c r="AF155" s="100">
        <v>0</v>
      </c>
      <c r="AG155" s="100">
        <v>0</v>
      </c>
      <c r="AH155" s="100">
        <v>0</v>
      </c>
      <c r="AI155" s="100">
        <v>0</v>
      </c>
      <c r="AJ155" s="100">
        <v>0</v>
      </c>
      <c r="AK155" s="100">
        <v>0</v>
      </c>
      <c r="AL155" s="100">
        <v>0</v>
      </c>
      <c r="AM155" s="100">
        <v>0</v>
      </c>
      <c r="AN155" s="100">
        <v>0</v>
      </c>
      <c r="AO155" s="100">
        <v>0</v>
      </c>
      <c r="AP155" s="100">
        <v>0</v>
      </c>
      <c r="AQ155" s="100">
        <v>0</v>
      </c>
      <c r="AR155" s="100">
        <v>0</v>
      </c>
      <c r="AS155" s="100">
        <v>0</v>
      </c>
      <c r="AT155" s="100">
        <v>0</v>
      </c>
      <c r="AU155" s="100">
        <v>0</v>
      </c>
      <c r="AV155" s="100">
        <v>0</v>
      </c>
      <c r="AW155" s="100">
        <v>0</v>
      </c>
      <c r="AX155" s="100">
        <v>0</v>
      </c>
      <c r="AY155" s="100">
        <v>0</v>
      </c>
      <c r="AZ155" s="100">
        <v>0</v>
      </c>
      <c r="BA155" s="100">
        <v>0</v>
      </c>
      <c r="BB155" s="100">
        <v>0</v>
      </c>
      <c r="BC155" s="100">
        <v>0</v>
      </c>
      <c r="BD155" s="100">
        <v>0</v>
      </c>
      <c r="BE155" s="100">
        <v>0</v>
      </c>
      <c r="BF155" s="100">
        <v>0</v>
      </c>
      <c r="BG155" s="100">
        <v>0</v>
      </c>
      <c r="BH155" s="100">
        <v>0</v>
      </c>
      <c r="BI155" s="100">
        <v>0</v>
      </c>
      <c r="BJ155" s="100">
        <v>0</v>
      </c>
      <c r="BK155" s="100">
        <v>0</v>
      </c>
      <c r="BL155" s="100">
        <v>0</v>
      </c>
      <c r="BM155" s="100">
        <v>0</v>
      </c>
      <c r="BN155" s="100">
        <v>0</v>
      </c>
      <c r="BO155" s="100">
        <v>0</v>
      </c>
      <c r="BP155" s="100">
        <v>0</v>
      </c>
      <c r="BQ155" s="100">
        <v>0</v>
      </c>
      <c r="BR155" s="100">
        <v>0</v>
      </c>
      <c r="BS155" s="100">
        <v>0</v>
      </c>
      <c r="BT155" s="100">
        <v>0</v>
      </c>
      <c r="BU155" s="100">
        <v>0</v>
      </c>
      <c r="BV155" s="100">
        <v>0</v>
      </c>
      <c r="BW155" s="100">
        <v>0</v>
      </c>
      <c r="BX155" s="100">
        <v>0</v>
      </c>
      <c r="BY155" s="100">
        <v>0</v>
      </c>
      <c r="BZ155" s="100">
        <v>0</v>
      </c>
      <c r="CA155" s="100">
        <v>0</v>
      </c>
    </row>
    <row r="156" spans="1:79" x14ac:dyDescent="0.2">
      <c r="A156" s="101" t="s">
        <v>321</v>
      </c>
      <c r="B156" s="100">
        <v>0</v>
      </c>
      <c r="C156" s="100">
        <v>0</v>
      </c>
      <c r="D156" s="100">
        <v>0</v>
      </c>
      <c r="E156" s="100">
        <v>0</v>
      </c>
      <c r="F156" s="100">
        <v>0</v>
      </c>
      <c r="G156" s="100">
        <v>0</v>
      </c>
      <c r="H156" s="100">
        <v>0</v>
      </c>
      <c r="I156" s="100">
        <v>0</v>
      </c>
      <c r="J156" s="100">
        <v>0</v>
      </c>
      <c r="K156" s="100">
        <v>0</v>
      </c>
      <c r="L156" s="100">
        <v>0</v>
      </c>
      <c r="M156" s="100">
        <v>0</v>
      </c>
      <c r="N156" s="100">
        <v>0</v>
      </c>
      <c r="O156" s="100">
        <v>0</v>
      </c>
      <c r="P156" s="100">
        <v>0</v>
      </c>
      <c r="Q156" s="100">
        <v>0</v>
      </c>
      <c r="R156" s="100">
        <v>0</v>
      </c>
      <c r="S156" s="100">
        <v>0</v>
      </c>
      <c r="T156" s="100">
        <v>0</v>
      </c>
      <c r="U156" s="100">
        <v>0</v>
      </c>
      <c r="V156" s="100">
        <v>0</v>
      </c>
      <c r="W156" s="100">
        <v>0</v>
      </c>
      <c r="X156" s="100">
        <v>0</v>
      </c>
      <c r="Y156" s="100">
        <v>0</v>
      </c>
      <c r="Z156" s="100">
        <v>0</v>
      </c>
      <c r="AA156" s="100">
        <v>0</v>
      </c>
      <c r="AB156" s="100">
        <v>0</v>
      </c>
      <c r="AC156" s="100">
        <v>0</v>
      </c>
      <c r="AD156" s="100">
        <v>0</v>
      </c>
      <c r="AE156" s="100">
        <v>0</v>
      </c>
      <c r="AF156" s="100">
        <v>0</v>
      </c>
      <c r="AG156" s="100">
        <v>0</v>
      </c>
      <c r="AH156" s="100">
        <v>0</v>
      </c>
      <c r="AI156" s="100">
        <v>0</v>
      </c>
      <c r="AJ156" s="100">
        <v>0</v>
      </c>
      <c r="AK156" s="100">
        <v>0</v>
      </c>
      <c r="AL156" s="100">
        <v>0</v>
      </c>
      <c r="AM156" s="100">
        <v>0</v>
      </c>
      <c r="AN156" s="100">
        <v>0</v>
      </c>
      <c r="AO156" s="100">
        <v>0</v>
      </c>
      <c r="AP156" s="100">
        <v>0</v>
      </c>
      <c r="AQ156" s="100">
        <v>0</v>
      </c>
      <c r="AR156" s="100">
        <v>0</v>
      </c>
      <c r="AS156" s="100">
        <v>0</v>
      </c>
      <c r="AT156" s="100">
        <v>0</v>
      </c>
      <c r="AU156" s="100">
        <v>0</v>
      </c>
      <c r="AV156" s="100">
        <v>0</v>
      </c>
      <c r="AW156" s="100">
        <v>0</v>
      </c>
      <c r="AX156" s="100">
        <v>0</v>
      </c>
      <c r="AY156" s="100">
        <v>0</v>
      </c>
      <c r="AZ156" s="100">
        <v>0</v>
      </c>
      <c r="BA156" s="100">
        <v>0</v>
      </c>
      <c r="BB156" s="100">
        <v>0</v>
      </c>
      <c r="BC156" s="100">
        <v>0</v>
      </c>
      <c r="BD156" s="100">
        <v>0</v>
      </c>
      <c r="BE156" s="100">
        <v>0</v>
      </c>
      <c r="BF156" s="100">
        <v>0</v>
      </c>
      <c r="BG156" s="100">
        <v>0</v>
      </c>
      <c r="BH156" s="100">
        <v>0</v>
      </c>
      <c r="BI156" s="100">
        <v>0</v>
      </c>
      <c r="BJ156" s="100">
        <v>0</v>
      </c>
      <c r="BK156" s="100">
        <v>0</v>
      </c>
      <c r="BL156" s="100">
        <v>0</v>
      </c>
      <c r="BM156" s="100">
        <v>0</v>
      </c>
      <c r="BN156" s="100">
        <v>0</v>
      </c>
      <c r="BO156" s="100">
        <v>0</v>
      </c>
      <c r="BP156" s="100">
        <v>0</v>
      </c>
      <c r="BQ156" s="100">
        <v>0</v>
      </c>
      <c r="BR156" s="100">
        <v>0</v>
      </c>
      <c r="BS156" s="100">
        <v>0</v>
      </c>
      <c r="BT156" s="100">
        <v>0</v>
      </c>
      <c r="BU156" s="100">
        <v>0</v>
      </c>
      <c r="BV156" s="100">
        <v>0</v>
      </c>
      <c r="BW156" s="100">
        <v>0</v>
      </c>
      <c r="BX156" s="100">
        <v>0</v>
      </c>
      <c r="BY156" s="100">
        <v>0</v>
      </c>
      <c r="BZ156" s="100">
        <v>0</v>
      </c>
      <c r="CA156" s="100">
        <v>0</v>
      </c>
    </row>
    <row r="157" spans="1:79" x14ac:dyDescent="0.2">
      <c r="A157" s="101" t="s">
        <v>322</v>
      </c>
      <c r="B157" s="100">
        <v>0</v>
      </c>
      <c r="C157" s="100">
        <v>0</v>
      </c>
      <c r="D157" s="100">
        <v>0</v>
      </c>
      <c r="E157" s="100">
        <v>0</v>
      </c>
      <c r="F157" s="100">
        <v>0</v>
      </c>
      <c r="G157" s="100">
        <v>0</v>
      </c>
      <c r="H157" s="100">
        <v>0</v>
      </c>
      <c r="I157" s="100">
        <v>0</v>
      </c>
      <c r="J157" s="100">
        <v>0</v>
      </c>
      <c r="K157" s="100">
        <v>0</v>
      </c>
      <c r="L157" s="100">
        <v>0</v>
      </c>
      <c r="M157" s="100">
        <v>0</v>
      </c>
      <c r="N157" s="100">
        <v>0</v>
      </c>
      <c r="O157" s="100">
        <v>0</v>
      </c>
      <c r="P157" s="100">
        <v>0</v>
      </c>
      <c r="Q157" s="100">
        <v>0</v>
      </c>
      <c r="R157" s="100">
        <v>0</v>
      </c>
      <c r="S157" s="100">
        <v>0</v>
      </c>
      <c r="T157" s="100">
        <v>0</v>
      </c>
      <c r="U157" s="100">
        <v>0</v>
      </c>
      <c r="V157" s="100">
        <v>0</v>
      </c>
      <c r="W157" s="100">
        <v>0</v>
      </c>
      <c r="X157" s="100">
        <v>0</v>
      </c>
      <c r="Y157" s="100">
        <v>0</v>
      </c>
      <c r="Z157" s="100">
        <v>0</v>
      </c>
      <c r="AA157" s="100">
        <v>0</v>
      </c>
      <c r="AB157" s="100">
        <v>0</v>
      </c>
      <c r="AC157" s="100">
        <v>0</v>
      </c>
      <c r="AD157" s="100">
        <v>0</v>
      </c>
      <c r="AE157" s="100">
        <v>0</v>
      </c>
      <c r="AF157" s="100">
        <v>0</v>
      </c>
      <c r="AG157" s="100">
        <v>0</v>
      </c>
      <c r="AH157" s="100">
        <v>0</v>
      </c>
      <c r="AI157" s="100">
        <v>0</v>
      </c>
      <c r="AJ157" s="100">
        <v>0</v>
      </c>
      <c r="AK157" s="100">
        <v>0</v>
      </c>
      <c r="AL157" s="100">
        <v>0</v>
      </c>
      <c r="AM157" s="100">
        <v>0</v>
      </c>
      <c r="AN157" s="100">
        <v>0</v>
      </c>
      <c r="AO157" s="100">
        <v>0</v>
      </c>
      <c r="AP157" s="100">
        <v>0</v>
      </c>
      <c r="AQ157" s="100">
        <v>0</v>
      </c>
      <c r="AR157" s="100">
        <v>0</v>
      </c>
      <c r="AS157" s="100">
        <v>0</v>
      </c>
      <c r="AT157" s="100">
        <v>0</v>
      </c>
      <c r="AU157" s="100">
        <v>0</v>
      </c>
      <c r="AV157" s="100">
        <v>0</v>
      </c>
      <c r="AW157" s="100">
        <v>0</v>
      </c>
      <c r="AX157" s="100">
        <v>0</v>
      </c>
      <c r="AY157" s="100">
        <v>0</v>
      </c>
      <c r="AZ157" s="100">
        <v>0</v>
      </c>
      <c r="BA157" s="100">
        <v>0</v>
      </c>
      <c r="BB157" s="100">
        <v>0</v>
      </c>
      <c r="BC157" s="100">
        <v>0</v>
      </c>
      <c r="BD157" s="100">
        <v>0</v>
      </c>
      <c r="BE157" s="100">
        <v>0</v>
      </c>
      <c r="BF157" s="100">
        <v>0</v>
      </c>
      <c r="BG157" s="100">
        <v>0</v>
      </c>
      <c r="BH157" s="100">
        <v>0</v>
      </c>
      <c r="BI157" s="100">
        <v>0</v>
      </c>
      <c r="BJ157" s="100">
        <v>0</v>
      </c>
      <c r="BK157" s="100">
        <v>0</v>
      </c>
      <c r="BL157" s="100">
        <v>0</v>
      </c>
      <c r="BM157" s="100">
        <v>0</v>
      </c>
      <c r="BN157" s="100">
        <v>0</v>
      </c>
      <c r="BO157" s="100">
        <v>0</v>
      </c>
      <c r="BP157" s="100">
        <v>0</v>
      </c>
      <c r="BQ157" s="100">
        <v>0</v>
      </c>
      <c r="BR157" s="100">
        <v>0</v>
      </c>
      <c r="BS157" s="100">
        <v>0</v>
      </c>
      <c r="BT157" s="100">
        <v>0</v>
      </c>
      <c r="BU157" s="100">
        <v>0</v>
      </c>
      <c r="BV157" s="100">
        <v>0</v>
      </c>
      <c r="BW157" s="100">
        <v>0</v>
      </c>
      <c r="BX157" s="100">
        <v>0</v>
      </c>
      <c r="BY157" s="100">
        <v>0</v>
      </c>
      <c r="BZ157" s="100">
        <v>0</v>
      </c>
      <c r="CA157" s="100">
        <v>0</v>
      </c>
    </row>
    <row r="158" spans="1:79" x14ac:dyDescent="0.2">
      <c r="A158" s="101" t="s">
        <v>323</v>
      </c>
      <c r="B158" s="100">
        <v>0</v>
      </c>
      <c r="C158" s="100">
        <v>0</v>
      </c>
      <c r="D158" s="100">
        <v>0</v>
      </c>
      <c r="E158" s="100">
        <v>0</v>
      </c>
      <c r="F158" s="100">
        <v>0</v>
      </c>
      <c r="G158" s="100">
        <v>0</v>
      </c>
      <c r="H158" s="100">
        <v>0</v>
      </c>
      <c r="I158" s="100">
        <v>0</v>
      </c>
      <c r="J158" s="100">
        <v>0</v>
      </c>
      <c r="K158" s="100">
        <v>0</v>
      </c>
      <c r="L158" s="100">
        <v>0</v>
      </c>
      <c r="M158" s="100">
        <v>0</v>
      </c>
      <c r="N158" s="100">
        <v>0</v>
      </c>
      <c r="O158" s="100">
        <v>0</v>
      </c>
      <c r="P158" s="100">
        <v>0</v>
      </c>
      <c r="Q158" s="100">
        <v>0</v>
      </c>
      <c r="R158" s="100">
        <v>0</v>
      </c>
      <c r="S158" s="100">
        <v>0</v>
      </c>
      <c r="T158" s="100">
        <v>0</v>
      </c>
      <c r="U158" s="100">
        <v>0</v>
      </c>
      <c r="V158" s="100">
        <v>0</v>
      </c>
      <c r="W158" s="100">
        <v>0</v>
      </c>
      <c r="X158" s="100">
        <v>0</v>
      </c>
      <c r="Y158" s="100">
        <v>0</v>
      </c>
      <c r="Z158" s="100">
        <v>0</v>
      </c>
      <c r="AA158" s="100">
        <v>0</v>
      </c>
      <c r="AB158" s="100">
        <v>0</v>
      </c>
      <c r="AC158" s="100">
        <v>0</v>
      </c>
      <c r="AD158" s="100">
        <v>0</v>
      </c>
      <c r="AE158" s="100">
        <v>0</v>
      </c>
      <c r="AF158" s="100">
        <v>0</v>
      </c>
      <c r="AG158" s="100">
        <v>0</v>
      </c>
      <c r="AH158" s="100">
        <v>0</v>
      </c>
      <c r="AI158" s="100">
        <v>0</v>
      </c>
      <c r="AJ158" s="100">
        <v>0</v>
      </c>
      <c r="AK158" s="100">
        <v>0</v>
      </c>
      <c r="AL158" s="100">
        <v>0</v>
      </c>
      <c r="AM158" s="100">
        <v>0</v>
      </c>
      <c r="AN158" s="100">
        <v>0</v>
      </c>
      <c r="AO158" s="100">
        <v>0</v>
      </c>
      <c r="AP158" s="100">
        <v>0</v>
      </c>
      <c r="AQ158" s="100">
        <v>0</v>
      </c>
      <c r="AR158" s="100">
        <v>0</v>
      </c>
      <c r="AS158" s="100">
        <v>0</v>
      </c>
      <c r="AT158" s="100">
        <v>0</v>
      </c>
      <c r="AU158" s="100">
        <v>0</v>
      </c>
      <c r="AV158" s="100">
        <v>0</v>
      </c>
      <c r="AW158" s="100">
        <v>0</v>
      </c>
      <c r="AX158" s="100">
        <v>0</v>
      </c>
      <c r="AY158" s="100">
        <v>0</v>
      </c>
      <c r="AZ158" s="100">
        <v>0</v>
      </c>
      <c r="BA158" s="100">
        <v>0</v>
      </c>
      <c r="BB158" s="100">
        <v>0</v>
      </c>
      <c r="BC158" s="100">
        <v>0</v>
      </c>
      <c r="BD158" s="100">
        <v>0</v>
      </c>
      <c r="BE158" s="100">
        <v>0</v>
      </c>
      <c r="BF158" s="100">
        <v>0</v>
      </c>
      <c r="BG158" s="100">
        <v>0</v>
      </c>
      <c r="BH158" s="100">
        <v>0</v>
      </c>
      <c r="BI158" s="100">
        <v>0</v>
      </c>
      <c r="BJ158" s="100">
        <v>0</v>
      </c>
      <c r="BK158" s="100">
        <v>0</v>
      </c>
      <c r="BL158" s="100">
        <v>0</v>
      </c>
      <c r="BM158" s="100">
        <v>0</v>
      </c>
      <c r="BN158" s="100">
        <v>0</v>
      </c>
      <c r="BO158" s="100">
        <v>0</v>
      </c>
      <c r="BP158" s="100">
        <v>0</v>
      </c>
      <c r="BQ158" s="100">
        <v>0</v>
      </c>
      <c r="BR158" s="100">
        <v>0</v>
      </c>
      <c r="BS158" s="100">
        <v>0</v>
      </c>
      <c r="BT158" s="100">
        <v>0</v>
      </c>
      <c r="BU158" s="100">
        <v>0</v>
      </c>
      <c r="BV158" s="100">
        <v>0</v>
      </c>
      <c r="BW158" s="100">
        <v>0</v>
      </c>
      <c r="BX158" s="100">
        <v>0</v>
      </c>
      <c r="BY158" s="100">
        <v>0</v>
      </c>
      <c r="BZ158" s="100">
        <v>0</v>
      </c>
      <c r="CA158" s="100">
        <v>0</v>
      </c>
    </row>
    <row r="159" spans="1:79" x14ac:dyDescent="0.2">
      <c r="A159" s="101" t="s">
        <v>324</v>
      </c>
      <c r="B159" s="100">
        <v>0</v>
      </c>
      <c r="C159" s="100">
        <v>0</v>
      </c>
      <c r="D159" s="100">
        <v>0</v>
      </c>
      <c r="E159" s="100">
        <v>0</v>
      </c>
      <c r="F159" s="100">
        <v>0</v>
      </c>
      <c r="G159" s="100">
        <v>0</v>
      </c>
      <c r="H159" s="100">
        <v>0</v>
      </c>
      <c r="I159" s="100">
        <v>0</v>
      </c>
      <c r="J159" s="100">
        <v>0</v>
      </c>
      <c r="K159" s="100">
        <v>0</v>
      </c>
      <c r="L159" s="100">
        <v>0</v>
      </c>
      <c r="M159" s="100">
        <v>0</v>
      </c>
      <c r="N159" s="100">
        <v>0</v>
      </c>
      <c r="O159" s="100">
        <v>0</v>
      </c>
      <c r="P159" s="100">
        <v>0</v>
      </c>
      <c r="Q159" s="100">
        <v>0</v>
      </c>
      <c r="R159" s="100">
        <v>0</v>
      </c>
      <c r="S159" s="100">
        <v>0</v>
      </c>
      <c r="T159" s="100">
        <v>0</v>
      </c>
      <c r="U159" s="100">
        <v>0</v>
      </c>
      <c r="V159" s="100">
        <v>0</v>
      </c>
      <c r="W159" s="100">
        <v>0</v>
      </c>
      <c r="X159" s="100">
        <v>0</v>
      </c>
      <c r="Y159" s="100">
        <v>0</v>
      </c>
      <c r="Z159" s="100">
        <v>0</v>
      </c>
      <c r="AA159" s="100">
        <v>0</v>
      </c>
      <c r="AB159" s="100">
        <v>0</v>
      </c>
      <c r="AC159" s="100">
        <v>0</v>
      </c>
      <c r="AD159" s="100">
        <v>0</v>
      </c>
      <c r="AE159" s="100">
        <v>0</v>
      </c>
      <c r="AF159" s="100">
        <v>0</v>
      </c>
      <c r="AG159" s="100">
        <v>0</v>
      </c>
      <c r="AH159" s="100">
        <v>0</v>
      </c>
      <c r="AI159" s="100">
        <v>0</v>
      </c>
      <c r="AJ159" s="100">
        <v>0</v>
      </c>
      <c r="AK159" s="100">
        <v>0</v>
      </c>
      <c r="AL159" s="100">
        <v>0</v>
      </c>
      <c r="AM159" s="100">
        <v>0</v>
      </c>
      <c r="AN159" s="100">
        <v>0</v>
      </c>
      <c r="AO159" s="100">
        <v>0</v>
      </c>
      <c r="AP159" s="100">
        <v>0</v>
      </c>
      <c r="AQ159" s="100">
        <v>0</v>
      </c>
      <c r="AR159" s="100">
        <v>0</v>
      </c>
      <c r="AS159" s="100">
        <v>0</v>
      </c>
      <c r="AT159" s="100">
        <v>0</v>
      </c>
      <c r="AU159" s="100">
        <v>0</v>
      </c>
      <c r="AV159" s="100">
        <v>0</v>
      </c>
      <c r="AW159" s="100">
        <v>0</v>
      </c>
      <c r="AX159" s="100">
        <v>0</v>
      </c>
      <c r="AY159" s="100">
        <v>0</v>
      </c>
      <c r="AZ159" s="100">
        <v>0</v>
      </c>
      <c r="BA159" s="100">
        <v>0</v>
      </c>
      <c r="BB159" s="100">
        <v>0</v>
      </c>
      <c r="BC159" s="100">
        <v>0</v>
      </c>
      <c r="BD159" s="100">
        <v>0</v>
      </c>
      <c r="BE159" s="100">
        <v>0</v>
      </c>
      <c r="BF159" s="100">
        <v>0</v>
      </c>
      <c r="BG159" s="100">
        <v>0</v>
      </c>
      <c r="BH159" s="100">
        <v>0</v>
      </c>
      <c r="BI159" s="100">
        <v>0</v>
      </c>
      <c r="BJ159" s="100">
        <v>0</v>
      </c>
      <c r="BK159" s="100">
        <v>0</v>
      </c>
      <c r="BL159" s="100">
        <v>0</v>
      </c>
      <c r="BM159" s="100">
        <v>0</v>
      </c>
      <c r="BN159" s="100">
        <v>0</v>
      </c>
      <c r="BO159" s="100">
        <v>0</v>
      </c>
      <c r="BP159" s="100">
        <v>0</v>
      </c>
      <c r="BQ159" s="100">
        <v>0</v>
      </c>
      <c r="BR159" s="100">
        <v>0</v>
      </c>
      <c r="BS159" s="100">
        <v>0</v>
      </c>
      <c r="BT159" s="100">
        <v>0</v>
      </c>
      <c r="BU159" s="100">
        <v>0</v>
      </c>
      <c r="BV159" s="100">
        <v>0</v>
      </c>
      <c r="BW159" s="100">
        <v>0</v>
      </c>
      <c r="BX159" s="100">
        <v>0</v>
      </c>
      <c r="BY159" s="100">
        <v>0</v>
      </c>
      <c r="BZ159" s="100">
        <v>0</v>
      </c>
      <c r="CA159" s="100">
        <v>0</v>
      </c>
    </row>
    <row r="160" spans="1:79" x14ac:dyDescent="0.2">
      <c r="A160" s="101" t="s">
        <v>325</v>
      </c>
    </row>
    <row r="161" spans="1:79" x14ac:dyDescent="0.2">
      <c r="A161" s="101" t="s">
        <v>326</v>
      </c>
    </row>
    <row r="162" spans="1:79" x14ac:dyDescent="0.2">
      <c r="A162" s="99" t="s">
        <v>327</v>
      </c>
    </row>
    <row r="163" spans="1:79" x14ac:dyDescent="0.2">
      <c r="A163" s="101" t="s">
        <v>328</v>
      </c>
      <c r="B163" s="100">
        <v>-14139393.439999999</v>
      </c>
      <c r="C163" s="100">
        <v>-14139393.439999999</v>
      </c>
      <c r="D163" s="100">
        <v>0</v>
      </c>
      <c r="E163" s="100">
        <v>0</v>
      </c>
      <c r="F163" s="100">
        <v>0</v>
      </c>
      <c r="G163" s="100">
        <v>-32585107.379999999</v>
      </c>
      <c r="H163" s="100">
        <v>-32585107.379999999</v>
      </c>
      <c r="I163" s="100">
        <v>-32585107.379999999</v>
      </c>
      <c r="J163" s="100">
        <v>0</v>
      </c>
      <c r="K163" s="100">
        <v>0</v>
      </c>
      <c r="L163" s="100">
        <v>0</v>
      </c>
      <c r="M163" s="100">
        <v>-18570146.829999998</v>
      </c>
      <c r="N163" s="100">
        <v>-18570146.829999998</v>
      </c>
      <c r="O163" s="100">
        <v>-18570146.829999998</v>
      </c>
      <c r="P163" s="100">
        <v>-18570146.829999998</v>
      </c>
      <c r="Q163" s="100">
        <v>-18570146.829999998</v>
      </c>
      <c r="R163" s="100">
        <v>-18570146.829999998</v>
      </c>
      <c r="S163" s="100">
        <v>-18570146.829999998</v>
      </c>
      <c r="T163" s="100">
        <v>-18570146.829999998</v>
      </c>
      <c r="U163" s="100">
        <v>-18570146.829999998</v>
      </c>
      <c r="V163" s="100">
        <v>-18570146.829999998</v>
      </c>
      <c r="W163" s="100">
        <v>-18570146.829999998</v>
      </c>
      <c r="X163" s="100">
        <v>-18570146.829999998</v>
      </c>
      <c r="Y163" s="100">
        <v>-18570146.829999998</v>
      </c>
      <c r="Z163" s="100">
        <v>-18570146.829999998</v>
      </c>
      <c r="AA163" s="100">
        <v>-18570146.829999998</v>
      </c>
      <c r="AB163" s="100">
        <v>-18570146.829999998</v>
      </c>
      <c r="AC163" s="100">
        <v>-18570146.829999998</v>
      </c>
      <c r="AD163" s="100">
        <v>-18570146.829999998</v>
      </c>
      <c r="AE163" s="100">
        <v>-18570146.829999998</v>
      </c>
      <c r="AF163" s="100">
        <v>-18570146.829999998</v>
      </c>
      <c r="AG163" s="100">
        <v>-18570146.829999998</v>
      </c>
      <c r="AH163" s="100">
        <v>-18570146.829999998</v>
      </c>
      <c r="AI163" s="100">
        <v>-18570146.829999998</v>
      </c>
      <c r="AJ163" s="100">
        <v>-18570146.829999998</v>
      </c>
      <c r="AK163" s="100">
        <v>-18570146.829999998</v>
      </c>
      <c r="AL163" s="100">
        <v>-18570146.829999998</v>
      </c>
      <c r="AM163" s="100">
        <v>-18570146.829999998</v>
      </c>
      <c r="AN163" s="100">
        <v>-18570146.829999998</v>
      </c>
      <c r="AO163" s="100">
        <v>-18570146.829999998</v>
      </c>
      <c r="AP163" s="100">
        <v>-18570146.829999998</v>
      </c>
      <c r="AQ163" s="100">
        <v>-18570146.829999998</v>
      </c>
      <c r="AR163" s="100">
        <v>-18570146.829999998</v>
      </c>
      <c r="AS163" s="100">
        <v>-18570146.829999998</v>
      </c>
      <c r="AT163" s="100">
        <v>-18570146.829999998</v>
      </c>
      <c r="AU163" s="100">
        <v>-18570146.829999998</v>
      </c>
      <c r="AV163" s="100">
        <v>-18570146.829999998</v>
      </c>
      <c r="AW163" s="100">
        <v>-18570146.829999998</v>
      </c>
      <c r="AX163" s="100">
        <v>-18570146.829999998</v>
      </c>
      <c r="AY163" s="100">
        <v>-18570146.829999998</v>
      </c>
      <c r="AZ163" s="100">
        <v>-18570146.829999998</v>
      </c>
      <c r="BA163" s="100">
        <v>-18570146.829999998</v>
      </c>
      <c r="BB163" s="100">
        <v>-18570146.829999998</v>
      </c>
      <c r="BC163" s="100">
        <v>-18570146.829999998</v>
      </c>
      <c r="BD163" s="100">
        <v>-18570146.829999998</v>
      </c>
      <c r="BE163" s="100">
        <v>-18570146.829999998</v>
      </c>
      <c r="BF163" s="100">
        <v>-18570146.829999998</v>
      </c>
      <c r="BG163" s="100">
        <v>-18570146.829999998</v>
      </c>
      <c r="BH163" s="100">
        <v>-18570146.829999998</v>
      </c>
      <c r="BI163" s="100">
        <v>-18570146.829999998</v>
      </c>
      <c r="BJ163" s="100">
        <v>-18570146.829999998</v>
      </c>
      <c r="BK163" s="100">
        <v>-18570146.829999998</v>
      </c>
      <c r="BL163" s="100">
        <v>-18570146.829999998</v>
      </c>
      <c r="BM163" s="100">
        <v>-18570146.829999998</v>
      </c>
      <c r="BN163" s="100">
        <v>-18570146.829999998</v>
      </c>
      <c r="BO163" s="100">
        <v>-18570146.829999998</v>
      </c>
      <c r="BP163" s="100">
        <v>-18570146.829999998</v>
      </c>
      <c r="BQ163" s="100">
        <v>-18570146.829999998</v>
      </c>
      <c r="BR163" s="100">
        <v>-18570146.829999998</v>
      </c>
      <c r="BS163" s="100">
        <v>-18570146.829999998</v>
      </c>
      <c r="BT163" s="100">
        <v>-18570146.829999998</v>
      </c>
      <c r="BU163" s="100">
        <v>-18570146.829999998</v>
      </c>
      <c r="BV163" s="100">
        <v>-18570146.829999998</v>
      </c>
      <c r="BW163" s="100">
        <v>-18570146.829999998</v>
      </c>
      <c r="BX163" s="100">
        <v>-18570146.829999998</v>
      </c>
      <c r="BY163" s="100">
        <v>-18570146.829999998</v>
      </c>
      <c r="BZ163" s="100">
        <v>-18570146.829999998</v>
      </c>
      <c r="CA163" s="100">
        <v>-18570146.829999998</v>
      </c>
    </row>
    <row r="164" spans="1:79" x14ac:dyDescent="0.2">
      <c r="A164" s="101" t="s">
        <v>329</v>
      </c>
      <c r="B164" s="100">
        <v>0</v>
      </c>
      <c r="C164" s="100">
        <v>0</v>
      </c>
      <c r="D164" s="100">
        <v>0</v>
      </c>
      <c r="E164" s="100">
        <v>0</v>
      </c>
      <c r="F164" s="100">
        <v>0</v>
      </c>
      <c r="G164" s="100">
        <v>0</v>
      </c>
      <c r="H164" s="100">
        <v>0</v>
      </c>
      <c r="I164" s="100">
        <v>0</v>
      </c>
      <c r="J164" s="100">
        <v>0</v>
      </c>
      <c r="K164" s="100">
        <v>0</v>
      </c>
      <c r="L164" s="100">
        <v>0</v>
      </c>
      <c r="M164" s="100">
        <v>0</v>
      </c>
      <c r="N164" s="100">
        <v>0</v>
      </c>
      <c r="O164" s="100">
        <v>0</v>
      </c>
      <c r="P164" s="100">
        <v>0</v>
      </c>
      <c r="Q164" s="100">
        <v>0</v>
      </c>
      <c r="R164" s="100">
        <v>0</v>
      </c>
      <c r="S164" s="100">
        <v>0</v>
      </c>
      <c r="T164" s="100">
        <v>0</v>
      </c>
      <c r="U164" s="100">
        <v>0</v>
      </c>
      <c r="V164" s="100">
        <v>0</v>
      </c>
      <c r="W164" s="100">
        <v>0</v>
      </c>
      <c r="X164" s="100">
        <v>0</v>
      </c>
      <c r="Y164" s="100">
        <v>0</v>
      </c>
      <c r="Z164" s="100">
        <v>0</v>
      </c>
      <c r="AA164" s="100">
        <v>0</v>
      </c>
      <c r="AB164" s="100">
        <v>0</v>
      </c>
      <c r="AC164" s="100">
        <v>0</v>
      </c>
      <c r="AD164" s="100">
        <v>0</v>
      </c>
      <c r="AE164" s="100">
        <v>0</v>
      </c>
      <c r="AF164" s="100">
        <v>0</v>
      </c>
      <c r="AG164" s="100">
        <v>0</v>
      </c>
      <c r="AH164" s="100">
        <v>0</v>
      </c>
      <c r="AI164" s="100">
        <v>0</v>
      </c>
      <c r="AJ164" s="100">
        <v>0</v>
      </c>
      <c r="AK164" s="100">
        <v>0</v>
      </c>
      <c r="AL164" s="100">
        <v>0</v>
      </c>
      <c r="AM164" s="100">
        <v>0</v>
      </c>
      <c r="AN164" s="100">
        <v>0</v>
      </c>
      <c r="AO164" s="100">
        <v>0</v>
      </c>
      <c r="AP164" s="100">
        <v>0</v>
      </c>
      <c r="AQ164" s="100">
        <v>0</v>
      </c>
      <c r="AR164" s="100">
        <v>0</v>
      </c>
      <c r="AS164" s="100">
        <v>0</v>
      </c>
      <c r="AT164" s="100">
        <v>0</v>
      </c>
      <c r="AU164" s="100">
        <v>0</v>
      </c>
      <c r="AV164" s="100">
        <v>0</v>
      </c>
      <c r="AW164" s="100">
        <v>0</v>
      </c>
      <c r="AX164" s="100">
        <v>0</v>
      </c>
      <c r="AY164" s="100">
        <v>0</v>
      </c>
      <c r="AZ164" s="100">
        <v>0</v>
      </c>
      <c r="BA164" s="100">
        <v>0</v>
      </c>
      <c r="BB164" s="100">
        <v>0</v>
      </c>
      <c r="BC164" s="100">
        <v>0</v>
      </c>
      <c r="BD164" s="100">
        <v>0</v>
      </c>
      <c r="BE164" s="100">
        <v>0</v>
      </c>
      <c r="BF164" s="100">
        <v>0</v>
      </c>
      <c r="BG164" s="100">
        <v>0</v>
      </c>
      <c r="BH164" s="100">
        <v>0</v>
      </c>
      <c r="BI164" s="100">
        <v>0</v>
      </c>
      <c r="BJ164" s="100">
        <v>0</v>
      </c>
      <c r="BK164" s="100">
        <v>0</v>
      </c>
      <c r="BL164" s="100">
        <v>0</v>
      </c>
      <c r="BM164" s="100">
        <v>0</v>
      </c>
      <c r="BN164" s="100">
        <v>0</v>
      </c>
      <c r="BO164" s="100">
        <v>0</v>
      </c>
      <c r="BP164" s="100">
        <v>0</v>
      </c>
      <c r="BQ164" s="100">
        <v>0</v>
      </c>
      <c r="BR164" s="100">
        <v>0</v>
      </c>
      <c r="BS164" s="100">
        <v>0</v>
      </c>
      <c r="BT164" s="100">
        <v>0</v>
      </c>
      <c r="BU164" s="100">
        <v>0</v>
      </c>
      <c r="BV164" s="100">
        <v>0</v>
      </c>
      <c r="BW164" s="100">
        <v>0</v>
      </c>
      <c r="BX164" s="100">
        <v>0</v>
      </c>
      <c r="BY164" s="100">
        <v>0</v>
      </c>
      <c r="BZ164" s="100">
        <v>0</v>
      </c>
      <c r="CA164" s="100">
        <v>0</v>
      </c>
    </row>
    <row r="165" spans="1:79" x14ac:dyDescent="0.2">
      <c r="A165" s="102" t="s">
        <v>330</v>
      </c>
      <c r="B165" s="103">
        <v>-14139393.439999999</v>
      </c>
      <c r="C165" s="103">
        <v>-14139393.439999999</v>
      </c>
      <c r="D165" s="103">
        <v>0</v>
      </c>
      <c r="E165" s="103">
        <v>0</v>
      </c>
      <c r="F165" s="103">
        <v>0</v>
      </c>
      <c r="G165" s="103">
        <v>-32585107.379999999</v>
      </c>
      <c r="H165" s="103">
        <v>-32585107.379999999</v>
      </c>
      <c r="I165" s="103">
        <v>-32585107.379999999</v>
      </c>
      <c r="J165" s="103">
        <v>0</v>
      </c>
      <c r="K165" s="103">
        <v>0</v>
      </c>
      <c r="L165" s="103">
        <v>0</v>
      </c>
      <c r="M165" s="103">
        <v>-18570146.829999998</v>
      </c>
      <c r="N165" s="103">
        <v>-18570146.829999998</v>
      </c>
      <c r="O165" s="103">
        <v>-18570146.829999998</v>
      </c>
      <c r="P165" s="103">
        <v>-18570146.829999998</v>
      </c>
      <c r="Q165" s="103">
        <v>-18570146.829999998</v>
      </c>
      <c r="R165" s="103">
        <v>-18570146.829999998</v>
      </c>
      <c r="S165" s="103">
        <v>-18570146.829999998</v>
      </c>
      <c r="T165" s="103">
        <v>-18570146.829999998</v>
      </c>
      <c r="U165" s="103">
        <v>-18570146.829999998</v>
      </c>
      <c r="V165" s="103">
        <v>-18570146.829999998</v>
      </c>
      <c r="W165" s="103">
        <v>-18570146.829999998</v>
      </c>
      <c r="X165" s="103">
        <v>-18570146.829999998</v>
      </c>
      <c r="Y165" s="103">
        <v>-18570146.829999998</v>
      </c>
      <c r="Z165" s="103">
        <v>-18570146.829999998</v>
      </c>
      <c r="AA165" s="103">
        <v>-18570146.829999998</v>
      </c>
      <c r="AB165" s="103">
        <v>-18570146.829999998</v>
      </c>
      <c r="AC165" s="103">
        <v>-18570146.829999998</v>
      </c>
      <c r="AD165" s="103">
        <v>-18570146.829999998</v>
      </c>
      <c r="AE165" s="103">
        <v>-18570146.829999998</v>
      </c>
      <c r="AF165" s="103">
        <v>-18570146.829999998</v>
      </c>
      <c r="AG165" s="103">
        <v>-18570146.829999998</v>
      </c>
      <c r="AH165" s="103">
        <v>-18570146.829999998</v>
      </c>
      <c r="AI165" s="103">
        <v>-18570146.829999998</v>
      </c>
      <c r="AJ165" s="103">
        <v>-18570146.829999998</v>
      </c>
      <c r="AK165" s="103">
        <v>-18570146.829999998</v>
      </c>
      <c r="AL165" s="103">
        <v>-18570146.829999998</v>
      </c>
      <c r="AM165" s="103">
        <v>-18570146.829999998</v>
      </c>
      <c r="AN165" s="103">
        <v>-18570146.829999998</v>
      </c>
      <c r="AO165" s="103">
        <v>-18570146.829999998</v>
      </c>
      <c r="AP165" s="103">
        <v>-18570146.829999998</v>
      </c>
      <c r="AQ165" s="103">
        <v>-18570146.829999998</v>
      </c>
      <c r="AR165" s="103">
        <v>-18570146.829999998</v>
      </c>
      <c r="AS165" s="103">
        <v>-18570146.829999998</v>
      </c>
      <c r="AT165" s="103">
        <v>-18570146.829999998</v>
      </c>
      <c r="AU165" s="103">
        <v>-18570146.829999998</v>
      </c>
      <c r="AV165" s="103">
        <v>-18570146.829999998</v>
      </c>
      <c r="AW165" s="103">
        <v>-18570146.829999998</v>
      </c>
      <c r="AX165" s="103">
        <v>-18570146.829999998</v>
      </c>
      <c r="AY165" s="103">
        <v>-18570146.829999998</v>
      </c>
      <c r="AZ165" s="103">
        <v>-18570146.829999998</v>
      </c>
      <c r="BA165" s="103">
        <v>-18570146.829999998</v>
      </c>
      <c r="BB165" s="103">
        <v>-18570146.829999998</v>
      </c>
      <c r="BC165" s="103">
        <v>-18570146.829999998</v>
      </c>
      <c r="BD165" s="103">
        <v>-18570146.829999998</v>
      </c>
      <c r="BE165" s="103">
        <v>-18570146.829999998</v>
      </c>
      <c r="BF165" s="103">
        <v>-18570146.829999998</v>
      </c>
      <c r="BG165" s="103">
        <v>-18570146.829999998</v>
      </c>
      <c r="BH165" s="103">
        <v>-18570146.829999998</v>
      </c>
      <c r="BI165" s="103">
        <v>-18570146.829999998</v>
      </c>
      <c r="BJ165" s="103">
        <v>-18570146.829999998</v>
      </c>
      <c r="BK165" s="103">
        <v>-18570146.829999998</v>
      </c>
      <c r="BL165" s="103">
        <v>-18570146.829999998</v>
      </c>
      <c r="BM165" s="103">
        <v>-18570146.829999998</v>
      </c>
      <c r="BN165" s="103">
        <v>-18570146.829999998</v>
      </c>
      <c r="BO165" s="103">
        <v>-18570146.829999998</v>
      </c>
      <c r="BP165" s="103">
        <v>-18570146.829999998</v>
      </c>
      <c r="BQ165" s="103">
        <v>-18570146.829999998</v>
      </c>
      <c r="BR165" s="103">
        <v>-18570146.829999998</v>
      </c>
      <c r="BS165" s="103">
        <v>-18570146.829999998</v>
      </c>
      <c r="BT165" s="103">
        <v>-18570146.829999998</v>
      </c>
      <c r="BU165" s="103">
        <v>-18570146.829999998</v>
      </c>
      <c r="BV165" s="103">
        <v>-18570146.829999998</v>
      </c>
      <c r="BW165" s="103">
        <v>-18570146.829999998</v>
      </c>
      <c r="BX165" s="103">
        <v>-18570146.829999998</v>
      </c>
      <c r="BY165" s="103">
        <v>-18570146.829999998</v>
      </c>
      <c r="BZ165" s="103">
        <v>-18570146.829999998</v>
      </c>
      <c r="CA165" s="103">
        <v>-18570146.829999998</v>
      </c>
    </row>
    <row r="166" spans="1:79" x14ac:dyDescent="0.2">
      <c r="A166" s="101" t="s">
        <v>331</v>
      </c>
    </row>
    <row r="167" spans="1:79" x14ac:dyDescent="0.2">
      <c r="A167" s="99" t="s">
        <v>332</v>
      </c>
    </row>
    <row r="168" spans="1:79" x14ac:dyDescent="0.2">
      <c r="A168" s="101" t="s">
        <v>333</v>
      </c>
      <c r="B168" s="100">
        <v>-14279336.73</v>
      </c>
      <c r="C168" s="100">
        <v>-14538405.74</v>
      </c>
      <c r="D168" s="100">
        <v>-14538405.74</v>
      </c>
      <c r="E168" s="100">
        <v>-14538405.74</v>
      </c>
      <c r="F168" s="100">
        <v>-15402497.57</v>
      </c>
      <c r="G168" s="100">
        <v>-15401121.560000001</v>
      </c>
      <c r="H168" s="100">
        <v>-15985027.869999999</v>
      </c>
      <c r="I168" s="100">
        <v>-17018558.850000001</v>
      </c>
      <c r="J168" s="100">
        <v>-17808084.760000002</v>
      </c>
      <c r="K168" s="100">
        <v>-18554106.960000001</v>
      </c>
      <c r="L168" s="100">
        <v>-19778136.440000001</v>
      </c>
      <c r="M168" s="100">
        <v>-21358587.039999999</v>
      </c>
      <c r="N168" s="100">
        <v>-21358587.039999999</v>
      </c>
      <c r="O168" s="100">
        <v>-21412492.839269999</v>
      </c>
      <c r="P168" s="100">
        <v>-21466398.63854</v>
      </c>
      <c r="Q168" s="100">
        <v>-21520304.43781</v>
      </c>
      <c r="R168" s="100">
        <v>-21574210.23708</v>
      </c>
      <c r="S168" s="100">
        <v>-21628116.0363499</v>
      </c>
      <c r="T168" s="100">
        <v>-21682021.8356199</v>
      </c>
      <c r="U168" s="100">
        <v>-21735927.634889901</v>
      </c>
      <c r="V168" s="100">
        <v>-21789833.434159901</v>
      </c>
      <c r="W168" s="100">
        <v>-21843739.233429998</v>
      </c>
      <c r="X168" s="100">
        <v>-21897645.032699998</v>
      </c>
      <c r="Y168" s="100">
        <v>-21951550.831969999</v>
      </c>
      <c r="Z168" s="100">
        <v>-22005456.631239999</v>
      </c>
      <c r="AA168" s="100">
        <v>-22005456.631239999</v>
      </c>
      <c r="AB168" s="100">
        <v>-22059362.430509999</v>
      </c>
      <c r="AC168" s="100">
        <v>-22113268.22978</v>
      </c>
      <c r="AD168" s="100">
        <v>-22167174.02905</v>
      </c>
      <c r="AE168" s="100">
        <v>-22221079.8283199</v>
      </c>
      <c r="AF168" s="100">
        <v>-16574985.6275899</v>
      </c>
      <c r="AG168" s="100">
        <v>-16574985.6275899</v>
      </c>
      <c r="AH168" s="100">
        <v>-16574985.6275899</v>
      </c>
      <c r="AI168" s="100">
        <v>-16574985.6275899</v>
      </c>
      <c r="AJ168" s="100">
        <v>-16574985.6275899</v>
      </c>
      <c r="AK168" s="100">
        <v>-16574985.6275899</v>
      </c>
      <c r="AL168" s="100">
        <v>-16574985.6275899</v>
      </c>
      <c r="AM168" s="100">
        <v>-16574985.6275899</v>
      </c>
      <c r="AN168" s="100">
        <v>-16574985.6275899</v>
      </c>
      <c r="AO168" s="100">
        <v>-16574985.6275899</v>
      </c>
      <c r="AP168" s="100">
        <v>-16574985.6275899</v>
      </c>
      <c r="AQ168" s="100">
        <v>-16574985.6275899</v>
      </c>
      <c r="AR168" s="100">
        <v>-16574985.6275899</v>
      </c>
      <c r="AS168" s="100">
        <v>-16574985.6275899</v>
      </c>
      <c r="AT168" s="100">
        <v>-16574985.6275899</v>
      </c>
      <c r="AU168" s="100">
        <v>-16574985.6275899</v>
      </c>
      <c r="AV168" s="100">
        <v>-16574985.6275899</v>
      </c>
      <c r="AW168" s="100">
        <v>-16574985.6275899</v>
      </c>
      <c r="AX168" s="100">
        <v>-16574985.6275899</v>
      </c>
      <c r="AY168" s="100">
        <v>-16574985.6275899</v>
      </c>
      <c r="AZ168" s="100">
        <v>-16574985.6275899</v>
      </c>
      <c r="BA168" s="100">
        <v>-16574985.6275899</v>
      </c>
      <c r="BB168" s="100">
        <v>-16574985.6275899</v>
      </c>
      <c r="BC168" s="100">
        <v>-16574985.6275899</v>
      </c>
      <c r="BD168" s="100">
        <v>-16574985.6275899</v>
      </c>
      <c r="BE168" s="100">
        <v>-16574985.6275899</v>
      </c>
      <c r="BF168" s="100">
        <v>-16574985.6275899</v>
      </c>
      <c r="BG168" s="100">
        <v>-16574985.6275899</v>
      </c>
      <c r="BH168" s="100">
        <v>-16574985.6275899</v>
      </c>
      <c r="BI168" s="100">
        <v>-16574985.6275899</v>
      </c>
      <c r="BJ168" s="100">
        <v>-16574985.6275899</v>
      </c>
      <c r="BK168" s="100">
        <v>-16574985.6275899</v>
      </c>
      <c r="BL168" s="100">
        <v>-16574985.6275899</v>
      </c>
      <c r="BM168" s="100">
        <v>-16574985.6275899</v>
      </c>
      <c r="BN168" s="100">
        <v>-16574985.6275899</v>
      </c>
      <c r="BO168" s="100">
        <v>-16574985.6275899</v>
      </c>
      <c r="BP168" s="100">
        <v>-16574985.6275899</v>
      </c>
      <c r="BQ168" s="100">
        <v>-16574985.6275899</v>
      </c>
      <c r="BR168" s="100">
        <v>-16574985.6275899</v>
      </c>
      <c r="BS168" s="100">
        <v>-16574985.6275899</v>
      </c>
      <c r="BT168" s="100">
        <v>-16574985.6275899</v>
      </c>
      <c r="BU168" s="100">
        <v>-16574985.6275899</v>
      </c>
      <c r="BV168" s="100">
        <v>-16574985.6275899</v>
      </c>
      <c r="BW168" s="100">
        <v>-16574985.6275899</v>
      </c>
      <c r="BX168" s="100">
        <v>-16574985.6275899</v>
      </c>
      <c r="BY168" s="100">
        <v>-16574985.6275899</v>
      </c>
      <c r="BZ168" s="100">
        <v>-16574985.6275899</v>
      </c>
      <c r="CA168" s="100">
        <v>-16574985.6275899</v>
      </c>
    </row>
    <row r="169" spans="1:79" x14ac:dyDescent="0.2">
      <c r="A169" s="101" t="s">
        <v>334</v>
      </c>
      <c r="B169" s="100">
        <v>7086403.7999999896</v>
      </c>
      <c r="C169" s="100">
        <v>7086277.1899999902</v>
      </c>
      <c r="D169" s="100">
        <v>7086066.5199999902</v>
      </c>
      <c r="E169" s="100">
        <v>7085688.7899999898</v>
      </c>
      <c r="F169" s="100">
        <v>7084785.3699999899</v>
      </c>
      <c r="G169" s="100">
        <v>7083730.0599999903</v>
      </c>
      <c r="H169" s="100">
        <v>7081728.1199999899</v>
      </c>
      <c r="I169" s="100">
        <v>-20755736.379999999</v>
      </c>
      <c r="J169" s="100">
        <v>-42757783.700000003</v>
      </c>
      <c r="K169" s="100">
        <v>-38985886.770000003</v>
      </c>
      <c r="L169" s="100">
        <v>-29712692.629999999</v>
      </c>
      <c r="M169" s="100">
        <v>-26845470.379999999</v>
      </c>
      <c r="N169" s="100">
        <v>-26845470.379999999</v>
      </c>
      <c r="O169" s="100">
        <v>-26845470.379999999</v>
      </c>
      <c r="P169" s="100">
        <v>-26845470.379999999</v>
      </c>
      <c r="Q169" s="100">
        <v>-26845470.379999999</v>
      </c>
      <c r="R169" s="100">
        <v>-26845470.379999999</v>
      </c>
      <c r="S169" s="100">
        <v>-26845470.379999999</v>
      </c>
      <c r="T169" s="100">
        <v>-26845470.379999999</v>
      </c>
      <c r="U169" s="100">
        <v>-26845470.379999999</v>
      </c>
      <c r="V169" s="100">
        <v>-26845470.379999999</v>
      </c>
      <c r="W169" s="100">
        <v>-26845470.379999999</v>
      </c>
      <c r="X169" s="100">
        <v>-26845470.379999999</v>
      </c>
      <c r="Y169" s="100">
        <v>-26845470.379999999</v>
      </c>
      <c r="Z169" s="100">
        <v>-26845470.379999999</v>
      </c>
      <c r="AA169" s="100">
        <v>-26845470.379999999</v>
      </c>
      <c r="AB169" s="100">
        <v>-26845470.379999999</v>
      </c>
      <c r="AC169" s="100">
        <v>-26845470.379999999</v>
      </c>
      <c r="AD169" s="100">
        <v>-26845470.379999999</v>
      </c>
      <c r="AE169" s="100">
        <v>-26845470.379999999</v>
      </c>
      <c r="AF169" s="100">
        <v>-26845470.379999999</v>
      </c>
      <c r="AG169" s="100">
        <v>-26845470.379999999</v>
      </c>
      <c r="AH169" s="100">
        <v>-26845470.379999999</v>
      </c>
      <c r="AI169" s="100">
        <v>-26845470.379999999</v>
      </c>
      <c r="AJ169" s="100">
        <v>-26845470.379999999</v>
      </c>
      <c r="AK169" s="100">
        <v>-26845470.379999999</v>
      </c>
      <c r="AL169" s="100">
        <v>-26845470.379999999</v>
      </c>
      <c r="AM169" s="100">
        <v>-26845470.379999999</v>
      </c>
      <c r="AN169" s="100">
        <v>-26845470.379999999</v>
      </c>
      <c r="AO169" s="100">
        <v>-26845470.379999999</v>
      </c>
      <c r="AP169" s="100">
        <v>-26845470.379999999</v>
      </c>
      <c r="AQ169" s="100">
        <v>-26845470.379999999</v>
      </c>
      <c r="AR169" s="100">
        <v>-26845470.379999999</v>
      </c>
      <c r="AS169" s="100">
        <v>-26845470.379999999</v>
      </c>
      <c r="AT169" s="100">
        <v>-26845470.379999999</v>
      </c>
      <c r="AU169" s="100">
        <v>-26845470.379999999</v>
      </c>
      <c r="AV169" s="100">
        <v>-26845470.379999999</v>
      </c>
      <c r="AW169" s="100">
        <v>-26845470.379999999</v>
      </c>
      <c r="AX169" s="100">
        <v>-26845470.379999999</v>
      </c>
      <c r="AY169" s="100">
        <v>-26845470.379999999</v>
      </c>
      <c r="AZ169" s="100">
        <v>-26845470.379999999</v>
      </c>
      <c r="BA169" s="100">
        <v>-26845470.379999999</v>
      </c>
      <c r="BB169" s="100">
        <v>-26845470.379999999</v>
      </c>
      <c r="BC169" s="100">
        <v>-26845470.379999999</v>
      </c>
      <c r="BD169" s="100">
        <v>-26845470.379999999</v>
      </c>
      <c r="BE169" s="100">
        <v>-26845470.379999999</v>
      </c>
      <c r="BF169" s="100">
        <v>-26845470.379999999</v>
      </c>
      <c r="BG169" s="100">
        <v>-26845470.379999999</v>
      </c>
      <c r="BH169" s="100">
        <v>-26845470.379999999</v>
      </c>
      <c r="BI169" s="100">
        <v>-26845470.379999999</v>
      </c>
      <c r="BJ169" s="100">
        <v>-26845470.379999999</v>
      </c>
      <c r="BK169" s="100">
        <v>-26845470.379999999</v>
      </c>
      <c r="BL169" s="100">
        <v>-26845470.379999999</v>
      </c>
      <c r="BM169" s="100">
        <v>-26845470.379999999</v>
      </c>
      <c r="BN169" s="100">
        <v>-26845470.379999999</v>
      </c>
      <c r="BO169" s="100">
        <v>-26845470.379999999</v>
      </c>
      <c r="BP169" s="100">
        <v>-26845470.379999999</v>
      </c>
      <c r="BQ169" s="100">
        <v>-26845470.379999999</v>
      </c>
      <c r="BR169" s="100">
        <v>-26845470.379999999</v>
      </c>
      <c r="BS169" s="100">
        <v>-26845470.379999999</v>
      </c>
      <c r="BT169" s="100">
        <v>-26845470.379999999</v>
      </c>
      <c r="BU169" s="100">
        <v>-26845470.379999999</v>
      </c>
      <c r="BV169" s="100">
        <v>-26845470.379999999</v>
      </c>
      <c r="BW169" s="100">
        <v>-26845470.379999999</v>
      </c>
      <c r="BX169" s="100">
        <v>-26845470.379999999</v>
      </c>
      <c r="BY169" s="100">
        <v>-26845470.379999999</v>
      </c>
      <c r="BZ169" s="100">
        <v>-26845470.379999999</v>
      </c>
      <c r="CA169" s="100">
        <v>-26845470.379999999</v>
      </c>
    </row>
    <row r="170" spans="1:79" x14ac:dyDescent="0.2">
      <c r="A170" s="101" t="s">
        <v>335</v>
      </c>
      <c r="B170" s="100">
        <v>0</v>
      </c>
      <c r="C170" s="100">
        <v>0</v>
      </c>
      <c r="D170" s="100">
        <v>0</v>
      </c>
      <c r="E170" s="100">
        <v>0</v>
      </c>
      <c r="F170" s="100">
        <v>0</v>
      </c>
      <c r="G170" s="100">
        <v>0</v>
      </c>
      <c r="H170" s="100">
        <v>0</v>
      </c>
      <c r="I170" s="100">
        <v>0</v>
      </c>
      <c r="J170" s="100">
        <v>0</v>
      </c>
      <c r="K170" s="100">
        <v>0</v>
      </c>
      <c r="L170" s="100">
        <v>0</v>
      </c>
      <c r="M170" s="100">
        <v>0</v>
      </c>
      <c r="N170" s="100">
        <v>0</v>
      </c>
      <c r="O170" s="100">
        <v>0</v>
      </c>
      <c r="P170" s="100">
        <v>0</v>
      </c>
      <c r="Q170" s="100">
        <v>0</v>
      </c>
      <c r="R170" s="100">
        <v>0</v>
      </c>
      <c r="S170" s="100">
        <v>0</v>
      </c>
      <c r="T170" s="100">
        <v>0</v>
      </c>
      <c r="U170" s="100">
        <v>0</v>
      </c>
      <c r="V170" s="100">
        <v>0</v>
      </c>
      <c r="W170" s="100">
        <v>0</v>
      </c>
      <c r="X170" s="100">
        <v>0</v>
      </c>
      <c r="Y170" s="100">
        <v>0</v>
      </c>
      <c r="Z170" s="100">
        <v>0</v>
      </c>
      <c r="AA170" s="100">
        <v>0</v>
      </c>
      <c r="AB170" s="100">
        <v>0</v>
      </c>
      <c r="AC170" s="100">
        <v>0</v>
      </c>
      <c r="AD170" s="100">
        <v>0</v>
      </c>
      <c r="AE170" s="100">
        <v>0</v>
      </c>
      <c r="AF170" s="100">
        <v>0</v>
      </c>
      <c r="AG170" s="100">
        <v>0</v>
      </c>
      <c r="AH170" s="100">
        <v>0</v>
      </c>
      <c r="AI170" s="100">
        <v>0</v>
      </c>
      <c r="AJ170" s="100">
        <v>0</v>
      </c>
      <c r="AK170" s="100">
        <v>0</v>
      </c>
      <c r="AL170" s="100">
        <v>0</v>
      </c>
      <c r="AM170" s="100">
        <v>0</v>
      </c>
      <c r="AN170" s="100">
        <v>0</v>
      </c>
      <c r="AO170" s="100">
        <v>0</v>
      </c>
      <c r="AP170" s="100">
        <v>0</v>
      </c>
      <c r="AQ170" s="100">
        <v>0</v>
      </c>
      <c r="AR170" s="100">
        <v>0</v>
      </c>
      <c r="AS170" s="100">
        <v>0</v>
      </c>
      <c r="AT170" s="100">
        <v>0</v>
      </c>
      <c r="AU170" s="100">
        <v>0</v>
      </c>
      <c r="AV170" s="100">
        <v>0</v>
      </c>
      <c r="AW170" s="100">
        <v>0</v>
      </c>
      <c r="AX170" s="100">
        <v>0</v>
      </c>
      <c r="AY170" s="100">
        <v>0</v>
      </c>
      <c r="AZ170" s="100">
        <v>0</v>
      </c>
      <c r="BA170" s="100">
        <v>0</v>
      </c>
      <c r="BB170" s="100">
        <v>0</v>
      </c>
      <c r="BC170" s="100">
        <v>0</v>
      </c>
      <c r="BD170" s="100">
        <v>0</v>
      </c>
      <c r="BE170" s="100">
        <v>0</v>
      </c>
      <c r="BF170" s="100">
        <v>0</v>
      </c>
      <c r="BG170" s="100">
        <v>0</v>
      </c>
      <c r="BH170" s="100">
        <v>0</v>
      </c>
      <c r="BI170" s="100">
        <v>0</v>
      </c>
      <c r="BJ170" s="100">
        <v>0</v>
      </c>
      <c r="BK170" s="100">
        <v>0</v>
      </c>
      <c r="BL170" s="100">
        <v>0</v>
      </c>
      <c r="BM170" s="100">
        <v>0</v>
      </c>
      <c r="BN170" s="100">
        <v>0</v>
      </c>
      <c r="BO170" s="100">
        <v>0</v>
      </c>
      <c r="BP170" s="100">
        <v>0</v>
      </c>
      <c r="BQ170" s="100">
        <v>0</v>
      </c>
      <c r="BR170" s="100">
        <v>0</v>
      </c>
      <c r="BS170" s="100">
        <v>0</v>
      </c>
      <c r="BT170" s="100">
        <v>0</v>
      </c>
      <c r="BU170" s="100">
        <v>0</v>
      </c>
      <c r="BV170" s="100">
        <v>0</v>
      </c>
      <c r="BW170" s="100">
        <v>0</v>
      </c>
      <c r="BX170" s="100">
        <v>0</v>
      </c>
      <c r="BY170" s="100">
        <v>0</v>
      </c>
      <c r="BZ170" s="100">
        <v>0</v>
      </c>
      <c r="CA170" s="100">
        <v>0</v>
      </c>
    </row>
    <row r="171" spans="1:79" x14ac:dyDescent="0.2">
      <c r="A171" s="102" t="s">
        <v>336</v>
      </c>
      <c r="B171" s="103">
        <v>0</v>
      </c>
      <c r="C171" s="103">
        <v>0</v>
      </c>
      <c r="D171" s="103">
        <v>-252065</v>
      </c>
      <c r="E171" s="103">
        <v>-252065</v>
      </c>
      <c r="F171" s="103">
        <v>-313647.57</v>
      </c>
      <c r="G171" s="103">
        <v>-373930.67</v>
      </c>
      <c r="H171" s="103">
        <v>-362483.81</v>
      </c>
      <c r="I171" s="103">
        <v>-311576.59000000003</v>
      </c>
      <c r="J171" s="103">
        <v>-301317.83</v>
      </c>
      <c r="K171" s="103">
        <v>-301317.83</v>
      </c>
      <c r="L171" s="103">
        <v>-301317.83</v>
      </c>
      <c r="M171" s="103">
        <v>-301317.83</v>
      </c>
      <c r="N171" s="103">
        <v>-301317.83</v>
      </c>
      <c r="O171" s="103">
        <v>-301317.83</v>
      </c>
      <c r="P171" s="103">
        <v>-301317.83</v>
      </c>
      <c r="Q171" s="103">
        <v>-301317.83</v>
      </c>
      <c r="R171" s="103">
        <v>-301317.83</v>
      </c>
      <c r="S171" s="103">
        <v>-301317.83</v>
      </c>
      <c r="T171" s="103">
        <v>-301317.83</v>
      </c>
      <c r="U171" s="103">
        <v>-301317.83</v>
      </c>
      <c r="V171" s="103">
        <v>-301317.83</v>
      </c>
      <c r="W171" s="103">
        <v>-301317.83</v>
      </c>
      <c r="X171" s="103">
        <v>-301317.83</v>
      </c>
      <c r="Y171" s="103">
        <v>-301317.83</v>
      </c>
      <c r="Z171" s="103">
        <v>-301317.83</v>
      </c>
      <c r="AA171" s="103">
        <v>-301317.83</v>
      </c>
      <c r="AB171" s="103">
        <v>-301317.83</v>
      </c>
      <c r="AC171" s="103">
        <v>-301317.83</v>
      </c>
      <c r="AD171" s="103">
        <v>-301317.83</v>
      </c>
      <c r="AE171" s="103">
        <v>-301317.83</v>
      </c>
      <c r="AF171" s="103">
        <v>-301317.83</v>
      </c>
      <c r="AG171" s="103">
        <v>-301317.83</v>
      </c>
      <c r="AH171" s="103">
        <v>-301317.83</v>
      </c>
      <c r="AI171" s="103">
        <v>-301317.83</v>
      </c>
      <c r="AJ171" s="103">
        <v>-301317.83</v>
      </c>
      <c r="AK171" s="103">
        <v>-301317.83</v>
      </c>
      <c r="AL171" s="103">
        <v>-301317.83</v>
      </c>
      <c r="AM171" s="103">
        <v>-301317.83</v>
      </c>
      <c r="AN171" s="103">
        <v>-301317.83</v>
      </c>
      <c r="AO171" s="103">
        <v>-301317.83</v>
      </c>
      <c r="AP171" s="103">
        <v>-301317.83</v>
      </c>
      <c r="AQ171" s="103">
        <v>-301317.83</v>
      </c>
      <c r="AR171" s="103">
        <v>-301317.83</v>
      </c>
      <c r="AS171" s="103">
        <v>-301317.83</v>
      </c>
      <c r="AT171" s="103">
        <v>-301317.83</v>
      </c>
      <c r="AU171" s="103">
        <v>-301317.83</v>
      </c>
      <c r="AV171" s="103">
        <v>-301317.83</v>
      </c>
      <c r="AW171" s="103">
        <v>-301317.83</v>
      </c>
      <c r="AX171" s="103">
        <v>-301317.83</v>
      </c>
      <c r="AY171" s="103">
        <v>-301317.83</v>
      </c>
      <c r="AZ171" s="103">
        <v>-301317.83</v>
      </c>
      <c r="BA171" s="103">
        <v>-301317.83</v>
      </c>
      <c r="BB171" s="103">
        <v>-301317.83</v>
      </c>
      <c r="BC171" s="103">
        <v>-301317.83</v>
      </c>
      <c r="BD171" s="103">
        <v>-301317.83</v>
      </c>
      <c r="BE171" s="103">
        <v>-301317.83</v>
      </c>
      <c r="BF171" s="103">
        <v>-301317.83</v>
      </c>
      <c r="BG171" s="103">
        <v>-301317.83</v>
      </c>
      <c r="BH171" s="103">
        <v>-301317.83</v>
      </c>
      <c r="BI171" s="103">
        <v>-301317.83</v>
      </c>
      <c r="BJ171" s="103">
        <v>-301317.83</v>
      </c>
      <c r="BK171" s="103">
        <v>-301317.83</v>
      </c>
      <c r="BL171" s="103">
        <v>-301317.83</v>
      </c>
      <c r="BM171" s="103">
        <v>-301317.83</v>
      </c>
      <c r="BN171" s="103">
        <v>-301317.83</v>
      </c>
      <c r="BO171" s="103">
        <v>-301317.83</v>
      </c>
      <c r="BP171" s="103">
        <v>-301317.83</v>
      </c>
      <c r="BQ171" s="103">
        <v>-301317.83</v>
      </c>
      <c r="BR171" s="103">
        <v>-301317.83</v>
      </c>
      <c r="BS171" s="103">
        <v>-301317.83</v>
      </c>
      <c r="BT171" s="103">
        <v>-301317.83</v>
      </c>
      <c r="BU171" s="103">
        <v>-301317.83</v>
      </c>
      <c r="BV171" s="103">
        <v>-301317.83</v>
      </c>
      <c r="BW171" s="103">
        <v>-301317.83</v>
      </c>
      <c r="BX171" s="103">
        <v>-301317.83</v>
      </c>
      <c r="BY171" s="103">
        <v>-301317.83</v>
      </c>
      <c r="BZ171" s="103">
        <v>-301317.83</v>
      </c>
      <c r="CA171" s="103">
        <v>-301317.83</v>
      </c>
    </row>
    <row r="172" spans="1:79" x14ac:dyDescent="0.2">
      <c r="A172" s="101" t="s">
        <v>337</v>
      </c>
      <c r="B172" s="100">
        <v>-7192932.9299999997</v>
      </c>
      <c r="C172" s="100">
        <v>-7452128.5499999998</v>
      </c>
      <c r="D172" s="100">
        <v>-7704404.2199999997</v>
      </c>
      <c r="E172" s="100">
        <v>-7704781.9500000002</v>
      </c>
      <c r="F172" s="100">
        <v>-8631359.7699999996</v>
      </c>
      <c r="G172" s="100">
        <v>-8691322.1699999999</v>
      </c>
      <c r="H172" s="100">
        <v>-9265783.5600000005</v>
      </c>
      <c r="I172" s="100">
        <v>-38085871.82</v>
      </c>
      <c r="J172" s="100">
        <v>-60867186.289999999</v>
      </c>
      <c r="K172" s="100">
        <v>-57841311.560000002</v>
      </c>
      <c r="L172" s="100">
        <v>-49792146.899999999</v>
      </c>
      <c r="M172" s="100">
        <v>-48505375.25</v>
      </c>
      <c r="N172" s="100">
        <v>-48505375.25</v>
      </c>
      <c r="O172" s="100">
        <v>-48559281.049269997</v>
      </c>
      <c r="P172" s="100">
        <v>-48613186.848540001</v>
      </c>
      <c r="Q172" s="100">
        <v>-48667092.647809997</v>
      </c>
      <c r="R172" s="100">
        <v>-48720998.447079897</v>
      </c>
      <c r="S172" s="100">
        <v>-48774904.246349901</v>
      </c>
      <c r="T172" s="100">
        <v>-48828810.045619898</v>
      </c>
      <c r="U172" s="100">
        <v>-48882715.844889998</v>
      </c>
      <c r="V172" s="100">
        <v>-48936621.644159898</v>
      </c>
      <c r="W172" s="100">
        <v>-48990527.443429902</v>
      </c>
      <c r="X172" s="100">
        <v>-49044433.242699899</v>
      </c>
      <c r="Y172" s="100">
        <v>-49098339.04197</v>
      </c>
      <c r="Z172" s="100">
        <v>-49152244.841239899</v>
      </c>
      <c r="AA172" s="100">
        <v>-49152244.841239899</v>
      </c>
      <c r="AB172" s="100">
        <v>-49206150.640509903</v>
      </c>
      <c r="AC172" s="100">
        <v>-49260056.439779997</v>
      </c>
      <c r="AD172" s="100">
        <v>-49313962.239050001</v>
      </c>
      <c r="AE172" s="100">
        <v>-49367868.038319997</v>
      </c>
      <c r="AF172" s="100">
        <v>-43721773.837589897</v>
      </c>
      <c r="AG172" s="100">
        <v>-43721773.837589897</v>
      </c>
      <c r="AH172" s="100">
        <v>-43721773.837589897</v>
      </c>
      <c r="AI172" s="100">
        <v>-43721773.837589897</v>
      </c>
      <c r="AJ172" s="100">
        <v>-43721773.837589897</v>
      </c>
      <c r="AK172" s="100">
        <v>-43721773.837589897</v>
      </c>
      <c r="AL172" s="100">
        <v>-43721773.837589897</v>
      </c>
      <c r="AM172" s="100">
        <v>-43721773.837589897</v>
      </c>
      <c r="AN172" s="100">
        <v>-43721773.837589897</v>
      </c>
      <c r="AO172" s="100">
        <v>-43721773.837589897</v>
      </c>
      <c r="AP172" s="100">
        <v>-43721773.837589897</v>
      </c>
      <c r="AQ172" s="100">
        <v>-43721773.837589897</v>
      </c>
      <c r="AR172" s="100">
        <v>-43721773.837589897</v>
      </c>
      <c r="AS172" s="100">
        <v>-43721773.837589897</v>
      </c>
      <c r="AT172" s="100">
        <v>-43721773.837589897</v>
      </c>
      <c r="AU172" s="100">
        <v>-43721773.837589897</v>
      </c>
      <c r="AV172" s="100">
        <v>-43721773.837589897</v>
      </c>
      <c r="AW172" s="100">
        <v>-43721773.837589897</v>
      </c>
      <c r="AX172" s="100">
        <v>-43721773.837589897</v>
      </c>
      <c r="AY172" s="100">
        <v>-43721773.837589897</v>
      </c>
      <c r="AZ172" s="100">
        <v>-43721773.837589897</v>
      </c>
      <c r="BA172" s="100">
        <v>-43721773.837589897</v>
      </c>
      <c r="BB172" s="100">
        <v>-43721773.837589897</v>
      </c>
      <c r="BC172" s="100">
        <v>-43721773.837589897</v>
      </c>
      <c r="BD172" s="100">
        <v>-43721773.837589897</v>
      </c>
      <c r="BE172" s="100">
        <v>-43721773.837589897</v>
      </c>
      <c r="BF172" s="100">
        <v>-43721773.837589897</v>
      </c>
      <c r="BG172" s="100">
        <v>-43721773.837589897</v>
      </c>
      <c r="BH172" s="100">
        <v>-43721773.837589897</v>
      </c>
      <c r="BI172" s="100">
        <v>-43721773.837589897</v>
      </c>
      <c r="BJ172" s="100">
        <v>-43721773.837589897</v>
      </c>
      <c r="BK172" s="100">
        <v>-43721773.837589897</v>
      </c>
      <c r="BL172" s="100">
        <v>-43721773.837589897</v>
      </c>
      <c r="BM172" s="100">
        <v>-43721773.837589897</v>
      </c>
      <c r="BN172" s="100">
        <v>-43721773.837589897</v>
      </c>
      <c r="BO172" s="100">
        <v>-43721773.837589897</v>
      </c>
      <c r="BP172" s="100">
        <v>-43721773.837589897</v>
      </c>
      <c r="BQ172" s="100">
        <v>-43721773.837589897</v>
      </c>
      <c r="BR172" s="100">
        <v>-43721773.837589897</v>
      </c>
      <c r="BS172" s="100">
        <v>-43721773.837589897</v>
      </c>
      <c r="BT172" s="100">
        <v>-43721773.837589897</v>
      </c>
      <c r="BU172" s="100">
        <v>-43721773.837589897</v>
      </c>
      <c r="BV172" s="100">
        <v>-43721773.837589897</v>
      </c>
      <c r="BW172" s="100">
        <v>-43721773.837589897</v>
      </c>
      <c r="BX172" s="100">
        <v>-43721773.837589897</v>
      </c>
      <c r="BY172" s="100">
        <v>-43721773.837589897</v>
      </c>
      <c r="BZ172" s="100">
        <v>-43721773.837589897</v>
      </c>
      <c r="CA172" s="100">
        <v>-43721773.837589897</v>
      </c>
    </row>
  </sheetData>
  <printOptions horizontalCentered="1"/>
  <pageMargins left="0.5" right="0.5" top="0.75" bottom="0.5" header="0.5" footer="0.5"/>
  <pageSetup scale="65" fitToHeight="15" pageOrder="overThenDown" orientation="landscape" cellComments="asDisplayed" r:id="rId1"/>
  <headerFooter>
    <oddHeader xml:space="preserve">&amp;RDEF’s Response to OPC POD 1 (1-26)
Q7
Page &amp;P of &amp;N
</oddHeader>
    <oddFooter>&amp;R20240025-OPCPOD1-00004277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2F872-F3B3-4379-AF5D-417973E7CD8F}">
  <sheetPr>
    <tabColor theme="7" tint="0.79998168889431442"/>
  </sheetPr>
  <dimension ref="A1:CA117"/>
  <sheetViews>
    <sheetView tabSelected="1" workbookViewId="0">
      <pane ySplit="1" topLeftCell="A47" activePane="bottomLeft" state="frozen"/>
      <selection activeCell="F23" sqref="F23"/>
      <selection pane="bottomLeft" activeCell="F23" sqref="F23"/>
    </sheetView>
  </sheetViews>
  <sheetFormatPr defaultColWidth="10.6640625" defaultRowHeight="10.199999999999999" outlineLevelRow="1" outlineLevelCol="1" x14ac:dyDescent="0.2"/>
  <cols>
    <col min="1" max="1" width="41.77734375" style="101" customWidth="1"/>
    <col min="2" max="13" width="12.44140625" style="100" hidden="1" customWidth="1" outlineLevel="1"/>
    <col min="14" max="14" width="14.44140625" style="100" customWidth="1" collapsed="1"/>
    <col min="15" max="26" width="12.44140625" style="100" hidden="1" customWidth="1" outlineLevel="1"/>
    <col min="27" max="27" width="14.44140625" style="100" customWidth="1" collapsed="1"/>
    <col min="28" max="39" width="12.44140625" style="100" hidden="1" customWidth="1" outlineLevel="1"/>
    <col min="40" max="40" width="14.44140625" style="100" customWidth="1" collapsed="1"/>
    <col min="41" max="52" width="12.44140625" style="100" hidden="1" customWidth="1" outlineLevel="1"/>
    <col min="53" max="53" width="14.44140625" style="100" customWidth="1" collapsed="1"/>
    <col min="54" max="65" width="12.44140625" style="100" hidden="1" customWidth="1" outlineLevel="1"/>
    <col min="66" max="66" width="14.44140625" style="100" customWidth="1" collapsed="1"/>
    <col min="67" max="78" width="12.44140625" style="100" hidden="1" customWidth="1" outlineLevel="1"/>
    <col min="79" max="79" width="14.44140625" style="100" customWidth="1" collapsed="1"/>
    <col min="80" max="81" width="10.6640625" style="100"/>
    <col min="82" max="87" width="10.6640625" style="100" customWidth="1"/>
    <col min="88" max="16384" width="10.6640625" style="100"/>
  </cols>
  <sheetData>
    <row r="1" spans="1:79" s="97" customFormat="1" x14ac:dyDescent="0.2">
      <c r="A1" s="98" t="s">
        <v>338</v>
      </c>
      <c r="B1" s="97" t="s">
        <v>90</v>
      </c>
      <c r="C1" s="97" t="s">
        <v>91</v>
      </c>
      <c r="D1" s="97" t="s">
        <v>92</v>
      </c>
      <c r="E1" s="97" t="s">
        <v>93</v>
      </c>
      <c r="F1" s="97" t="s">
        <v>94</v>
      </c>
      <c r="G1" s="97" t="s">
        <v>95</v>
      </c>
      <c r="H1" s="97" t="s">
        <v>96</v>
      </c>
      <c r="I1" s="97" t="s">
        <v>97</v>
      </c>
      <c r="J1" s="97" t="s">
        <v>98</v>
      </c>
      <c r="K1" s="97" t="s">
        <v>99</v>
      </c>
      <c r="L1" s="97" t="s">
        <v>100</v>
      </c>
      <c r="M1" s="97" t="s">
        <v>101</v>
      </c>
      <c r="N1" s="97" t="s">
        <v>102</v>
      </c>
      <c r="O1" s="97" t="s">
        <v>103</v>
      </c>
      <c r="P1" s="97" t="s">
        <v>104</v>
      </c>
      <c r="Q1" s="97" t="s">
        <v>105</v>
      </c>
      <c r="R1" s="97" t="s">
        <v>106</v>
      </c>
      <c r="S1" s="97" t="s">
        <v>107</v>
      </c>
      <c r="T1" s="97" t="s">
        <v>108</v>
      </c>
      <c r="U1" s="97" t="s">
        <v>109</v>
      </c>
      <c r="V1" s="97" t="s">
        <v>110</v>
      </c>
      <c r="W1" s="97" t="s">
        <v>111</v>
      </c>
      <c r="X1" s="97" t="s">
        <v>112</v>
      </c>
      <c r="Y1" s="97" t="s">
        <v>113</v>
      </c>
      <c r="Z1" s="97" t="s">
        <v>114</v>
      </c>
      <c r="AA1" s="97" t="s">
        <v>115</v>
      </c>
      <c r="AB1" s="97" t="s">
        <v>116</v>
      </c>
      <c r="AC1" s="97" t="s">
        <v>117</v>
      </c>
      <c r="AD1" s="97" t="s">
        <v>118</v>
      </c>
      <c r="AE1" s="97" t="s">
        <v>119</v>
      </c>
      <c r="AF1" s="97" t="s">
        <v>120</v>
      </c>
      <c r="AG1" s="97" t="s">
        <v>121</v>
      </c>
      <c r="AH1" s="97" t="s">
        <v>122</v>
      </c>
      <c r="AI1" s="97" t="s">
        <v>123</v>
      </c>
      <c r="AJ1" s="97" t="s">
        <v>124</v>
      </c>
      <c r="AK1" s="97" t="s">
        <v>125</v>
      </c>
      <c r="AL1" s="97" t="s">
        <v>126</v>
      </c>
      <c r="AM1" s="97" t="s">
        <v>127</v>
      </c>
      <c r="AN1" s="97" t="s">
        <v>128</v>
      </c>
      <c r="AO1" s="97" t="s">
        <v>129</v>
      </c>
      <c r="AP1" s="97" t="s">
        <v>130</v>
      </c>
      <c r="AQ1" s="97" t="s">
        <v>131</v>
      </c>
      <c r="AR1" s="97" t="s">
        <v>132</v>
      </c>
      <c r="AS1" s="97" t="s">
        <v>133</v>
      </c>
      <c r="AT1" s="97" t="s">
        <v>134</v>
      </c>
      <c r="AU1" s="97" t="s">
        <v>135</v>
      </c>
      <c r="AV1" s="97" t="s">
        <v>136</v>
      </c>
      <c r="AW1" s="97" t="s">
        <v>137</v>
      </c>
      <c r="AX1" s="97" t="s">
        <v>138</v>
      </c>
      <c r="AY1" s="97" t="s">
        <v>139</v>
      </c>
      <c r="AZ1" s="97" t="s">
        <v>140</v>
      </c>
      <c r="BA1" s="97" t="s">
        <v>141</v>
      </c>
      <c r="BB1" s="97" t="s">
        <v>142</v>
      </c>
      <c r="BC1" s="97" t="s">
        <v>143</v>
      </c>
      <c r="BD1" s="97" t="s">
        <v>144</v>
      </c>
      <c r="BE1" s="97" t="s">
        <v>145</v>
      </c>
      <c r="BF1" s="97" t="s">
        <v>146</v>
      </c>
      <c r="BG1" s="97" t="s">
        <v>147</v>
      </c>
      <c r="BH1" s="97" t="s">
        <v>148</v>
      </c>
      <c r="BI1" s="97" t="s">
        <v>149</v>
      </c>
      <c r="BJ1" s="97" t="s">
        <v>150</v>
      </c>
      <c r="BK1" s="97" t="s">
        <v>151</v>
      </c>
      <c r="BL1" s="97" t="s">
        <v>152</v>
      </c>
      <c r="BM1" s="97" t="s">
        <v>153</v>
      </c>
      <c r="BN1" s="97" t="s">
        <v>154</v>
      </c>
      <c r="BO1" s="97" t="s">
        <v>155</v>
      </c>
      <c r="BP1" s="97" t="s">
        <v>156</v>
      </c>
      <c r="BQ1" s="97" t="s">
        <v>157</v>
      </c>
      <c r="BR1" s="97" t="s">
        <v>158</v>
      </c>
      <c r="BS1" s="97" t="s">
        <v>159</v>
      </c>
      <c r="BT1" s="97" t="s">
        <v>160</v>
      </c>
      <c r="BU1" s="97" t="s">
        <v>161</v>
      </c>
      <c r="BV1" s="97" t="s">
        <v>162</v>
      </c>
      <c r="BW1" s="97" t="s">
        <v>163</v>
      </c>
      <c r="BX1" s="97" t="s">
        <v>164</v>
      </c>
      <c r="BY1" s="97" t="s">
        <v>165</v>
      </c>
      <c r="BZ1" s="97" t="s">
        <v>166</v>
      </c>
      <c r="CA1" s="97" t="s">
        <v>167</v>
      </c>
    </row>
    <row r="2" spans="1:79" s="97" customFormat="1" x14ac:dyDescent="0.2">
      <c r="A2" s="98"/>
    </row>
    <row r="3" spans="1:79" x14ac:dyDescent="0.2">
      <c r="A3" s="104" t="s">
        <v>168</v>
      </c>
    </row>
    <row r="4" spans="1:79" x14ac:dyDescent="0.2">
      <c r="A4" s="101" t="s">
        <v>339</v>
      </c>
    </row>
    <row r="5" spans="1:79" x14ac:dyDescent="0.2">
      <c r="A5" s="101" t="s">
        <v>340</v>
      </c>
    </row>
    <row r="6" spans="1:79" x14ac:dyDescent="0.2">
      <c r="A6" s="101" t="s">
        <v>341</v>
      </c>
    </row>
    <row r="7" spans="1:79" outlineLevel="1" x14ac:dyDescent="0.2">
      <c r="A7" s="101" t="s">
        <v>342</v>
      </c>
    </row>
    <row r="8" spans="1:79" outlineLevel="1" x14ac:dyDescent="0.2">
      <c r="A8" s="101" t="s">
        <v>343</v>
      </c>
    </row>
    <row r="9" spans="1:79" outlineLevel="1" x14ac:dyDescent="0.2">
      <c r="A9" s="101" t="s">
        <v>344</v>
      </c>
    </row>
    <row r="10" spans="1:79" outlineLevel="1" x14ac:dyDescent="0.2">
      <c r="A10" s="101" t="s">
        <v>345</v>
      </c>
      <c r="B10" s="100">
        <v>843750</v>
      </c>
      <c r="C10" s="100">
        <v>843750</v>
      </c>
      <c r="D10" s="100">
        <v>843750</v>
      </c>
      <c r="E10" s="100">
        <v>843750</v>
      </c>
      <c r="F10" s="100">
        <v>843750</v>
      </c>
      <c r="G10" s="100">
        <v>843750</v>
      </c>
      <c r="H10" s="100">
        <v>843750</v>
      </c>
      <c r="I10" s="100">
        <v>843750</v>
      </c>
      <c r="J10" s="100">
        <v>843750</v>
      </c>
      <c r="K10" s="100">
        <v>843750</v>
      </c>
      <c r="L10" s="100">
        <v>843750</v>
      </c>
      <c r="M10" s="100">
        <v>843750</v>
      </c>
      <c r="N10" s="100">
        <v>10125000</v>
      </c>
      <c r="O10" s="100">
        <v>843750</v>
      </c>
      <c r="P10" s="100">
        <v>843750</v>
      </c>
      <c r="Q10" s="100">
        <v>843750</v>
      </c>
      <c r="R10" s="100">
        <v>843750</v>
      </c>
      <c r="S10" s="100">
        <v>843750</v>
      </c>
      <c r="T10" s="100">
        <v>843750</v>
      </c>
      <c r="U10" s="100">
        <v>843750</v>
      </c>
      <c r="V10" s="100">
        <v>843750</v>
      </c>
      <c r="W10" s="100">
        <v>843750</v>
      </c>
      <c r="X10" s="100">
        <v>843750</v>
      </c>
      <c r="Y10" s="100">
        <v>843750</v>
      </c>
      <c r="Z10" s="100">
        <v>843750</v>
      </c>
      <c r="AA10" s="100">
        <v>10125000</v>
      </c>
      <c r="AB10" s="100">
        <v>843750</v>
      </c>
      <c r="AC10" s="100">
        <v>843750</v>
      </c>
      <c r="AD10" s="100">
        <v>843750</v>
      </c>
      <c r="AE10" s="100">
        <v>843750</v>
      </c>
      <c r="AF10" s="100">
        <v>843750</v>
      </c>
      <c r="AG10" s="100">
        <v>843750</v>
      </c>
      <c r="AH10" s="100">
        <v>843750</v>
      </c>
      <c r="AI10" s="100">
        <v>843750</v>
      </c>
      <c r="AJ10" s="100">
        <v>843750</v>
      </c>
      <c r="AK10" s="100">
        <v>843750</v>
      </c>
      <c r="AL10" s="100">
        <v>843750</v>
      </c>
      <c r="AM10" s="100">
        <v>843750</v>
      </c>
      <c r="AN10" s="100">
        <v>10125000</v>
      </c>
      <c r="AO10" s="100">
        <v>843750</v>
      </c>
      <c r="AP10" s="100">
        <v>843750</v>
      </c>
      <c r="AQ10" s="100">
        <v>843750</v>
      </c>
      <c r="AR10" s="100">
        <v>843750</v>
      </c>
      <c r="AS10" s="100">
        <v>843750</v>
      </c>
      <c r="AT10" s="100">
        <v>843750</v>
      </c>
      <c r="AU10" s="100">
        <v>843750</v>
      </c>
      <c r="AV10" s="100">
        <v>843750</v>
      </c>
      <c r="AW10" s="100">
        <v>843750</v>
      </c>
      <c r="AX10" s="100">
        <v>843750</v>
      </c>
      <c r="AY10" s="100">
        <v>843750</v>
      </c>
      <c r="AZ10" s="100">
        <v>843750</v>
      </c>
      <c r="BA10" s="100">
        <v>10125000</v>
      </c>
      <c r="BB10" s="100">
        <v>843750</v>
      </c>
      <c r="BC10" s="100">
        <v>843750</v>
      </c>
      <c r="BD10" s="100">
        <v>843750</v>
      </c>
      <c r="BE10" s="100">
        <v>843750</v>
      </c>
      <c r="BF10" s="100">
        <v>843750</v>
      </c>
      <c r="BG10" s="100">
        <v>843750</v>
      </c>
      <c r="BH10" s="100">
        <v>843750</v>
      </c>
      <c r="BI10" s="100">
        <v>843750</v>
      </c>
      <c r="BJ10" s="100">
        <v>843750</v>
      </c>
      <c r="BK10" s="100">
        <v>843750</v>
      </c>
      <c r="BL10" s="100">
        <v>843750</v>
      </c>
      <c r="BM10" s="100">
        <v>843750</v>
      </c>
      <c r="BN10" s="100">
        <v>10125000</v>
      </c>
      <c r="BO10" s="100">
        <v>843750</v>
      </c>
      <c r="BP10" s="100">
        <v>843750</v>
      </c>
      <c r="BQ10" s="100">
        <v>843750</v>
      </c>
      <c r="BR10" s="100">
        <v>843750</v>
      </c>
      <c r="BS10" s="100">
        <v>843750</v>
      </c>
      <c r="BT10" s="100">
        <v>843750</v>
      </c>
      <c r="BU10" s="100">
        <v>843750</v>
      </c>
      <c r="BV10" s="100">
        <v>843750</v>
      </c>
      <c r="BW10" s="100">
        <v>843750</v>
      </c>
      <c r="BX10" s="100">
        <v>843750</v>
      </c>
      <c r="BY10" s="100">
        <v>843750</v>
      </c>
      <c r="BZ10" s="100">
        <v>843750</v>
      </c>
      <c r="CA10" s="100">
        <v>10125000</v>
      </c>
    </row>
    <row r="11" spans="1:79" outlineLevel="1" x14ac:dyDescent="0.2">
      <c r="A11" s="101" t="s">
        <v>346</v>
      </c>
      <c r="B11" s="100">
        <v>1106250</v>
      </c>
      <c r="C11" s="100">
        <v>1106250</v>
      </c>
      <c r="D11" s="100">
        <v>1106250</v>
      </c>
      <c r="E11" s="100">
        <v>1106250</v>
      </c>
      <c r="F11" s="100">
        <v>1106250</v>
      </c>
      <c r="G11" s="100">
        <v>1106250</v>
      </c>
      <c r="H11" s="100">
        <v>1106250</v>
      </c>
      <c r="I11" s="100">
        <v>1106250</v>
      </c>
      <c r="J11" s="100">
        <v>1106250</v>
      </c>
      <c r="K11" s="100">
        <v>1106250</v>
      </c>
      <c r="L11" s="100">
        <v>1106250</v>
      </c>
      <c r="M11" s="100">
        <v>1106250</v>
      </c>
      <c r="N11" s="100">
        <v>13275000</v>
      </c>
      <c r="O11" s="100">
        <v>1106250</v>
      </c>
      <c r="P11" s="100">
        <v>1106250</v>
      </c>
      <c r="Q11" s="100">
        <v>1106250</v>
      </c>
      <c r="R11" s="100">
        <v>1106250</v>
      </c>
      <c r="S11" s="100">
        <v>1106250</v>
      </c>
      <c r="T11" s="100">
        <v>1106250</v>
      </c>
      <c r="U11" s="100">
        <v>1106250</v>
      </c>
      <c r="V11" s="100">
        <v>1106250</v>
      </c>
      <c r="W11" s="100">
        <v>1106250</v>
      </c>
      <c r="X11" s="100">
        <v>1106250</v>
      </c>
      <c r="Y11" s="100">
        <v>1106250</v>
      </c>
      <c r="Z11" s="100">
        <v>1106250</v>
      </c>
      <c r="AA11" s="100">
        <v>13275000</v>
      </c>
      <c r="AB11" s="100">
        <v>1106250</v>
      </c>
      <c r="AC11" s="100">
        <v>1106250</v>
      </c>
      <c r="AD11" s="100">
        <v>1106250</v>
      </c>
      <c r="AE11" s="100">
        <v>1106250</v>
      </c>
      <c r="AF11" s="100">
        <v>1106250</v>
      </c>
      <c r="AG11" s="100">
        <v>1106250</v>
      </c>
      <c r="AH11" s="100">
        <v>1106250</v>
      </c>
      <c r="AI11" s="100">
        <v>1106250</v>
      </c>
      <c r="AJ11" s="100">
        <v>1106250</v>
      </c>
      <c r="AK11" s="100">
        <v>1106250</v>
      </c>
      <c r="AL11" s="100">
        <v>1106250</v>
      </c>
      <c r="AM11" s="100">
        <v>1106250</v>
      </c>
      <c r="AN11" s="100">
        <v>13275000</v>
      </c>
      <c r="AO11" s="100">
        <v>1106250</v>
      </c>
      <c r="AP11" s="100">
        <v>1106250</v>
      </c>
      <c r="AQ11" s="100">
        <v>1106250</v>
      </c>
      <c r="AR11" s="100">
        <v>1106250</v>
      </c>
      <c r="AS11" s="100">
        <v>1106250</v>
      </c>
      <c r="AT11" s="100">
        <v>1106250</v>
      </c>
      <c r="AU11" s="100">
        <v>1106250</v>
      </c>
      <c r="AV11" s="100">
        <v>1106250</v>
      </c>
      <c r="AW11" s="100">
        <v>1106250</v>
      </c>
      <c r="AX11" s="100">
        <v>1106250</v>
      </c>
      <c r="AY11" s="100">
        <v>1106250</v>
      </c>
      <c r="AZ11" s="100">
        <v>1106250</v>
      </c>
      <c r="BA11" s="100">
        <v>13275000</v>
      </c>
      <c r="BB11" s="100">
        <v>1106250</v>
      </c>
      <c r="BC11" s="100">
        <v>1106250</v>
      </c>
      <c r="BD11" s="100">
        <v>1106250</v>
      </c>
      <c r="BE11" s="100">
        <v>1106250</v>
      </c>
      <c r="BF11" s="100">
        <v>1106250</v>
      </c>
      <c r="BG11" s="100">
        <v>1106250</v>
      </c>
      <c r="BH11" s="100">
        <v>1106250</v>
      </c>
      <c r="BI11" s="100">
        <v>1106250</v>
      </c>
      <c r="BJ11" s="100">
        <v>1106250</v>
      </c>
      <c r="BK11" s="100">
        <v>1106250</v>
      </c>
      <c r="BL11" s="100">
        <v>1106250</v>
      </c>
      <c r="BM11" s="100">
        <v>1106250</v>
      </c>
      <c r="BN11" s="100">
        <v>13275000</v>
      </c>
      <c r="BO11" s="100">
        <v>1106250</v>
      </c>
      <c r="BP11" s="100">
        <v>1106250</v>
      </c>
      <c r="BQ11" s="100">
        <v>1106250</v>
      </c>
      <c r="BR11" s="100">
        <v>1106250</v>
      </c>
      <c r="BS11" s="100">
        <v>1106250</v>
      </c>
      <c r="BT11" s="100">
        <v>1106250</v>
      </c>
      <c r="BU11" s="100">
        <v>1106250</v>
      </c>
      <c r="BV11" s="100">
        <v>1106250</v>
      </c>
      <c r="BW11" s="100">
        <v>1106250</v>
      </c>
      <c r="BX11" s="100">
        <v>1106250</v>
      </c>
      <c r="BY11" s="100">
        <v>1106250</v>
      </c>
      <c r="BZ11" s="100">
        <v>1106250</v>
      </c>
      <c r="CA11" s="100">
        <v>13275000</v>
      </c>
    </row>
    <row r="12" spans="1:79" outlineLevel="1" x14ac:dyDescent="0.2">
      <c r="A12" s="101" t="s">
        <v>347</v>
      </c>
      <c r="B12" s="100">
        <v>2645833.3333333302</v>
      </c>
      <c r="C12" s="100">
        <v>2645833.3333333302</v>
      </c>
      <c r="D12" s="100">
        <v>2645833.3333333302</v>
      </c>
      <c r="E12" s="100">
        <v>2645833.3333333302</v>
      </c>
      <c r="F12" s="100">
        <v>2645833.3333333302</v>
      </c>
      <c r="G12" s="100">
        <v>2645833.3333333302</v>
      </c>
      <c r="H12" s="100">
        <v>2645833.3333333302</v>
      </c>
      <c r="I12" s="100">
        <v>2645833.3333333302</v>
      </c>
      <c r="J12" s="100">
        <v>2645833.3333333302</v>
      </c>
      <c r="K12" s="100">
        <v>2645833.3333333302</v>
      </c>
      <c r="L12" s="100">
        <v>2645833.3333333302</v>
      </c>
      <c r="M12" s="100">
        <v>2645833.3333333302</v>
      </c>
      <c r="N12" s="100">
        <v>31749999.999999899</v>
      </c>
      <c r="O12" s="100">
        <v>2645833.3333333302</v>
      </c>
      <c r="P12" s="100">
        <v>2645833.3333333302</v>
      </c>
      <c r="Q12" s="100">
        <v>2645833.3333333302</v>
      </c>
      <c r="R12" s="100">
        <v>2645833.3333333302</v>
      </c>
      <c r="S12" s="100">
        <v>2645833.3333333302</v>
      </c>
      <c r="T12" s="100">
        <v>2645833.3333333302</v>
      </c>
      <c r="U12" s="100">
        <v>2645833.3333333302</v>
      </c>
      <c r="V12" s="100">
        <v>2645833.3333333302</v>
      </c>
      <c r="W12" s="100">
        <v>2645833.3333333302</v>
      </c>
      <c r="X12" s="100">
        <v>2645833.3333333302</v>
      </c>
      <c r="Y12" s="100">
        <v>2645833.3333333302</v>
      </c>
      <c r="Z12" s="100">
        <v>2645833.3333333302</v>
      </c>
      <c r="AA12" s="100">
        <v>31749999.999999899</v>
      </c>
      <c r="AB12" s="100">
        <v>2645833.3333333302</v>
      </c>
      <c r="AC12" s="100">
        <v>2645833.3333333302</v>
      </c>
      <c r="AD12" s="100">
        <v>2645833.3333333302</v>
      </c>
      <c r="AE12" s="100">
        <v>2645833.3333333302</v>
      </c>
      <c r="AF12" s="100">
        <v>2645833.3333333302</v>
      </c>
      <c r="AG12" s="100">
        <v>2645833.3333333302</v>
      </c>
      <c r="AH12" s="100">
        <v>2645833.3333333302</v>
      </c>
      <c r="AI12" s="100">
        <v>2645833.3333333302</v>
      </c>
      <c r="AJ12" s="100">
        <v>2645833.3333333302</v>
      </c>
      <c r="AK12" s="100">
        <v>2645833.3333333302</v>
      </c>
      <c r="AL12" s="100">
        <v>2645833.3333333302</v>
      </c>
      <c r="AM12" s="100">
        <v>2645833.3333333302</v>
      </c>
      <c r="AN12" s="100">
        <v>31749999.999999899</v>
      </c>
      <c r="AO12" s="100">
        <v>2645833.3333333302</v>
      </c>
      <c r="AP12" s="100">
        <v>2645833.3333333302</v>
      </c>
      <c r="AQ12" s="100">
        <v>2645833.3333333302</v>
      </c>
      <c r="AR12" s="100">
        <v>2645833.3333333302</v>
      </c>
      <c r="AS12" s="100">
        <v>2645833.3333333302</v>
      </c>
      <c r="AT12" s="100">
        <v>2645833.3333333302</v>
      </c>
      <c r="AU12" s="100">
        <v>2645833.3333333302</v>
      </c>
      <c r="AV12" s="100">
        <v>2645833.3333333302</v>
      </c>
      <c r="AW12" s="100">
        <v>2645833.3333333302</v>
      </c>
      <c r="AX12" s="100">
        <v>2645833.3333333302</v>
      </c>
      <c r="AY12" s="100">
        <v>2645833.3333333302</v>
      </c>
      <c r="AZ12" s="100">
        <v>2645833.3333333302</v>
      </c>
      <c r="BA12" s="100">
        <v>31749999.999999899</v>
      </c>
      <c r="BB12" s="100">
        <v>2645833.3333333302</v>
      </c>
      <c r="BC12" s="100">
        <v>2645833.3333333302</v>
      </c>
      <c r="BD12" s="100">
        <v>2645833.3333333302</v>
      </c>
      <c r="BE12" s="100">
        <v>2645833.3333333302</v>
      </c>
      <c r="BF12" s="100">
        <v>2645833.3333333302</v>
      </c>
      <c r="BG12" s="100">
        <v>2645833.3333333302</v>
      </c>
      <c r="BH12" s="100">
        <v>2645833.3333333302</v>
      </c>
      <c r="BI12" s="100">
        <v>2645833.3333333302</v>
      </c>
      <c r="BJ12" s="100">
        <v>2645833.3333333302</v>
      </c>
      <c r="BK12" s="100">
        <v>2645833.3333333302</v>
      </c>
      <c r="BL12" s="100">
        <v>2645833.3333333302</v>
      </c>
      <c r="BM12" s="100">
        <v>2645833.3333333302</v>
      </c>
      <c r="BN12" s="100">
        <v>31749999.999999899</v>
      </c>
      <c r="BO12" s="100">
        <v>2645833.3333333302</v>
      </c>
      <c r="BP12" s="100">
        <v>2645833.3333333302</v>
      </c>
      <c r="BQ12" s="100">
        <v>2645833.3333333302</v>
      </c>
      <c r="BR12" s="100">
        <v>2645833.3333333302</v>
      </c>
      <c r="BS12" s="100">
        <v>2645833.3333333302</v>
      </c>
      <c r="BT12" s="100">
        <v>2645833.3333333302</v>
      </c>
      <c r="BU12" s="100">
        <v>2645833.3333333302</v>
      </c>
      <c r="BV12" s="100">
        <v>2645833.3333333302</v>
      </c>
      <c r="BW12" s="100">
        <v>2645833.3333333302</v>
      </c>
      <c r="BX12" s="100">
        <v>2645833.3333333302</v>
      </c>
      <c r="BY12" s="100">
        <v>2645833.3333333302</v>
      </c>
      <c r="BZ12" s="100">
        <v>2645833.3333333302</v>
      </c>
      <c r="CA12" s="100">
        <v>31749999.999999899</v>
      </c>
    </row>
    <row r="13" spans="1:79" outlineLevel="1" x14ac:dyDescent="0.2">
      <c r="A13" s="101" t="s">
        <v>348</v>
      </c>
      <c r="B13" s="100">
        <v>5333333.3333333302</v>
      </c>
      <c r="C13" s="100">
        <v>5333333.3333333302</v>
      </c>
      <c r="D13" s="100">
        <v>5333333.3333333302</v>
      </c>
      <c r="E13" s="100">
        <v>5333333.3333333302</v>
      </c>
      <c r="F13" s="100">
        <v>5333333.3333333302</v>
      </c>
      <c r="G13" s="100">
        <v>5333333.3333333302</v>
      </c>
      <c r="H13" s="100">
        <v>5333333.3333333302</v>
      </c>
      <c r="I13" s="100">
        <v>5333333.3333333302</v>
      </c>
      <c r="J13" s="100">
        <v>5333333.3333333302</v>
      </c>
      <c r="K13" s="100">
        <v>5333333.3333333302</v>
      </c>
      <c r="L13" s="100">
        <v>5333333.3333333302</v>
      </c>
      <c r="M13" s="100">
        <v>5333333.3333333302</v>
      </c>
      <c r="N13" s="100">
        <v>64000000</v>
      </c>
      <c r="O13" s="100">
        <v>5333333.3333333302</v>
      </c>
      <c r="P13" s="100">
        <v>5333333.3333333302</v>
      </c>
      <c r="Q13" s="100">
        <v>5333333.3333333302</v>
      </c>
      <c r="R13" s="100">
        <v>5333333.3333333302</v>
      </c>
      <c r="S13" s="100">
        <v>5333333.3333333302</v>
      </c>
      <c r="T13" s="100">
        <v>5333333.3333333302</v>
      </c>
      <c r="U13" s="100">
        <v>5333333.3333333302</v>
      </c>
      <c r="V13" s="100">
        <v>5333333.3333333302</v>
      </c>
      <c r="W13" s="100">
        <v>5333333.3333333302</v>
      </c>
      <c r="X13" s="100">
        <v>5333333.3333333302</v>
      </c>
      <c r="Y13" s="100">
        <v>5333333.3333333302</v>
      </c>
      <c r="Z13" s="100">
        <v>5333333.3333333302</v>
      </c>
      <c r="AA13" s="100">
        <v>64000000</v>
      </c>
      <c r="AB13" s="100">
        <v>5333333.3333333302</v>
      </c>
      <c r="AC13" s="100">
        <v>5333333.3333333302</v>
      </c>
      <c r="AD13" s="100">
        <v>5333333.3333333302</v>
      </c>
      <c r="AE13" s="100">
        <v>5333333.3333333302</v>
      </c>
      <c r="AF13" s="100">
        <v>5333333.3333333302</v>
      </c>
      <c r="AG13" s="100">
        <v>5333333.3333333302</v>
      </c>
      <c r="AH13" s="100">
        <v>5333333.3333333302</v>
      </c>
      <c r="AI13" s="100">
        <v>5333333.3333333302</v>
      </c>
      <c r="AJ13" s="100">
        <v>5333333.3333333302</v>
      </c>
      <c r="AK13" s="100">
        <v>5333333.3333333302</v>
      </c>
      <c r="AL13" s="100">
        <v>5333333.3333333302</v>
      </c>
      <c r="AM13" s="100">
        <v>5333333.3333333302</v>
      </c>
      <c r="AN13" s="100">
        <v>64000000</v>
      </c>
      <c r="AO13" s="100">
        <v>5333333.3333333302</v>
      </c>
      <c r="AP13" s="100">
        <v>5333333.3333333302</v>
      </c>
      <c r="AQ13" s="100">
        <v>5333333.3333333302</v>
      </c>
      <c r="AR13" s="100">
        <v>5333333.3333333302</v>
      </c>
      <c r="AS13" s="100">
        <v>5333333.3333333302</v>
      </c>
      <c r="AT13" s="100">
        <v>5333333.3333333302</v>
      </c>
      <c r="AU13" s="100">
        <v>5333333.3333333302</v>
      </c>
      <c r="AV13" s="100">
        <v>5333333.3333333302</v>
      </c>
      <c r="AW13" s="100">
        <v>5333333.3333333302</v>
      </c>
      <c r="AX13" s="100">
        <v>5333333.3333333302</v>
      </c>
      <c r="AY13" s="100">
        <v>5333333.3333333302</v>
      </c>
      <c r="AZ13" s="100">
        <v>5333333.3333333302</v>
      </c>
      <c r="BA13" s="100">
        <v>64000000</v>
      </c>
      <c r="BB13" s="100">
        <v>5333333.3333333302</v>
      </c>
      <c r="BC13" s="100">
        <v>5333333.3333333302</v>
      </c>
      <c r="BD13" s="100">
        <v>5333333.3333333302</v>
      </c>
      <c r="BE13" s="100">
        <v>5333333.3333333302</v>
      </c>
      <c r="BF13" s="100">
        <v>5333333.3333333302</v>
      </c>
      <c r="BG13" s="100">
        <v>5333333.3333333302</v>
      </c>
      <c r="BH13" s="100">
        <v>5333333.3333333302</v>
      </c>
      <c r="BI13" s="100">
        <v>5333333.3333333302</v>
      </c>
      <c r="BJ13" s="100">
        <v>5333333.3333333302</v>
      </c>
      <c r="BK13" s="100">
        <v>5333333.3333333302</v>
      </c>
      <c r="BL13" s="100">
        <v>5333333.3333333302</v>
      </c>
      <c r="BM13" s="100">
        <v>5333333.3333333302</v>
      </c>
      <c r="BN13" s="100">
        <v>64000000</v>
      </c>
      <c r="BO13" s="100">
        <v>5333333.3333333302</v>
      </c>
      <c r="BP13" s="100">
        <v>5333333.3333333302</v>
      </c>
      <c r="BQ13" s="100">
        <v>5333333.3333333302</v>
      </c>
      <c r="BR13" s="100">
        <v>5333333.3333333302</v>
      </c>
      <c r="BS13" s="100">
        <v>5333333.3333333302</v>
      </c>
      <c r="BT13" s="100">
        <v>5333333.3333333302</v>
      </c>
      <c r="BU13" s="100">
        <v>5333333.3333333302</v>
      </c>
      <c r="BV13" s="100">
        <v>5333333.3333333302</v>
      </c>
      <c r="BW13" s="100">
        <v>5333333.3333333302</v>
      </c>
      <c r="BX13" s="100">
        <v>5333333.3333333302</v>
      </c>
      <c r="BY13" s="100">
        <v>5333333.3333333302</v>
      </c>
      <c r="BZ13" s="100">
        <v>5333333.3333333302</v>
      </c>
      <c r="CA13" s="100">
        <v>64000000</v>
      </c>
    </row>
    <row r="14" spans="1:79" outlineLevel="1" x14ac:dyDescent="0.2">
      <c r="A14" s="101" t="s">
        <v>349</v>
      </c>
      <c r="B14" s="100">
        <v>1647916.66666666</v>
      </c>
      <c r="C14" s="100">
        <v>1647916.66666666</v>
      </c>
      <c r="D14" s="100">
        <v>1647916.66666666</v>
      </c>
      <c r="E14" s="100">
        <v>1647916.66666666</v>
      </c>
      <c r="F14" s="100">
        <v>1647916.66666666</v>
      </c>
      <c r="G14" s="100">
        <v>1647916.66666666</v>
      </c>
      <c r="H14" s="100">
        <v>1647916.66666666</v>
      </c>
      <c r="I14" s="100">
        <v>1647916.66666666</v>
      </c>
      <c r="J14" s="100">
        <v>1647916.66666666</v>
      </c>
      <c r="K14" s="100">
        <v>1647916.66666666</v>
      </c>
      <c r="L14" s="100">
        <v>1647916.66666666</v>
      </c>
      <c r="M14" s="100">
        <v>1647916.66666666</v>
      </c>
      <c r="N14" s="100">
        <v>19775000</v>
      </c>
      <c r="O14" s="100">
        <v>1647916.66666666</v>
      </c>
      <c r="P14" s="100">
        <v>1647916.66666666</v>
      </c>
      <c r="Q14" s="100">
        <v>1647916.66666666</v>
      </c>
      <c r="R14" s="100">
        <v>1647916.66666666</v>
      </c>
      <c r="S14" s="100">
        <v>1647916.66666666</v>
      </c>
      <c r="T14" s="100">
        <v>1647916.66666666</v>
      </c>
      <c r="U14" s="100">
        <v>1647916.66666666</v>
      </c>
      <c r="V14" s="100">
        <v>1647916.66666666</v>
      </c>
      <c r="W14" s="100">
        <v>1647916.66666666</v>
      </c>
      <c r="X14" s="100">
        <v>1647916.66666666</v>
      </c>
      <c r="Y14" s="100">
        <v>1647916.66666666</v>
      </c>
      <c r="Z14" s="100">
        <v>1647916.66666666</v>
      </c>
      <c r="AA14" s="100">
        <v>19775000</v>
      </c>
      <c r="AB14" s="100">
        <v>1647916.66666666</v>
      </c>
      <c r="AC14" s="100">
        <v>1647916.66666666</v>
      </c>
      <c r="AD14" s="100">
        <v>1647916.66666666</v>
      </c>
      <c r="AE14" s="100">
        <v>1647916.66666666</v>
      </c>
      <c r="AF14" s="100">
        <v>1647916.66666666</v>
      </c>
      <c r="AG14" s="100">
        <v>1647916.66666666</v>
      </c>
      <c r="AH14" s="100">
        <v>1647916.66666666</v>
      </c>
      <c r="AI14" s="100">
        <v>1647916.66666666</v>
      </c>
      <c r="AJ14" s="100">
        <v>1647916.66666666</v>
      </c>
      <c r="AK14" s="100">
        <v>1647916.66666666</v>
      </c>
      <c r="AL14" s="100">
        <v>1647916.66666666</v>
      </c>
      <c r="AM14" s="100">
        <v>1647916.66666666</v>
      </c>
      <c r="AN14" s="100">
        <v>19775000</v>
      </c>
      <c r="AO14" s="100">
        <v>1647916.66666666</v>
      </c>
      <c r="AP14" s="100">
        <v>1647916.66666666</v>
      </c>
      <c r="AQ14" s="100">
        <v>1647916.66666666</v>
      </c>
      <c r="AR14" s="100">
        <v>1647916.66666666</v>
      </c>
      <c r="AS14" s="100">
        <v>1647916.66666666</v>
      </c>
      <c r="AT14" s="100">
        <v>1647916.66666666</v>
      </c>
      <c r="AU14" s="100">
        <v>1647916.66666666</v>
      </c>
      <c r="AV14" s="100">
        <v>1647916.66666666</v>
      </c>
      <c r="AW14" s="100">
        <v>1647916.66666666</v>
      </c>
      <c r="AX14" s="100">
        <v>1647916.66666666</v>
      </c>
      <c r="AY14" s="100">
        <v>1647916.66666666</v>
      </c>
      <c r="AZ14" s="100">
        <v>1647916.66666666</v>
      </c>
      <c r="BA14" s="100">
        <v>19775000</v>
      </c>
      <c r="BB14" s="100">
        <v>1647916.66666666</v>
      </c>
      <c r="BC14" s="100">
        <v>1647916.66666666</v>
      </c>
      <c r="BD14" s="100">
        <v>1647916.66666666</v>
      </c>
      <c r="BE14" s="100">
        <v>1647916.66666666</v>
      </c>
      <c r="BF14" s="100">
        <v>1647916.66666666</v>
      </c>
      <c r="BG14" s="100">
        <v>1647916.66666666</v>
      </c>
      <c r="BH14" s="100">
        <v>1647916.66666666</v>
      </c>
      <c r="BI14" s="100">
        <v>1647916.66666666</v>
      </c>
      <c r="BJ14" s="100">
        <v>1647916.66666666</v>
      </c>
      <c r="BK14" s="100">
        <v>1647916.66666666</v>
      </c>
      <c r="BL14" s="100">
        <v>1647916.66666666</v>
      </c>
      <c r="BM14" s="100">
        <v>1647916.66666666</v>
      </c>
      <c r="BN14" s="100">
        <v>19775000</v>
      </c>
      <c r="BO14" s="100">
        <v>1647916.66666666</v>
      </c>
      <c r="BP14" s="100">
        <v>1647916.66666666</v>
      </c>
      <c r="BQ14" s="100">
        <v>1647916.66666666</v>
      </c>
      <c r="BR14" s="100">
        <v>1647916.66666666</v>
      </c>
      <c r="BS14" s="100">
        <v>1647916.66666666</v>
      </c>
      <c r="BT14" s="100">
        <v>1647916.66666666</v>
      </c>
      <c r="BU14" s="100">
        <v>1647916.66666666</v>
      </c>
      <c r="BV14" s="100">
        <v>1647916.66666666</v>
      </c>
      <c r="BW14" s="100">
        <v>1647916.66666666</v>
      </c>
      <c r="BX14" s="100">
        <v>1647916.66666666</v>
      </c>
      <c r="BY14" s="100">
        <v>1647916.66666666</v>
      </c>
      <c r="BZ14" s="100">
        <v>1647916.66666666</v>
      </c>
      <c r="CA14" s="100">
        <v>19775000</v>
      </c>
    </row>
    <row r="15" spans="1:79" outlineLevel="1" x14ac:dyDescent="0.2">
      <c r="A15" s="101" t="s">
        <v>350</v>
      </c>
      <c r="B15" s="100">
        <v>1283333.33333333</v>
      </c>
      <c r="C15" s="100">
        <v>1283333.33333333</v>
      </c>
      <c r="D15" s="100">
        <v>1283333.33333333</v>
      </c>
      <c r="E15" s="100">
        <v>1283333.33333333</v>
      </c>
      <c r="F15" s="100">
        <v>1283333.33333333</v>
      </c>
      <c r="G15" s="100">
        <v>1283333.33333333</v>
      </c>
      <c r="H15" s="100">
        <v>1283333.33333333</v>
      </c>
      <c r="I15" s="100">
        <v>1283333.33333333</v>
      </c>
      <c r="J15" s="100">
        <v>1283333.33333333</v>
      </c>
      <c r="K15" s="100">
        <v>1283333.33333333</v>
      </c>
      <c r="L15" s="100">
        <v>1283333.33333333</v>
      </c>
      <c r="M15" s="100">
        <v>1283333.33333333</v>
      </c>
      <c r="N15" s="100">
        <v>15400000</v>
      </c>
      <c r="O15" s="100">
        <v>1283333.33333333</v>
      </c>
      <c r="P15" s="100">
        <v>1283333.33333333</v>
      </c>
      <c r="Q15" s="100">
        <v>1283333.33333333</v>
      </c>
      <c r="R15" s="100">
        <v>1283333.33333333</v>
      </c>
      <c r="S15" s="100">
        <v>1283333.33333333</v>
      </c>
      <c r="T15" s="100">
        <v>1283333.33333333</v>
      </c>
      <c r="U15" s="100">
        <v>1283333.33333333</v>
      </c>
      <c r="V15" s="100">
        <v>1283333.33333333</v>
      </c>
      <c r="W15" s="100">
        <v>1283333.33333333</v>
      </c>
      <c r="X15" s="100">
        <v>1283333.33333333</v>
      </c>
      <c r="Y15" s="100">
        <v>1283333.33333333</v>
      </c>
      <c r="Z15" s="100">
        <v>1283333.33333333</v>
      </c>
      <c r="AA15" s="100">
        <v>15400000</v>
      </c>
      <c r="AB15" s="100">
        <v>1283333.33333333</v>
      </c>
      <c r="AC15" s="100">
        <v>1283333.33333333</v>
      </c>
      <c r="AD15" s="100">
        <v>1283333.33333333</v>
      </c>
      <c r="AE15" s="100">
        <v>1283333.33333333</v>
      </c>
      <c r="AF15" s="100">
        <v>1283333.33333333</v>
      </c>
      <c r="AG15" s="100">
        <v>1283333.33333333</v>
      </c>
      <c r="AH15" s="100">
        <v>1283333.33333333</v>
      </c>
      <c r="AI15" s="100">
        <v>1283333.33333333</v>
      </c>
      <c r="AJ15" s="100">
        <v>1283333.33333333</v>
      </c>
      <c r="AK15" s="100">
        <v>1283333.33333333</v>
      </c>
      <c r="AL15" s="100">
        <v>1283333.33333333</v>
      </c>
      <c r="AM15" s="100">
        <v>1283333.33333333</v>
      </c>
      <c r="AN15" s="100">
        <v>15400000</v>
      </c>
      <c r="AO15" s="100">
        <v>1283333.33333333</v>
      </c>
      <c r="AP15" s="100">
        <v>1283333.33333333</v>
      </c>
      <c r="AQ15" s="100">
        <v>1283333.33333333</v>
      </c>
      <c r="AR15" s="100">
        <v>1283333.33333333</v>
      </c>
      <c r="AS15" s="100">
        <v>1283333.33333333</v>
      </c>
      <c r="AT15" s="100">
        <v>1283333.33333333</v>
      </c>
      <c r="AU15" s="100">
        <v>1283333.33333333</v>
      </c>
      <c r="AV15" s="100">
        <v>1283333.33333333</v>
      </c>
      <c r="AW15" s="100">
        <v>1283333.33333333</v>
      </c>
      <c r="AX15" s="100">
        <v>1283333.33333333</v>
      </c>
      <c r="AY15" s="100">
        <v>1283333.33333333</v>
      </c>
      <c r="AZ15" s="100">
        <v>1283333.33333333</v>
      </c>
      <c r="BA15" s="100">
        <v>15400000</v>
      </c>
      <c r="BB15" s="100">
        <v>1283333.33333333</v>
      </c>
      <c r="BC15" s="100">
        <v>1283333.33333333</v>
      </c>
      <c r="BD15" s="100">
        <v>1283333.33333333</v>
      </c>
      <c r="BE15" s="100">
        <v>1283333.33333333</v>
      </c>
      <c r="BF15" s="100">
        <v>1283333.33333333</v>
      </c>
      <c r="BG15" s="100">
        <v>1283333.33333333</v>
      </c>
      <c r="BH15" s="100">
        <v>1283333.33333333</v>
      </c>
      <c r="BI15" s="100">
        <v>1283333.33333333</v>
      </c>
      <c r="BJ15" s="100">
        <v>1283333.33333333</v>
      </c>
      <c r="BK15" s="100">
        <v>1283333.33333333</v>
      </c>
      <c r="BL15" s="100">
        <v>1283333.33333333</v>
      </c>
      <c r="BM15" s="100">
        <v>1283333.33333333</v>
      </c>
      <c r="BN15" s="100">
        <v>15400000</v>
      </c>
      <c r="BO15" s="100">
        <v>1283333.33333333</v>
      </c>
      <c r="BP15" s="100">
        <v>1283333.33333333</v>
      </c>
      <c r="BQ15" s="100">
        <v>1283333.33333333</v>
      </c>
      <c r="BR15" s="100">
        <v>1283333.33333333</v>
      </c>
      <c r="BS15" s="100">
        <v>1283333.33333333</v>
      </c>
      <c r="BT15" s="100">
        <v>1283333.33333333</v>
      </c>
      <c r="BU15" s="100">
        <v>1283333.33333333</v>
      </c>
      <c r="BV15" s="100">
        <v>1283333.33333333</v>
      </c>
      <c r="BW15" s="100">
        <v>1283333.33333333</v>
      </c>
      <c r="BX15" s="100">
        <v>1283333.33333333</v>
      </c>
      <c r="BY15" s="100">
        <v>1283333.33333333</v>
      </c>
      <c r="BZ15" s="100">
        <v>1283333.33333333</v>
      </c>
      <c r="CA15" s="100">
        <v>15400000</v>
      </c>
    </row>
    <row r="16" spans="1:79" outlineLevel="1" x14ac:dyDescent="0.2">
      <c r="A16" s="101" t="s">
        <v>351</v>
      </c>
      <c r="B16" s="100">
        <v>187500</v>
      </c>
      <c r="C16" s="100">
        <v>187500</v>
      </c>
      <c r="D16" s="100">
        <v>187500</v>
      </c>
      <c r="E16" s="100">
        <v>187500</v>
      </c>
      <c r="F16" s="100">
        <v>187500</v>
      </c>
      <c r="G16" s="100">
        <v>187500</v>
      </c>
      <c r="H16" s="100">
        <v>937500</v>
      </c>
      <c r="I16" s="100">
        <v>937500</v>
      </c>
      <c r="J16" s="100">
        <v>937500</v>
      </c>
      <c r="K16" s="100">
        <v>937500</v>
      </c>
      <c r="L16" s="100">
        <v>937500</v>
      </c>
      <c r="M16" s="100">
        <v>937500</v>
      </c>
      <c r="N16" s="100">
        <v>6750000</v>
      </c>
      <c r="O16" s="100">
        <v>1052083.33333333</v>
      </c>
      <c r="P16" s="100">
        <v>1052083.33333333</v>
      </c>
      <c r="Q16" s="100">
        <v>1052083.33333333</v>
      </c>
      <c r="R16" s="100">
        <v>1052083.33333333</v>
      </c>
      <c r="S16" s="100">
        <v>1052083.33333333</v>
      </c>
      <c r="T16" s="100">
        <v>1052083.33333333</v>
      </c>
      <c r="U16" s="100">
        <v>1041666.66666666</v>
      </c>
      <c r="V16" s="100">
        <v>1041666.66666666</v>
      </c>
      <c r="W16" s="100">
        <v>1041666.66666666</v>
      </c>
      <c r="X16" s="100">
        <v>1041666.66666666</v>
      </c>
      <c r="Y16" s="100">
        <v>1041666.66666666</v>
      </c>
      <c r="Z16" s="100">
        <v>1041666.66666666</v>
      </c>
      <c r="AA16" s="100">
        <v>12562499.999999899</v>
      </c>
      <c r="AB16" s="100">
        <v>937500</v>
      </c>
      <c r="AC16" s="100">
        <v>937500</v>
      </c>
      <c r="AD16" s="100">
        <v>937500</v>
      </c>
      <c r="AE16" s="100">
        <v>937500</v>
      </c>
      <c r="AF16" s="100">
        <v>937500</v>
      </c>
      <c r="AG16" s="100">
        <v>937500</v>
      </c>
      <c r="AH16" s="100">
        <v>937500</v>
      </c>
      <c r="AI16" s="100">
        <v>937500</v>
      </c>
      <c r="AJ16" s="100">
        <v>937500</v>
      </c>
      <c r="AK16" s="100">
        <v>937500</v>
      </c>
      <c r="AL16" s="100">
        <v>937500</v>
      </c>
      <c r="AM16" s="100">
        <v>937500</v>
      </c>
      <c r="AN16" s="100">
        <v>11250000</v>
      </c>
      <c r="AO16" s="100">
        <v>781249.99999999895</v>
      </c>
      <c r="AP16" s="100">
        <v>781249.99999999895</v>
      </c>
      <c r="AQ16" s="100">
        <v>781249.99999999895</v>
      </c>
      <c r="AR16" s="100">
        <v>781249.99999999895</v>
      </c>
      <c r="AS16" s="100">
        <v>781249.99999999895</v>
      </c>
      <c r="AT16" s="100">
        <v>781249.99999999895</v>
      </c>
      <c r="AU16" s="100">
        <v>781249.99999999895</v>
      </c>
      <c r="AV16" s="100">
        <v>781249.99999999895</v>
      </c>
      <c r="AW16" s="100">
        <v>781249.99999999895</v>
      </c>
      <c r="AX16" s="100">
        <v>781249.99999999895</v>
      </c>
      <c r="AY16" s="100">
        <v>781249.99999999895</v>
      </c>
      <c r="AZ16" s="100">
        <v>781249.99999999895</v>
      </c>
      <c r="BA16" s="100">
        <v>9374999.9999999907</v>
      </c>
      <c r="BB16" s="100">
        <v>760416.66666666605</v>
      </c>
      <c r="BC16" s="100">
        <v>760416.66666666605</v>
      </c>
      <c r="BD16" s="100">
        <v>760416.66666666605</v>
      </c>
      <c r="BE16" s="100">
        <v>760416.66666666605</v>
      </c>
      <c r="BF16" s="100">
        <v>760416.66666666605</v>
      </c>
      <c r="BG16" s="100">
        <v>760416.66666666605</v>
      </c>
      <c r="BH16" s="100">
        <v>760416.66666666605</v>
      </c>
      <c r="BI16" s="100">
        <v>760416.66666666605</v>
      </c>
      <c r="BJ16" s="100">
        <v>760416.66666666605</v>
      </c>
      <c r="BK16" s="100">
        <v>760416.66666666605</v>
      </c>
      <c r="BL16" s="100">
        <v>760416.66666666605</v>
      </c>
      <c r="BM16" s="100">
        <v>760416.66666666605</v>
      </c>
      <c r="BN16" s="100">
        <v>9125000</v>
      </c>
      <c r="BO16" s="100">
        <v>770833.33333333302</v>
      </c>
      <c r="BP16" s="100">
        <v>770833.33333333302</v>
      </c>
      <c r="BQ16" s="100">
        <v>770833.33333333302</v>
      </c>
      <c r="BR16" s="100">
        <v>770833.33333333302</v>
      </c>
      <c r="BS16" s="100">
        <v>770833.33333333302</v>
      </c>
      <c r="BT16" s="100">
        <v>770833.33333333302</v>
      </c>
      <c r="BU16" s="100">
        <v>770833.33333333302</v>
      </c>
      <c r="BV16" s="100">
        <v>770833.33333333302</v>
      </c>
      <c r="BW16" s="100">
        <v>770833.33333333302</v>
      </c>
      <c r="BX16" s="100">
        <v>770833.33333333302</v>
      </c>
      <c r="BY16" s="100">
        <v>770833.33333333302</v>
      </c>
      <c r="BZ16" s="100">
        <v>770833.33333333302</v>
      </c>
      <c r="CA16" s="100">
        <v>9250000</v>
      </c>
    </row>
    <row r="17" spans="1:79" outlineLevel="1" x14ac:dyDescent="0.2">
      <c r="A17" s="101" t="s">
        <v>352</v>
      </c>
      <c r="B17" s="100">
        <v>1700000</v>
      </c>
      <c r="C17" s="100">
        <v>1700000</v>
      </c>
      <c r="D17" s="100">
        <v>1700000</v>
      </c>
      <c r="E17" s="100">
        <v>1700000</v>
      </c>
      <c r="F17" s="100">
        <v>1700000</v>
      </c>
      <c r="G17" s="100">
        <v>1700000</v>
      </c>
      <c r="H17" s="100">
        <v>1700000</v>
      </c>
      <c r="I17" s="100">
        <v>1700000</v>
      </c>
      <c r="J17" s="100">
        <v>1700000</v>
      </c>
      <c r="K17" s="100">
        <v>1700000</v>
      </c>
      <c r="L17" s="100">
        <v>1700000</v>
      </c>
      <c r="M17" s="100">
        <v>1700000</v>
      </c>
      <c r="N17" s="100">
        <v>20400000</v>
      </c>
      <c r="O17" s="100">
        <v>1700000</v>
      </c>
      <c r="P17" s="100">
        <v>1700000</v>
      </c>
      <c r="Q17" s="100">
        <v>1700000</v>
      </c>
      <c r="R17" s="100">
        <v>1700000</v>
      </c>
      <c r="S17" s="100">
        <v>1700000</v>
      </c>
      <c r="T17" s="100">
        <v>1700000</v>
      </c>
      <c r="U17" s="100">
        <v>1700000</v>
      </c>
      <c r="V17" s="100">
        <v>1700000</v>
      </c>
      <c r="W17" s="100">
        <v>1700000</v>
      </c>
      <c r="X17" s="100">
        <v>1700000</v>
      </c>
      <c r="Y17" s="100">
        <v>1700000</v>
      </c>
      <c r="Z17" s="100">
        <v>1700000</v>
      </c>
      <c r="AA17" s="100">
        <v>20400000</v>
      </c>
      <c r="AB17" s="100">
        <v>1700000</v>
      </c>
      <c r="AC17" s="100">
        <v>1700000</v>
      </c>
      <c r="AD17" s="100">
        <v>1700000</v>
      </c>
      <c r="AE17" s="100">
        <v>1700000</v>
      </c>
      <c r="AF17" s="100">
        <v>1700000</v>
      </c>
      <c r="AG17" s="100">
        <v>1700000</v>
      </c>
      <c r="AH17" s="100">
        <v>1700000</v>
      </c>
      <c r="AI17" s="100">
        <v>1700000</v>
      </c>
      <c r="AJ17" s="100">
        <v>1700000</v>
      </c>
      <c r="AK17" s="100">
        <v>1700000</v>
      </c>
      <c r="AL17" s="100">
        <v>1700000</v>
      </c>
      <c r="AM17" s="100">
        <v>1700000</v>
      </c>
      <c r="AN17" s="100">
        <v>20400000</v>
      </c>
      <c r="AO17" s="100">
        <v>1700000</v>
      </c>
      <c r="AP17" s="100">
        <v>1700000</v>
      </c>
      <c r="AQ17" s="100">
        <v>1700000</v>
      </c>
      <c r="AR17" s="100">
        <v>1700000</v>
      </c>
      <c r="AS17" s="100">
        <v>1700000</v>
      </c>
      <c r="AT17" s="100">
        <v>1700000</v>
      </c>
      <c r="AU17" s="100">
        <v>1700000</v>
      </c>
      <c r="AV17" s="100">
        <v>1700000</v>
      </c>
      <c r="AW17" s="100">
        <v>1700000</v>
      </c>
      <c r="AX17" s="100">
        <v>1700000</v>
      </c>
      <c r="AY17" s="100">
        <v>1700000</v>
      </c>
      <c r="AZ17" s="100">
        <v>1700000</v>
      </c>
      <c r="BA17" s="100">
        <v>20400000</v>
      </c>
      <c r="BB17" s="100">
        <v>1700000</v>
      </c>
      <c r="BC17" s="100">
        <v>1700000</v>
      </c>
      <c r="BD17" s="100">
        <v>1700000</v>
      </c>
      <c r="BE17" s="100">
        <v>1700000</v>
      </c>
      <c r="BF17" s="100">
        <v>1700000</v>
      </c>
      <c r="BG17" s="100">
        <v>1700000</v>
      </c>
      <c r="BH17" s="100">
        <v>1700000</v>
      </c>
      <c r="BI17" s="100">
        <v>1700000</v>
      </c>
      <c r="BJ17" s="100">
        <v>1700000</v>
      </c>
      <c r="BK17" s="100">
        <v>1700000</v>
      </c>
      <c r="BL17" s="100">
        <v>1700000</v>
      </c>
      <c r="BM17" s="100">
        <v>1700000</v>
      </c>
      <c r="BN17" s="100">
        <v>20400000</v>
      </c>
      <c r="BO17" s="100">
        <v>1700000</v>
      </c>
      <c r="BP17" s="100">
        <v>1700000</v>
      </c>
      <c r="BQ17" s="100">
        <v>1700000</v>
      </c>
      <c r="BR17" s="100">
        <v>1700000</v>
      </c>
      <c r="BS17" s="100">
        <v>1700000</v>
      </c>
      <c r="BT17" s="100">
        <v>1700000</v>
      </c>
      <c r="BU17" s="100">
        <v>1700000</v>
      </c>
      <c r="BV17" s="100">
        <v>1700000</v>
      </c>
      <c r="BW17" s="100">
        <v>1700000</v>
      </c>
      <c r="BX17" s="100">
        <v>1700000</v>
      </c>
      <c r="BY17" s="100">
        <v>1700000</v>
      </c>
      <c r="BZ17" s="100">
        <v>1700000</v>
      </c>
      <c r="CA17" s="100">
        <v>20400000</v>
      </c>
    </row>
    <row r="18" spans="1:79" outlineLevel="1" x14ac:dyDescent="0.2">
      <c r="A18" s="101" t="s">
        <v>353</v>
      </c>
      <c r="B18" s="100">
        <v>1733333.33333333</v>
      </c>
      <c r="C18" s="100">
        <v>1733333.33333333</v>
      </c>
      <c r="D18" s="100">
        <v>1733333.33333333</v>
      </c>
      <c r="E18" s="100">
        <v>1733333.33333333</v>
      </c>
      <c r="F18" s="100">
        <v>1733333.33333333</v>
      </c>
      <c r="G18" s="100">
        <v>1733333.33333333</v>
      </c>
      <c r="H18" s="100">
        <v>1733333.33333333</v>
      </c>
      <c r="I18" s="100">
        <v>1733333.33333333</v>
      </c>
      <c r="J18" s="100">
        <v>1733333.33333333</v>
      </c>
      <c r="K18" s="100">
        <v>1733333.33333333</v>
      </c>
      <c r="L18" s="100">
        <v>1733333.33333333</v>
      </c>
      <c r="M18" s="100">
        <v>1733333.33333333</v>
      </c>
      <c r="N18" s="100">
        <v>20800000</v>
      </c>
      <c r="O18" s="100">
        <v>1733333.33333333</v>
      </c>
      <c r="P18" s="100">
        <v>1733333.33333333</v>
      </c>
      <c r="Q18" s="100">
        <v>1733333.33333333</v>
      </c>
      <c r="R18" s="100">
        <v>1733333.33333333</v>
      </c>
      <c r="S18" s="100">
        <v>1733333.33333333</v>
      </c>
      <c r="T18" s="100">
        <v>1733333.33333333</v>
      </c>
      <c r="U18" s="100">
        <v>1733333.33333333</v>
      </c>
      <c r="V18" s="100">
        <v>1733333.33333333</v>
      </c>
      <c r="W18" s="100">
        <v>1733333.33333333</v>
      </c>
      <c r="X18" s="100">
        <v>1733333.33333333</v>
      </c>
      <c r="Y18" s="100">
        <v>1733333.33333333</v>
      </c>
      <c r="Z18" s="100">
        <v>1733333.33333333</v>
      </c>
      <c r="AA18" s="100">
        <v>20800000</v>
      </c>
      <c r="AB18" s="100">
        <v>1733333.33333333</v>
      </c>
      <c r="AC18" s="100">
        <v>1733333.33333333</v>
      </c>
      <c r="AD18" s="100">
        <v>1733333.33333333</v>
      </c>
      <c r="AE18" s="100">
        <v>1733333.33333333</v>
      </c>
      <c r="AF18" s="100">
        <v>1733333.33333333</v>
      </c>
      <c r="AG18" s="100">
        <v>1733333.33333333</v>
      </c>
      <c r="AH18" s="100">
        <v>1733333.33333333</v>
      </c>
      <c r="AI18" s="100">
        <v>1733333.33333333</v>
      </c>
      <c r="AJ18" s="100">
        <v>1733333.33333333</v>
      </c>
      <c r="AK18" s="100">
        <v>1733333.33333333</v>
      </c>
      <c r="AL18" s="100">
        <v>1733333.33333333</v>
      </c>
      <c r="AM18" s="100">
        <v>1733333.33333333</v>
      </c>
      <c r="AN18" s="100">
        <v>20800000</v>
      </c>
      <c r="AO18" s="100">
        <v>1733333.33333333</v>
      </c>
      <c r="AP18" s="100">
        <v>1733333.33333333</v>
      </c>
      <c r="AQ18" s="100">
        <v>1733333.33333333</v>
      </c>
      <c r="AR18" s="100">
        <v>1733333.33333333</v>
      </c>
      <c r="AS18" s="100">
        <v>1733333.33333333</v>
      </c>
      <c r="AT18" s="100">
        <v>1733333.33333333</v>
      </c>
      <c r="AU18" s="100">
        <v>1733333.33333333</v>
      </c>
      <c r="AV18" s="100">
        <v>1733333.33333333</v>
      </c>
      <c r="AW18" s="100">
        <v>1733333.33333333</v>
      </c>
      <c r="AX18" s="100">
        <v>1733333.33333333</v>
      </c>
      <c r="AY18" s="100">
        <v>1733333.33333333</v>
      </c>
      <c r="AZ18" s="100">
        <v>1733333.33333333</v>
      </c>
      <c r="BA18" s="100">
        <v>20800000</v>
      </c>
      <c r="BB18" s="100">
        <v>1733333.33333333</v>
      </c>
      <c r="BC18" s="100">
        <v>1733333.33333333</v>
      </c>
      <c r="BD18" s="100">
        <v>1733333.33333333</v>
      </c>
      <c r="BE18" s="100">
        <v>1733333.33333333</v>
      </c>
      <c r="BF18" s="100">
        <v>1733333.33333333</v>
      </c>
      <c r="BG18" s="100">
        <v>1733333.33333333</v>
      </c>
      <c r="BH18" s="100">
        <v>1733333.33333333</v>
      </c>
      <c r="BI18" s="100">
        <v>1733333.33333333</v>
      </c>
      <c r="BJ18" s="100">
        <v>1733333.33333333</v>
      </c>
      <c r="BK18" s="100">
        <v>1733333.33333333</v>
      </c>
      <c r="BL18" s="100">
        <v>1733333.33333333</v>
      </c>
      <c r="BM18" s="100">
        <v>1733333.33333333</v>
      </c>
      <c r="BN18" s="100">
        <v>20800000</v>
      </c>
      <c r="BO18" s="100">
        <v>866666.66666666605</v>
      </c>
      <c r="CA18" s="100">
        <v>866666.66666666605</v>
      </c>
    </row>
    <row r="19" spans="1:79" outlineLevel="1" x14ac:dyDescent="0.2">
      <c r="A19" s="101" t="s">
        <v>354</v>
      </c>
      <c r="B19" s="100">
        <v>1400000</v>
      </c>
      <c r="C19" s="100">
        <v>1400000</v>
      </c>
      <c r="D19" s="100">
        <v>1400000</v>
      </c>
      <c r="E19" s="100">
        <v>1400000</v>
      </c>
      <c r="F19" s="100">
        <v>1400000</v>
      </c>
      <c r="G19" s="100">
        <v>1400000</v>
      </c>
      <c r="H19" s="100">
        <v>1400000</v>
      </c>
      <c r="I19" s="100">
        <v>1400000</v>
      </c>
      <c r="J19" s="100">
        <v>1400000</v>
      </c>
      <c r="K19" s="100">
        <v>1400000</v>
      </c>
      <c r="L19" s="100">
        <v>1400000</v>
      </c>
      <c r="M19" s="100">
        <v>1400000</v>
      </c>
      <c r="N19" s="100">
        <v>16800000</v>
      </c>
      <c r="O19" s="100">
        <v>1400000</v>
      </c>
      <c r="P19" s="100">
        <v>1400000</v>
      </c>
      <c r="Q19" s="100">
        <v>1400000</v>
      </c>
      <c r="R19" s="100">
        <v>1400000</v>
      </c>
      <c r="S19" s="100">
        <v>1400000</v>
      </c>
      <c r="T19" s="100">
        <v>1400000</v>
      </c>
      <c r="U19" s="100">
        <v>1400000</v>
      </c>
      <c r="V19" s="100">
        <v>1400000</v>
      </c>
      <c r="W19" s="100">
        <v>1400000</v>
      </c>
      <c r="X19" s="100">
        <v>1400000</v>
      </c>
      <c r="Y19" s="100">
        <v>1400000</v>
      </c>
      <c r="Z19" s="100">
        <v>1400000</v>
      </c>
      <c r="AA19" s="100">
        <v>16800000</v>
      </c>
      <c r="AB19" s="100">
        <v>1400000</v>
      </c>
      <c r="AC19" s="100">
        <v>1400000</v>
      </c>
      <c r="AD19" s="100">
        <v>1400000</v>
      </c>
      <c r="AE19" s="100">
        <v>1400000</v>
      </c>
      <c r="AF19" s="100">
        <v>1400000</v>
      </c>
      <c r="AG19" s="100">
        <v>1400000</v>
      </c>
      <c r="AH19" s="100">
        <v>1400000</v>
      </c>
      <c r="AI19" s="100">
        <v>1400000</v>
      </c>
      <c r="AJ19" s="100">
        <v>1400000</v>
      </c>
      <c r="AK19" s="100">
        <v>1400000</v>
      </c>
      <c r="AL19" s="100">
        <v>1400000</v>
      </c>
      <c r="AM19" s="100">
        <v>1400000</v>
      </c>
      <c r="AN19" s="100">
        <v>16800000</v>
      </c>
      <c r="AO19" s="100">
        <v>1400000</v>
      </c>
      <c r="AP19" s="100">
        <v>1400000</v>
      </c>
      <c r="AQ19" s="100">
        <v>1400000</v>
      </c>
      <c r="AR19" s="100">
        <v>1400000</v>
      </c>
      <c r="AS19" s="100">
        <v>1400000</v>
      </c>
      <c r="AT19" s="100">
        <v>1400000</v>
      </c>
      <c r="AU19" s="100">
        <v>1400000</v>
      </c>
      <c r="AV19" s="100">
        <v>1400000</v>
      </c>
      <c r="AW19" s="100">
        <v>1400000</v>
      </c>
      <c r="AX19" s="100">
        <v>1400000</v>
      </c>
      <c r="AY19" s="100">
        <v>1400000</v>
      </c>
      <c r="AZ19" s="100">
        <v>1400000</v>
      </c>
      <c r="BA19" s="100">
        <v>16800000</v>
      </c>
      <c r="BB19" s="100">
        <v>1400000</v>
      </c>
      <c r="BC19" s="100">
        <v>1400000</v>
      </c>
      <c r="BD19" s="100">
        <v>1400000</v>
      </c>
      <c r="BE19" s="100">
        <v>1400000</v>
      </c>
      <c r="BF19" s="100">
        <v>1400000</v>
      </c>
      <c r="BG19" s="100">
        <v>1400000</v>
      </c>
      <c r="BH19" s="100">
        <v>1400000</v>
      </c>
      <c r="BI19" s="100">
        <v>1400000</v>
      </c>
      <c r="BJ19" s="100">
        <v>1400000</v>
      </c>
      <c r="BK19" s="100">
        <v>1400000</v>
      </c>
      <c r="BL19" s="100">
        <v>1400000</v>
      </c>
      <c r="BM19" s="100">
        <v>1400000</v>
      </c>
      <c r="BN19" s="100">
        <v>16800000</v>
      </c>
      <c r="BO19" s="100">
        <v>1400000</v>
      </c>
      <c r="BP19" s="100">
        <v>1400000</v>
      </c>
      <c r="BQ19" s="100">
        <v>1400000</v>
      </c>
      <c r="BR19" s="100">
        <v>1400000</v>
      </c>
      <c r="BS19" s="100">
        <v>1400000</v>
      </c>
      <c r="BT19" s="100">
        <v>1400000</v>
      </c>
      <c r="BU19" s="100">
        <v>1400000</v>
      </c>
      <c r="BV19" s="100">
        <v>1400000</v>
      </c>
      <c r="BW19" s="100">
        <v>1400000</v>
      </c>
      <c r="BX19" s="100">
        <v>1400000</v>
      </c>
      <c r="BY19" s="100">
        <v>1400000</v>
      </c>
      <c r="BZ19" s="100">
        <v>1400000</v>
      </c>
      <c r="CA19" s="100">
        <v>16800000</v>
      </c>
    </row>
    <row r="20" spans="1:79" outlineLevel="1" x14ac:dyDescent="0.2">
      <c r="A20" s="101" t="s">
        <v>355</v>
      </c>
      <c r="B20" s="100">
        <v>1900000</v>
      </c>
      <c r="C20" s="100">
        <v>1900000</v>
      </c>
      <c r="D20" s="100">
        <v>1900000</v>
      </c>
      <c r="E20" s="100">
        <v>1900000</v>
      </c>
      <c r="F20" s="100">
        <v>1900000</v>
      </c>
      <c r="G20" s="100">
        <v>1900000</v>
      </c>
      <c r="H20" s="100">
        <v>1900000</v>
      </c>
      <c r="I20" s="100">
        <v>1900000</v>
      </c>
      <c r="J20" s="100">
        <v>1900000</v>
      </c>
      <c r="K20" s="100">
        <v>1900000</v>
      </c>
      <c r="L20" s="100">
        <v>1900000</v>
      </c>
      <c r="M20" s="100">
        <v>1900000</v>
      </c>
      <c r="N20" s="100">
        <v>22800000</v>
      </c>
      <c r="O20" s="100">
        <v>1900000</v>
      </c>
      <c r="P20" s="100">
        <v>1900000</v>
      </c>
      <c r="Q20" s="100">
        <v>1900000</v>
      </c>
      <c r="R20" s="100">
        <v>1900000</v>
      </c>
      <c r="S20" s="100">
        <v>1900000</v>
      </c>
      <c r="T20" s="100">
        <v>1900000</v>
      </c>
      <c r="U20" s="100">
        <v>1900000</v>
      </c>
      <c r="V20" s="100">
        <v>1900000</v>
      </c>
      <c r="W20" s="100">
        <v>1900000</v>
      </c>
      <c r="X20" s="100">
        <v>1900000</v>
      </c>
      <c r="Y20" s="100">
        <v>1900000</v>
      </c>
      <c r="Z20" s="100">
        <v>1900000</v>
      </c>
      <c r="AA20" s="100">
        <v>22800000</v>
      </c>
      <c r="AB20" s="100">
        <v>1900000</v>
      </c>
      <c r="AC20" s="100">
        <v>1900000</v>
      </c>
      <c r="AD20" s="100">
        <v>1900000</v>
      </c>
      <c r="AE20" s="100">
        <v>1900000</v>
      </c>
      <c r="AF20" s="100">
        <v>1900000</v>
      </c>
      <c r="AG20" s="100">
        <v>1900000</v>
      </c>
      <c r="AH20" s="100">
        <v>1900000</v>
      </c>
      <c r="AI20" s="100">
        <v>1900000</v>
      </c>
      <c r="AJ20" s="100">
        <v>1900000</v>
      </c>
      <c r="AK20" s="100">
        <v>1900000</v>
      </c>
      <c r="AL20" s="100">
        <v>1900000</v>
      </c>
      <c r="AM20" s="100">
        <v>1900000</v>
      </c>
      <c r="AN20" s="100">
        <v>22800000</v>
      </c>
      <c r="AO20" s="100">
        <v>1900000</v>
      </c>
      <c r="AP20" s="100">
        <v>1900000</v>
      </c>
      <c r="AQ20" s="100">
        <v>1900000</v>
      </c>
      <c r="AR20" s="100">
        <v>1900000</v>
      </c>
      <c r="AS20" s="100">
        <v>1900000</v>
      </c>
      <c r="AT20" s="100">
        <v>1900000</v>
      </c>
      <c r="AU20" s="100">
        <v>1900000</v>
      </c>
      <c r="AV20" s="100">
        <v>1900000</v>
      </c>
      <c r="AW20" s="100">
        <v>1900000</v>
      </c>
      <c r="AX20" s="100">
        <v>1900000</v>
      </c>
      <c r="AY20" s="100">
        <v>1900000</v>
      </c>
      <c r="AZ20" s="100">
        <v>1900000</v>
      </c>
      <c r="BA20" s="100">
        <v>22800000</v>
      </c>
      <c r="BB20" s="100">
        <v>1900000</v>
      </c>
      <c r="BC20" s="100">
        <v>1900000</v>
      </c>
      <c r="BD20" s="100">
        <v>1900000</v>
      </c>
      <c r="BE20" s="100">
        <v>1900000</v>
      </c>
      <c r="BF20" s="100">
        <v>1900000</v>
      </c>
      <c r="BG20" s="100">
        <v>1900000</v>
      </c>
      <c r="BH20" s="100">
        <v>1900000</v>
      </c>
      <c r="BI20" s="100">
        <v>1900000</v>
      </c>
      <c r="BJ20" s="100">
        <v>1900000</v>
      </c>
      <c r="BK20" s="100">
        <v>1900000</v>
      </c>
      <c r="BL20" s="100">
        <v>1900000</v>
      </c>
      <c r="BM20" s="100">
        <v>1900000</v>
      </c>
      <c r="BN20" s="100">
        <v>22800000</v>
      </c>
      <c r="BO20" s="100">
        <v>1900000</v>
      </c>
      <c r="BP20" s="100">
        <v>1900000</v>
      </c>
      <c r="BQ20" s="100">
        <v>1900000</v>
      </c>
      <c r="BR20" s="100">
        <v>1900000</v>
      </c>
      <c r="BS20" s="100">
        <v>1900000</v>
      </c>
      <c r="BT20" s="100">
        <v>1900000</v>
      </c>
      <c r="BU20" s="100">
        <v>1900000</v>
      </c>
      <c r="BV20" s="100">
        <v>1900000</v>
      </c>
      <c r="BW20" s="100">
        <v>1900000</v>
      </c>
      <c r="BX20" s="100">
        <v>1900000</v>
      </c>
      <c r="BY20" s="100">
        <v>1900000</v>
      </c>
      <c r="BZ20" s="100">
        <v>1900000</v>
      </c>
      <c r="CA20" s="100">
        <v>22800000</v>
      </c>
    </row>
    <row r="21" spans="1:79" outlineLevel="1" x14ac:dyDescent="0.2">
      <c r="A21" s="101" t="s">
        <v>356</v>
      </c>
      <c r="B21" s="100">
        <v>1458333.33333333</v>
      </c>
      <c r="C21" s="100">
        <v>1458333.33333333</v>
      </c>
      <c r="D21" s="100">
        <v>1458333.33333333</v>
      </c>
      <c r="E21" s="100">
        <v>1458333.33333333</v>
      </c>
      <c r="F21" s="100">
        <v>1458333.33333333</v>
      </c>
      <c r="G21" s="100">
        <v>1458333.33333333</v>
      </c>
      <c r="H21" s="100">
        <v>1458333.33333333</v>
      </c>
      <c r="I21" s="100">
        <v>1458333.33333333</v>
      </c>
      <c r="J21" s="100">
        <v>1458333.33333333</v>
      </c>
      <c r="K21" s="100">
        <v>1458333.33333333</v>
      </c>
      <c r="L21" s="100">
        <v>1458333.33333333</v>
      </c>
      <c r="M21" s="100">
        <v>1458333.33333333</v>
      </c>
      <c r="N21" s="100">
        <v>17500000</v>
      </c>
      <c r="O21" s="100">
        <v>1458333.33333333</v>
      </c>
      <c r="P21" s="100">
        <v>1458333.33333333</v>
      </c>
      <c r="Q21" s="100">
        <v>1458333.33333333</v>
      </c>
      <c r="R21" s="100">
        <v>1458333.33333333</v>
      </c>
      <c r="S21" s="100">
        <v>1458333.33333333</v>
      </c>
      <c r="T21" s="100">
        <v>1458333.33333333</v>
      </c>
      <c r="U21" s="100">
        <v>1458333.33333333</v>
      </c>
      <c r="V21" s="100">
        <v>1458333.33333333</v>
      </c>
      <c r="W21" s="100">
        <v>1458333.33333333</v>
      </c>
      <c r="X21" s="100">
        <v>1458333.33333333</v>
      </c>
      <c r="Y21" s="100">
        <v>1458333.33333333</v>
      </c>
      <c r="Z21" s="100">
        <v>1458333.33333333</v>
      </c>
      <c r="AA21" s="100">
        <v>17500000</v>
      </c>
      <c r="AB21" s="100">
        <v>1458333.33333333</v>
      </c>
      <c r="AC21" s="100">
        <v>1458333.33333333</v>
      </c>
      <c r="AD21" s="100">
        <v>1458333.33333333</v>
      </c>
      <c r="AE21" s="100">
        <v>1458333.33333333</v>
      </c>
      <c r="AF21" s="100">
        <v>1458333.33333333</v>
      </c>
      <c r="AG21" s="100">
        <v>1458333.33333333</v>
      </c>
      <c r="AH21" s="100">
        <v>1458333.33333333</v>
      </c>
      <c r="AI21" s="100">
        <v>1458333.33333333</v>
      </c>
      <c r="AJ21" s="100">
        <v>1458333.33333333</v>
      </c>
      <c r="AK21" s="100">
        <v>1458333.33333333</v>
      </c>
      <c r="AL21" s="100">
        <v>1458333.33333333</v>
      </c>
      <c r="AM21" s="100">
        <v>1458333.33333333</v>
      </c>
      <c r="AN21" s="100">
        <v>17500000</v>
      </c>
      <c r="AO21" s="100">
        <v>1458333.33333333</v>
      </c>
      <c r="AP21" s="100">
        <v>1458333.33333333</v>
      </c>
      <c r="AQ21" s="100">
        <v>1458333.33333333</v>
      </c>
      <c r="AR21" s="100">
        <v>1458333.33333333</v>
      </c>
      <c r="AS21" s="100">
        <v>1458333.33333333</v>
      </c>
      <c r="AT21" s="100">
        <v>1458333.33333333</v>
      </c>
      <c r="AU21" s="100">
        <v>1458333.33333333</v>
      </c>
      <c r="AV21" s="100">
        <v>1458333.33333333</v>
      </c>
      <c r="AW21" s="100">
        <v>1458333.33333333</v>
      </c>
      <c r="AX21" s="100">
        <v>1458333.33333333</v>
      </c>
      <c r="AY21" s="100">
        <v>1458333.33333333</v>
      </c>
      <c r="AZ21" s="100">
        <v>1458333.33333333</v>
      </c>
      <c r="BA21" s="100">
        <v>17500000</v>
      </c>
      <c r="BB21" s="100">
        <v>1458333.33333333</v>
      </c>
      <c r="BC21" s="100">
        <v>1458333.33333333</v>
      </c>
      <c r="BD21" s="100">
        <v>1458333.33333333</v>
      </c>
      <c r="BE21" s="100">
        <v>1458333.33333333</v>
      </c>
      <c r="BF21" s="100">
        <v>1458333.33333333</v>
      </c>
      <c r="BG21" s="100">
        <v>1458333.33333333</v>
      </c>
      <c r="BH21" s="100">
        <v>1458333.33333333</v>
      </c>
      <c r="BI21" s="100">
        <v>1458333.33333333</v>
      </c>
      <c r="BJ21" s="100">
        <v>1458333.33333333</v>
      </c>
      <c r="BK21" s="100">
        <v>1458333.33333333</v>
      </c>
      <c r="BL21" s="100">
        <v>1458333.33333333</v>
      </c>
      <c r="BM21" s="100">
        <v>1458333.33333333</v>
      </c>
      <c r="BN21" s="100">
        <v>17500000</v>
      </c>
      <c r="BO21" s="100">
        <v>1458333.33333333</v>
      </c>
      <c r="BP21" s="100">
        <v>1458333.33333333</v>
      </c>
      <c r="BQ21" s="100">
        <v>1458333.33333333</v>
      </c>
      <c r="BR21" s="100">
        <v>1458333.33333333</v>
      </c>
      <c r="BS21" s="100">
        <v>1458333.33333333</v>
      </c>
      <c r="BT21" s="100">
        <v>1458333.33333333</v>
      </c>
      <c r="BU21" s="100">
        <v>1458333.33333333</v>
      </c>
      <c r="BV21" s="100">
        <v>1458333.33333333</v>
      </c>
      <c r="BW21" s="100">
        <v>1458333.33333333</v>
      </c>
      <c r="BX21" s="100">
        <v>1458333.33333333</v>
      </c>
      <c r="BY21" s="100">
        <v>1458333.33333333</v>
      </c>
      <c r="BZ21" s="100">
        <v>1458333.33333333</v>
      </c>
      <c r="CA21" s="100">
        <v>17500000</v>
      </c>
    </row>
    <row r="22" spans="1:79" outlineLevel="1" x14ac:dyDescent="0.2">
      <c r="A22" s="101" t="s">
        <v>357</v>
      </c>
      <c r="B22" s="100">
        <v>729166.66666666605</v>
      </c>
      <c r="C22" s="100">
        <v>729166.66666666605</v>
      </c>
      <c r="D22" s="100">
        <v>729166.66666666605</v>
      </c>
      <c r="E22" s="100">
        <v>729166.66666666605</v>
      </c>
      <c r="F22" s="100">
        <v>729166.66666666605</v>
      </c>
      <c r="G22" s="100">
        <v>729166.66666666605</v>
      </c>
      <c r="H22" s="100">
        <v>729166.66666666605</v>
      </c>
      <c r="I22" s="100">
        <v>729166.66666666605</v>
      </c>
      <c r="J22" s="100">
        <v>729166.66666666605</v>
      </c>
      <c r="K22" s="100">
        <v>729166.66666666605</v>
      </c>
      <c r="L22" s="100">
        <v>729166.66666666605</v>
      </c>
      <c r="M22" s="100">
        <v>729166.66666666605</v>
      </c>
      <c r="N22" s="100">
        <v>8750000</v>
      </c>
      <c r="O22" s="100">
        <v>729166.66666666605</v>
      </c>
      <c r="P22" s="100">
        <v>729166.66666666605</v>
      </c>
      <c r="Q22" s="100">
        <v>729166.66666666605</v>
      </c>
      <c r="R22" s="100">
        <v>729166.66666666605</v>
      </c>
      <c r="S22" s="100">
        <v>729166.66666666605</v>
      </c>
      <c r="T22" s="100">
        <v>729166.66666666605</v>
      </c>
      <c r="U22" s="100">
        <v>729166.66666666605</v>
      </c>
      <c r="V22" s="100">
        <v>729166.66666666605</v>
      </c>
      <c r="W22" s="100">
        <v>729166.66666666605</v>
      </c>
      <c r="X22" s="100">
        <v>729166.66666666605</v>
      </c>
      <c r="Y22" s="100">
        <v>729166.66666666605</v>
      </c>
      <c r="Z22" s="100">
        <v>729166.66666666605</v>
      </c>
      <c r="AA22" s="100">
        <v>8750000</v>
      </c>
      <c r="AB22" s="100">
        <v>729166.66666666605</v>
      </c>
      <c r="AC22" s="100">
        <v>729166.66666666605</v>
      </c>
      <c r="AD22" s="100">
        <v>729166.66666666605</v>
      </c>
      <c r="AE22" s="100">
        <v>729166.66666666605</v>
      </c>
      <c r="AF22" s="100">
        <v>729166.66666666605</v>
      </c>
      <c r="AG22" s="100">
        <v>729166.66666666605</v>
      </c>
      <c r="AH22" s="100">
        <v>729166.66666666605</v>
      </c>
      <c r="AI22" s="100">
        <v>729166.66666666605</v>
      </c>
      <c r="AJ22" s="100">
        <v>729166.66666666605</v>
      </c>
      <c r="AK22" s="100">
        <v>729166.66666666605</v>
      </c>
      <c r="AL22" s="100">
        <v>729166.66666666605</v>
      </c>
      <c r="AM22" s="100">
        <v>729166.66666666605</v>
      </c>
      <c r="AN22" s="100">
        <v>8750000</v>
      </c>
      <c r="AO22" s="100">
        <v>729166.66666666605</v>
      </c>
      <c r="AP22" s="100">
        <v>729166.66666666605</v>
      </c>
      <c r="AQ22" s="100">
        <v>729166.66666666605</v>
      </c>
      <c r="AR22" s="100">
        <v>729166.66666666605</v>
      </c>
      <c r="AS22" s="100">
        <v>729166.66666666605</v>
      </c>
      <c r="AT22" s="100">
        <v>729166.66666666605</v>
      </c>
      <c r="AU22" s="100">
        <v>729166.66666666605</v>
      </c>
      <c r="AV22" s="100">
        <v>729166.66666666605</v>
      </c>
      <c r="AW22" s="100">
        <v>729166.66666666605</v>
      </c>
      <c r="AX22" s="100">
        <v>729166.66666666605</v>
      </c>
      <c r="AY22" s="100">
        <v>729166.66666666605</v>
      </c>
      <c r="AZ22" s="100">
        <v>729166.66666666605</v>
      </c>
      <c r="BA22" s="100">
        <v>8750000</v>
      </c>
      <c r="BB22" s="100">
        <v>729166.66666666605</v>
      </c>
      <c r="BC22" s="100">
        <v>729166.66666666605</v>
      </c>
      <c r="BD22" s="100">
        <v>729166.66666666605</v>
      </c>
      <c r="BE22" s="100">
        <v>729166.66666666605</v>
      </c>
      <c r="BF22" s="100">
        <v>729166.66666666605</v>
      </c>
      <c r="BG22" s="100">
        <v>729166.66666666605</v>
      </c>
      <c r="BH22" s="100">
        <v>729166.66666666605</v>
      </c>
      <c r="BI22" s="100">
        <v>729166.66666666605</v>
      </c>
      <c r="BJ22" s="100">
        <v>729166.66666666605</v>
      </c>
      <c r="BK22" s="100">
        <v>729166.66666666605</v>
      </c>
      <c r="BL22" s="100">
        <v>729166.66666666605</v>
      </c>
      <c r="BM22" s="100">
        <v>729166.66666666605</v>
      </c>
      <c r="BN22" s="100">
        <v>8750000</v>
      </c>
      <c r="BO22" s="100">
        <v>729166.66666666605</v>
      </c>
      <c r="BP22" s="100">
        <v>729166.66666666605</v>
      </c>
      <c r="BQ22" s="100">
        <v>729166.66666666605</v>
      </c>
      <c r="BR22" s="100">
        <v>729166.66666666605</v>
      </c>
      <c r="BS22" s="100">
        <v>729166.66666666605</v>
      </c>
      <c r="BT22" s="100">
        <v>729166.66666666605</v>
      </c>
      <c r="BU22" s="100">
        <v>729166.66666666605</v>
      </c>
      <c r="BV22" s="100">
        <v>729166.66666666605</v>
      </c>
      <c r="BW22" s="100">
        <v>729166.66666666605</v>
      </c>
      <c r="BX22" s="100">
        <v>729166.66666666605</v>
      </c>
      <c r="BY22" s="100">
        <v>729166.66666666605</v>
      </c>
      <c r="BZ22" s="100">
        <v>729166.66666666605</v>
      </c>
      <c r="CA22" s="100">
        <v>8750000</v>
      </c>
    </row>
    <row r="23" spans="1:79" outlineLevel="1" x14ac:dyDescent="0.2">
      <c r="A23" s="101" t="s">
        <v>358</v>
      </c>
      <c r="B23" s="100">
        <v>1300000</v>
      </c>
      <c r="C23" s="100">
        <v>1300000</v>
      </c>
      <c r="D23" s="100">
        <v>1300000</v>
      </c>
      <c r="E23" s="100">
        <v>1300000</v>
      </c>
      <c r="F23" s="100">
        <v>1300000</v>
      </c>
      <c r="G23" s="100">
        <v>1300000</v>
      </c>
      <c r="H23" s="100">
        <v>1300000</v>
      </c>
      <c r="I23" s="100">
        <v>1300000</v>
      </c>
      <c r="J23" s="100">
        <v>1300000</v>
      </c>
      <c r="K23" s="100">
        <v>1300000</v>
      </c>
      <c r="L23" s="100">
        <v>1300000</v>
      </c>
      <c r="M23" s="100">
        <v>1300000</v>
      </c>
      <c r="N23" s="100">
        <v>15600000</v>
      </c>
      <c r="O23" s="100">
        <v>1300000</v>
      </c>
      <c r="P23" s="100">
        <v>1300000</v>
      </c>
      <c r="Q23" s="100">
        <v>1300000</v>
      </c>
      <c r="R23" s="100">
        <v>1300000</v>
      </c>
      <c r="S23" s="100">
        <v>1300000</v>
      </c>
      <c r="T23" s="100">
        <v>1300000</v>
      </c>
      <c r="U23" s="100">
        <v>1300000</v>
      </c>
      <c r="V23" s="100">
        <v>1300000</v>
      </c>
      <c r="W23" s="100">
        <v>1300000</v>
      </c>
      <c r="X23" s="100">
        <v>1300000</v>
      </c>
      <c r="Y23" s="100">
        <v>1300000</v>
      </c>
      <c r="Z23" s="100">
        <v>1300000</v>
      </c>
      <c r="AA23" s="100">
        <v>15600000</v>
      </c>
      <c r="AB23" s="100">
        <v>1300000</v>
      </c>
      <c r="AC23" s="100">
        <v>1300000</v>
      </c>
      <c r="AD23" s="100">
        <v>1300000</v>
      </c>
      <c r="AE23" s="100">
        <v>1300000</v>
      </c>
      <c r="AF23" s="100">
        <v>1300000</v>
      </c>
      <c r="AG23" s="100">
        <v>1300000</v>
      </c>
      <c r="AH23" s="100">
        <v>1300000</v>
      </c>
      <c r="AI23" s="100">
        <v>1300000</v>
      </c>
      <c r="AJ23" s="100">
        <v>1300000</v>
      </c>
      <c r="AK23" s="100">
        <v>1300000</v>
      </c>
      <c r="AL23" s="100">
        <v>1300000</v>
      </c>
      <c r="AM23" s="100">
        <v>1300000</v>
      </c>
      <c r="AN23" s="100">
        <v>15600000</v>
      </c>
      <c r="AO23" s="100">
        <v>1300000</v>
      </c>
      <c r="AP23" s="100">
        <v>1300000</v>
      </c>
      <c r="AQ23" s="100">
        <v>1300000</v>
      </c>
      <c r="AR23" s="100">
        <v>1300000</v>
      </c>
      <c r="AS23" s="100">
        <v>1300000</v>
      </c>
      <c r="AT23" s="100">
        <v>1300000</v>
      </c>
      <c r="AU23" s="100">
        <v>1300000</v>
      </c>
      <c r="AV23" s="100">
        <v>1300000</v>
      </c>
      <c r="AW23" s="100">
        <v>1300000</v>
      </c>
      <c r="AX23" s="100">
        <v>1300000</v>
      </c>
      <c r="AY23" s="100">
        <v>1300000</v>
      </c>
      <c r="AZ23" s="100">
        <v>1300000</v>
      </c>
      <c r="BA23" s="100">
        <v>15600000</v>
      </c>
      <c r="BB23" s="100">
        <v>1300000</v>
      </c>
      <c r="BC23" s="100">
        <v>1300000</v>
      </c>
      <c r="BD23" s="100">
        <v>1300000</v>
      </c>
      <c r="BE23" s="100">
        <v>1300000</v>
      </c>
      <c r="BF23" s="100">
        <v>1300000</v>
      </c>
      <c r="BG23" s="100">
        <v>1300000</v>
      </c>
      <c r="BH23" s="100">
        <v>1300000</v>
      </c>
      <c r="BI23" s="100">
        <v>1300000</v>
      </c>
      <c r="BJ23" s="100">
        <v>1300000</v>
      </c>
      <c r="BK23" s="100">
        <v>1300000</v>
      </c>
      <c r="BL23" s="100">
        <v>1300000</v>
      </c>
      <c r="BM23" s="100">
        <v>1300000</v>
      </c>
      <c r="BN23" s="100">
        <v>15600000</v>
      </c>
      <c r="BO23" s="100">
        <v>1300000</v>
      </c>
      <c r="BP23" s="100">
        <v>1300000</v>
      </c>
      <c r="BQ23" s="100">
        <v>1300000</v>
      </c>
      <c r="BR23" s="100">
        <v>1300000</v>
      </c>
      <c r="BS23" s="100">
        <v>1300000</v>
      </c>
      <c r="BT23" s="100">
        <v>1300000</v>
      </c>
      <c r="BU23" s="100">
        <v>1300000</v>
      </c>
      <c r="BV23" s="100">
        <v>1300000</v>
      </c>
      <c r="BW23" s="100">
        <v>1300000</v>
      </c>
      <c r="BX23" s="100">
        <v>1300000</v>
      </c>
      <c r="BY23" s="100">
        <v>1300000</v>
      </c>
      <c r="BZ23" s="100">
        <v>1300000</v>
      </c>
      <c r="CA23" s="100">
        <v>15600000</v>
      </c>
    </row>
    <row r="24" spans="1:79" outlineLevel="1" x14ac:dyDescent="0.2">
      <c r="A24" s="101" t="s">
        <v>359</v>
      </c>
      <c r="B24" s="100">
        <v>1249999.99999999</v>
      </c>
      <c r="C24" s="100">
        <v>1249999.99999999</v>
      </c>
      <c r="D24" s="100">
        <v>1249999.99999999</v>
      </c>
      <c r="E24" s="100">
        <v>1249999.99999999</v>
      </c>
      <c r="F24" s="100">
        <v>1249999.99999999</v>
      </c>
      <c r="G24" s="100">
        <v>1249999.99999999</v>
      </c>
      <c r="H24" s="100">
        <v>1249999.99999999</v>
      </c>
      <c r="I24" s="100">
        <v>1249999.99999999</v>
      </c>
      <c r="J24" s="100">
        <v>1249999.99999999</v>
      </c>
      <c r="K24" s="100">
        <v>1249999.99999999</v>
      </c>
      <c r="L24" s="100">
        <v>1249999.99999999</v>
      </c>
      <c r="M24" s="100">
        <v>1249999.99999999</v>
      </c>
      <c r="N24" s="100">
        <v>14999999.999999899</v>
      </c>
      <c r="O24" s="100">
        <v>1249999.99999999</v>
      </c>
      <c r="P24" s="100">
        <v>1249999.99999999</v>
      </c>
      <c r="Q24" s="100">
        <v>1249999.99999999</v>
      </c>
      <c r="R24" s="100">
        <v>1249999.99999999</v>
      </c>
      <c r="S24" s="100">
        <v>1249999.99999999</v>
      </c>
      <c r="T24" s="100">
        <v>1249999.99999999</v>
      </c>
      <c r="U24" s="100">
        <v>1249999.99999999</v>
      </c>
      <c r="V24" s="100">
        <v>1249999.99999999</v>
      </c>
      <c r="W24" s="100">
        <v>1249999.99999999</v>
      </c>
      <c r="X24" s="100">
        <v>1249999.99999999</v>
      </c>
      <c r="Y24" s="100">
        <v>1249999.99999999</v>
      </c>
      <c r="Z24" s="100">
        <v>1249999.99999999</v>
      </c>
      <c r="AA24" s="100">
        <v>14999999.999999899</v>
      </c>
      <c r="AB24" s="100">
        <v>1249999.99999999</v>
      </c>
      <c r="AC24" s="100">
        <v>1249999.99999999</v>
      </c>
      <c r="AD24" s="100">
        <v>1249999.99999999</v>
      </c>
      <c r="AE24" s="100">
        <v>1249999.99999999</v>
      </c>
      <c r="AF24" s="100">
        <v>1249999.99999999</v>
      </c>
      <c r="AG24" s="100">
        <v>1249999.99999999</v>
      </c>
      <c r="AH24" s="100">
        <v>1249999.99999999</v>
      </c>
      <c r="AI24" s="100">
        <v>1249999.99999999</v>
      </c>
      <c r="AJ24" s="100">
        <v>1249999.99999999</v>
      </c>
      <c r="AK24" s="100">
        <v>1249999.99999999</v>
      </c>
      <c r="AL24" s="100">
        <v>1249999.99999999</v>
      </c>
      <c r="AM24" s="100">
        <v>1249999.99999999</v>
      </c>
      <c r="AN24" s="100">
        <v>14999999.999999899</v>
      </c>
      <c r="AO24" s="100">
        <v>1249999.99999999</v>
      </c>
      <c r="AP24" s="100">
        <v>1249999.99999999</v>
      </c>
      <c r="AQ24" s="100">
        <v>1249999.99999999</v>
      </c>
      <c r="AR24" s="100">
        <v>1249999.99999999</v>
      </c>
      <c r="AS24" s="100">
        <v>1249999.99999999</v>
      </c>
      <c r="AT24" s="100">
        <v>1249999.99999999</v>
      </c>
      <c r="AU24" s="100">
        <v>1249999.99999999</v>
      </c>
      <c r="AV24" s="100">
        <v>1249999.99999999</v>
      </c>
      <c r="AW24" s="100">
        <v>1249999.99999999</v>
      </c>
      <c r="AX24" s="100">
        <v>1249999.99999999</v>
      </c>
      <c r="AY24" s="100">
        <v>1249999.99999999</v>
      </c>
      <c r="AZ24" s="100">
        <v>1249999.99999999</v>
      </c>
      <c r="BA24" s="100">
        <v>14999999.999999899</v>
      </c>
      <c r="BB24" s="100">
        <v>1249999.99999999</v>
      </c>
      <c r="BC24" s="100">
        <v>1249999.99999999</v>
      </c>
      <c r="BD24" s="100">
        <v>1249999.99999999</v>
      </c>
      <c r="BE24" s="100">
        <v>1249999.99999999</v>
      </c>
      <c r="BF24" s="100">
        <v>1249999.99999999</v>
      </c>
      <c r="BG24" s="100">
        <v>1249999.99999999</v>
      </c>
      <c r="BH24" s="100">
        <v>1249999.99999999</v>
      </c>
      <c r="BI24" s="100">
        <v>1249999.99999999</v>
      </c>
      <c r="BJ24" s="100">
        <v>1249999.99999999</v>
      </c>
      <c r="BK24" s="100">
        <v>1249999.99999999</v>
      </c>
      <c r="BL24" s="100">
        <v>1249999.99999999</v>
      </c>
      <c r="BM24" s="100">
        <v>1249999.99999999</v>
      </c>
      <c r="BN24" s="100">
        <v>14999999.999999899</v>
      </c>
      <c r="BO24" s="100">
        <v>1249999.99999999</v>
      </c>
      <c r="BP24" s="100">
        <v>1249999.99999999</v>
      </c>
      <c r="BQ24" s="100">
        <v>1249999.99999999</v>
      </c>
      <c r="BR24" s="100">
        <v>1249999.99999999</v>
      </c>
      <c r="BS24" s="100">
        <v>1249999.99999999</v>
      </c>
      <c r="BT24" s="100">
        <v>1249999.99999999</v>
      </c>
      <c r="BU24" s="100">
        <v>1249999.99999999</v>
      </c>
      <c r="BV24" s="100">
        <v>1249999.99999999</v>
      </c>
      <c r="BW24" s="100">
        <v>1249999.99999999</v>
      </c>
      <c r="BX24" s="100">
        <v>1249999.99999999</v>
      </c>
      <c r="BY24" s="100">
        <v>1249999.99999999</v>
      </c>
      <c r="BZ24" s="100">
        <v>1249999.99999999</v>
      </c>
      <c r="CA24" s="100">
        <v>14999999.999999899</v>
      </c>
    </row>
    <row r="25" spans="1:79" outlineLevel="1" x14ac:dyDescent="0.2">
      <c r="A25" s="101" t="s">
        <v>360</v>
      </c>
      <c r="K25" s="100">
        <v>1718279.56989247</v>
      </c>
      <c r="L25" s="100">
        <v>3133333.3333333302</v>
      </c>
      <c r="M25" s="100">
        <v>3133333.3333333302</v>
      </c>
      <c r="N25" s="100">
        <v>7984946.2365591303</v>
      </c>
      <c r="O25" s="100">
        <v>3433333.3333333302</v>
      </c>
      <c r="P25" s="100">
        <v>3433333.3333333302</v>
      </c>
      <c r="Q25" s="100">
        <v>3433333.3333333302</v>
      </c>
      <c r="R25" s="100">
        <v>3433333.3333333302</v>
      </c>
      <c r="S25" s="100">
        <v>3433333.3333333302</v>
      </c>
      <c r="T25" s="100">
        <v>3433333.3333333302</v>
      </c>
      <c r="U25" s="100">
        <v>3300000</v>
      </c>
      <c r="V25" s="100">
        <v>3300000</v>
      </c>
      <c r="W25" s="100">
        <v>3300000</v>
      </c>
      <c r="X25" s="100">
        <v>3300000</v>
      </c>
      <c r="Y25" s="100">
        <v>3300000</v>
      </c>
      <c r="Z25" s="100">
        <v>3300000</v>
      </c>
      <c r="AA25" s="100">
        <v>40400000</v>
      </c>
      <c r="AB25" s="100">
        <v>2933333.3333333302</v>
      </c>
      <c r="AC25" s="100">
        <v>2933333.3333333302</v>
      </c>
      <c r="AD25" s="100">
        <v>2933333.3333333302</v>
      </c>
      <c r="AE25" s="100">
        <v>1368888.8888888799</v>
      </c>
      <c r="AN25" s="100">
        <v>10168888.888888801</v>
      </c>
    </row>
    <row r="26" spans="1:79" outlineLevel="1" x14ac:dyDescent="0.2">
      <c r="A26" s="101" t="s">
        <v>361</v>
      </c>
      <c r="L26" s="100">
        <v>1652777.7777777701</v>
      </c>
      <c r="M26" s="100">
        <v>2479166.66666666</v>
      </c>
      <c r="N26" s="100">
        <v>4131944.4444444398</v>
      </c>
      <c r="O26" s="100">
        <v>2479166.66666666</v>
      </c>
      <c r="P26" s="100">
        <v>2479166.66666666</v>
      </c>
      <c r="Q26" s="100">
        <v>2479166.66666666</v>
      </c>
      <c r="R26" s="100">
        <v>2479166.66666666</v>
      </c>
      <c r="S26" s="100">
        <v>2479166.66666666</v>
      </c>
      <c r="T26" s="100">
        <v>2479166.66666666</v>
      </c>
      <c r="U26" s="100">
        <v>2479166.66666666</v>
      </c>
      <c r="V26" s="100">
        <v>2479166.66666666</v>
      </c>
      <c r="W26" s="100">
        <v>2479166.66666666</v>
      </c>
      <c r="X26" s="100">
        <v>2479166.66666666</v>
      </c>
      <c r="Y26" s="100">
        <v>2479166.66666666</v>
      </c>
      <c r="Z26" s="100">
        <v>2479166.66666666</v>
      </c>
      <c r="AA26" s="100">
        <v>29750000</v>
      </c>
      <c r="AB26" s="100">
        <v>2479166.66666666</v>
      </c>
      <c r="AC26" s="100">
        <v>2479166.66666666</v>
      </c>
      <c r="AD26" s="100">
        <v>2479166.66666666</v>
      </c>
      <c r="AE26" s="100">
        <v>2479166.66666666</v>
      </c>
      <c r="AF26" s="100">
        <v>2479166.66666666</v>
      </c>
      <c r="AG26" s="100">
        <v>2479166.66666666</v>
      </c>
      <c r="AH26" s="100">
        <v>2479166.66666666</v>
      </c>
      <c r="AI26" s="100">
        <v>2479166.66666666</v>
      </c>
      <c r="AJ26" s="100">
        <v>2479166.66666666</v>
      </c>
      <c r="AK26" s="100">
        <v>2479166.66666666</v>
      </c>
      <c r="AL26" s="100">
        <v>2479166.66666666</v>
      </c>
      <c r="AM26" s="100">
        <v>2479166.66666666</v>
      </c>
      <c r="AN26" s="100">
        <v>29750000</v>
      </c>
      <c r="AO26" s="100">
        <v>2479166.66666666</v>
      </c>
      <c r="AP26" s="100">
        <v>2479166.66666666</v>
      </c>
      <c r="AQ26" s="100">
        <v>2479166.66666666</v>
      </c>
      <c r="AR26" s="100">
        <v>2479166.66666666</v>
      </c>
      <c r="AS26" s="100">
        <v>2479166.66666666</v>
      </c>
      <c r="AT26" s="100">
        <v>2479166.66666666</v>
      </c>
      <c r="AU26" s="100">
        <v>2479166.66666666</v>
      </c>
      <c r="AV26" s="100">
        <v>2479166.66666666</v>
      </c>
      <c r="AW26" s="100">
        <v>2479166.66666666</v>
      </c>
      <c r="AX26" s="100">
        <v>2479166.66666666</v>
      </c>
      <c r="AY26" s="100">
        <v>2479166.66666666</v>
      </c>
      <c r="AZ26" s="100">
        <v>2479166.66666666</v>
      </c>
      <c r="BA26" s="100">
        <v>29750000</v>
      </c>
      <c r="BB26" s="100">
        <v>2479166.66666666</v>
      </c>
      <c r="BC26" s="100">
        <v>2479166.66666666</v>
      </c>
      <c r="BD26" s="100">
        <v>2479166.66666666</v>
      </c>
      <c r="BE26" s="100">
        <v>2479166.66666666</v>
      </c>
      <c r="BF26" s="100">
        <v>2479166.66666666</v>
      </c>
      <c r="BG26" s="100">
        <v>2479166.66666666</v>
      </c>
      <c r="BH26" s="100">
        <v>2479166.66666666</v>
      </c>
      <c r="BI26" s="100">
        <v>2479166.66666666</v>
      </c>
      <c r="BJ26" s="100">
        <v>2479166.66666666</v>
      </c>
      <c r="BK26" s="100">
        <v>2479166.66666666</v>
      </c>
      <c r="BL26" s="100">
        <v>2479166.66666666</v>
      </c>
      <c r="BM26" s="100">
        <v>2479166.66666666</v>
      </c>
      <c r="BN26" s="100">
        <v>29750000</v>
      </c>
      <c r="BO26" s="100">
        <v>2479166.66666666</v>
      </c>
      <c r="BP26" s="100">
        <v>2479166.66666666</v>
      </c>
      <c r="BQ26" s="100">
        <v>2479166.66666666</v>
      </c>
      <c r="BR26" s="100">
        <v>2479166.66666666</v>
      </c>
      <c r="BS26" s="100">
        <v>2479166.66666666</v>
      </c>
      <c r="BT26" s="100">
        <v>2479166.66666666</v>
      </c>
      <c r="BU26" s="100">
        <v>2479166.66666666</v>
      </c>
      <c r="BV26" s="100">
        <v>2479166.66666666</v>
      </c>
      <c r="BW26" s="100">
        <v>2479166.66666666</v>
      </c>
      <c r="BX26" s="100">
        <v>2479166.66666666</v>
      </c>
      <c r="BY26" s="100">
        <v>2479166.66666666</v>
      </c>
      <c r="BZ26" s="100">
        <v>2479166.66666666</v>
      </c>
      <c r="CA26" s="100">
        <v>29750000</v>
      </c>
    </row>
    <row r="27" spans="1:79" outlineLevel="1" x14ac:dyDescent="0.2">
      <c r="A27" s="101" t="s">
        <v>362</v>
      </c>
    </row>
    <row r="28" spans="1:79" outlineLevel="1" x14ac:dyDescent="0.2">
      <c r="A28" s="101" t="s">
        <v>347</v>
      </c>
      <c r="B28" s="100">
        <v>26552.4084880636</v>
      </c>
      <c r="C28" s="100">
        <v>26552.410666666601</v>
      </c>
      <c r="D28" s="100">
        <v>26552.407506702399</v>
      </c>
      <c r="E28" s="100">
        <v>26552.409703503999</v>
      </c>
      <c r="F28" s="100">
        <v>26552.406504064998</v>
      </c>
      <c r="G28" s="100">
        <v>26552.408719346</v>
      </c>
      <c r="H28" s="100">
        <v>26552.4109589041</v>
      </c>
      <c r="I28" s="100">
        <v>26552.4077134986</v>
      </c>
      <c r="J28" s="100">
        <v>26552.409972299101</v>
      </c>
      <c r="K28" s="100">
        <v>26552.4066852367</v>
      </c>
      <c r="L28" s="100">
        <v>26552.4089635854</v>
      </c>
      <c r="M28" s="100">
        <v>26552.411267605599</v>
      </c>
      <c r="N28" s="100">
        <v>318628.90714947699</v>
      </c>
      <c r="O28" s="100">
        <v>26552.407932011301</v>
      </c>
      <c r="P28" s="100">
        <v>26552.407932011301</v>
      </c>
      <c r="Q28" s="100">
        <v>26552.407932011301</v>
      </c>
      <c r="R28" s="100">
        <v>26552.407932011301</v>
      </c>
      <c r="S28" s="100">
        <v>26552.407932011301</v>
      </c>
      <c r="T28" s="100">
        <v>26552.407932011301</v>
      </c>
      <c r="U28" s="100">
        <v>26552.407932011301</v>
      </c>
      <c r="V28" s="100">
        <v>26552.407932011301</v>
      </c>
      <c r="W28" s="100">
        <v>26552.407932011301</v>
      </c>
      <c r="X28" s="100">
        <v>26552.407932011301</v>
      </c>
      <c r="Y28" s="100">
        <v>26552.407932011301</v>
      </c>
      <c r="Z28" s="100">
        <v>26552.407932011301</v>
      </c>
      <c r="AA28" s="100">
        <v>318628.895184136</v>
      </c>
      <c r="AB28" s="100">
        <v>26552.407932011301</v>
      </c>
      <c r="AC28" s="100">
        <v>26552.407932011301</v>
      </c>
      <c r="AD28" s="100">
        <v>26552.407932011301</v>
      </c>
      <c r="AE28" s="100">
        <v>26552.407932011301</v>
      </c>
      <c r="AF28" s="100">
        <v>26552.407932011301</v>
      </c>
      <c r="AG28" s="100">
        <v>26552.407932011301</v>
      </c>
      <c r="AH28" s="100">
        <v>26552.407932011301</v>
      </c>
      <c r="AI28" s="100">
        <v>26552.407932011301</v>
      </c>
      <c r="AJ28" s="100">
        <v>26552.407932011301</v>
      </c>
      <c r="AK28" s="100">
        <v>26552.407932011301</v>
      </c>
      <c r="AL28" s="100">
        <v>26552.407932011301</v>
      </c>
      <c r="AM28" s="100">
        <v>26552.407932011301</v>
      </c>
      <c r="AN28" s="100">
        <v>318628.895184136</v>
      </c>
      <c r="AO28" s="100">
        <v>26552.407932011301</v>
      </c>
      <c r="AP28" s="100">
        <v>26552.407932011301</v>
      </c>
      <c r="AQ28" s="100">
        <v>26552.407932011301</v>
      </c>
      <c r="AR28" s="100">
        <v>26552.407932011301</v>
      </c>
      <c r="AS28" s="100">
        <v>26552.407932011301</v>
      </c>
      <c r="AT28" s="100">
        <v>26552.407932011301</v>
      </c>
      <c r="AU28" s="100">
        <v>26552.407932011301</v>
      </c>
      <c r="AV28" s="100">
        <v>26552.407932011301</v>
      </c>
      <c r="AW28" s="100">
        <v>26552.407932011301</v>
      </c>
      <c r="AX28" s="100">
        <v>26552.407932011301</v>
      </c>
      <c r="AY28" s="100">
        <v>26552.407932011301</v>
      </c>
      <c r="AZ28" s="100">
        <v>26552.407932011301</v>
      </c>
      <c r="BA28" s="100">
        <v>318628.895184136</v>
      </c>
      <c r="BB28" s="100">
        <v>26552.407932011301</v>
      </c>
      <c r="BC28" s="100">
        <v>26552.407932011301</v>
      </c>
      <c r="BD28" s="100">
        <v>26552.407932011301</v>
      </c>
      <c r="BE28" s="100">
        <v>26552.407932011301</v>
      </c>
      <c r="BF28" s="100">
        <v>26552.407932011301</v>
      </c>
      <c r="BG28" s="100">
        <v>26552.407932011301</v>
      </c>
      <c r="BH28" s="100">
        <v>26552.407932011301</v>
      </c>
      <c r="BI28" s="100">
        <v>26552.407932011301</v>
      </c>
      <c r="BJ28" s="100">
        <v>26552.407932011301</v>
      </c>
      <c r="BK28" s="100">
        <v>26552.407932011301</v>
      </c>
      <c r="BL28" s="100">
        <v>26552.407932011301</v>
      </c>
      <c r="BM28" s="100">
        <v>26552.407932011301</v>
      </c>
      <c r="BN28" s="100">
        <v>318628.895184136</v>
      </c>
      <c r="BO28" s="100">
        <v>26552.407932011301</v>
      </c>
      <c r="BP28" s="100">
        <v>26552.407932011301</v>
      </c>
      <c r="BQ28" s="100">
        <v>26552.407932011301</v>
      </c>
      <c r="BR28" s="100">
        <v>26552.407932011301</v>
      </c>
      <c r="BS28" s="100">
        <v>26552.407932011301</v>
      </c>
      <c r="BT28" s="100">
        <v>26552.407932011301</v>
      </c>
      <c r="BU28" s="100">
        <v>26552.407932011301</v>
      </c>
      <c r="BV28" s="100">
        <v>26552.4079320114</v>
      </c>
      <c r="BW28" s="100">
        <v>26552.407932011301</v>
      </c>
      <c r="BX28" s="100">
        <v>26552.407932011301</v>
      </c>
      <c r="BY28" s="100">
        <v>26552.4079320114</v>
      </c>
      <c r="BZ28" s="100">
        <v>26552.4079320114</v>
      </c>
      <c r="CA28" s="100">
        <v>318628.895184136</v>
      </c>
    </row>
    <row r="29" spans="1:79" outlineLevel="1" x14ac:dyDescent="0.2">
      <c r="A29" s="101" t="s">
        <v>348</v>
      </c>
      <c r="B29" s="100">
        <v>-24171.149367088601</v>
      </c>
      <c r="C29" s="100">
        <v>-24171.150127226399</v>
      </c>
      <c r="D29" s="100">
        <v>-24171.150895140599</v>
      </c>
      <c r="E29" s="100">
        <v>-24171.151670951102</v>
      </c>
      <c r="F29" s="100">
        <v>-24171.147286821699</v>
      </c>
      <c r="G29" s="100">
        <v>-24171.148051947999</v>
      </c>
      <c r="H29" s="100">
        <v>-24171.1488250652</v>
      </c>
      <c r="I29" s="100">
        <v>-24171.149606299201</v>
      </c>
      <c r="J29" s="100">
        <v>-24171.150395778299</v>
      </c>
      <c r="K29" s="100">
        <v>-24171.151193633901</v>
      </c>
      <c r="L29" s="100">
        <v>-24171.151999999998</v>
      </c>
      <c r="M29" s="100">
        <v>-24171.1474530831</v>
      </c>
      <c r="N29" s="100">
        <v>-290053.79687303602</v>
      </c>
      <c r="O29" s="100">
        <v>-24171.148247978399</v>
      </c>
      <c r="P29" s="100">
        <v>-24171.148247978399</v>
      </c>
      <c r="Q29" s="100">
        <v>-24171.148247978399</v>
      </c>
      <c r="R29" s="100">
        <v>-24171.148247978399</v>
      </c>
      <c r="S29" s="100">
        <v>-24171.148247978399</v>
      </c>
      <c r="T29" s="100">
        <v>-24171.148247978399</v>
      </c>
      <c r="U29" s="100">
        <v>-24171.148247978399</v>
      </c>
      <c r="V29" s="100">
        <v>-24171.148247978399</v>
      </c>
      <c r="W29" s="100">
        <v>-24171.148247978399</v>
      </c>
      <c r="X29" s="100">
        <v>-24171.148247978399</v>
      </c>
      <c r="Y29" s="100">
        <v>-24171.148247978399</v>
      </c>
      <c r="Z29" s="100">
        <v>-24171.148247978399</v>
      </c>
      <c r="AA29" s="100">
        <v>-290053.77897574101</v>
      </c>
      <c r="AB29" s="100">
        <v>-24171.148247978399</v>
      </c>
      <c r="AC29" s="100">
        <v>-24171.148247978399</v>
      </c>
      <c r="AD29" s="100">
        <v>-24171.148247978399</v>
      </c>
      <c r="AE29" s="100">
        <v>-24171.148247978399</v>
      </c>
      <c r="AF29" s="100">
        <v>-24171.148247978399</v>
      </c>
      <c r="AG29" s="100">
        <v>-24171.148247978399</v>
      </c>
      <c r="AH29" s="100">
        <v>-24171.148247978399</v>
      </c>
      <c r="AI29" s="100">
        <v>-24171.148247978399</v>
      </c>
      <c r="AJ29" s="100">
        <v>-24171.148247978399</v>
      </c>
      <c r="AK29" s="100">
        <v>-24171.148247978399</v>
      </c>
      <c r="AL29" s="100">
        <v>-24171.148247978399</v>
      </c>
      <c r="AM29" s="100">
        <v>-24171.148247978399</v>
      </c>
      <c r="AN29" s="100">
        <v>-290053.77897574002</v>
      </c>
      <c r="AO29" s="100">
        <v>-24171.148247978399</v>
      </c>
      <c r="AP29" s="100">
        <v>-24171.148247978399</v>
      </c>
      <c r="AQ29" s="100">
        <v>-24171.148247978399</v>
      </c>
      <c r="AR29" s="100">
        <v>-24171.148247978399</v>
      </c>
      <c r="AS29" s="100">
        <v>-24171.148247978399</v>
      </c>
      <c r="AT29" s="100">
        <v>-24171.148247978399</v>
      </c>
      <c r="AU29" s="100">
        <v>-24171.148247978399</v>
      </c>
      <c r="AV29" s="100">
        <v>-24171.148247978399</v>
      </c>
      <c r="AW29" s="100">
        <v>-24171.148247978399</v>
      </c>
      <c r="AX29" s="100">
        <v>-24171.148247978399</v>
      </c>
      <c r="AY29" s="100">
        <v>-24171.148247978399</v>
      </c>
      <c r="AZ29" s="100">
        <v>-24171.148247978399</v>
      </c>
      <c r="BA29" s="100">
        <v>-290053.77897574002</v>
      </c>
      <c r="BB29" s="100">
        <v>-24171.148247978399</v>
      </c>
      <c r="BC29" s="100">
        <v>-24171.148247978399</v>
      </c>
      <c r="BD29" s="100">
        <v>-24171.148247978399</v>
      </c>
      <c r="BE29" s="100">
        <v>-24171.148247978399</v>
      </c>
      <c r="BF29" s="100">
        <v>-24171.148247978399</v>
      </c>
      <c r="BG29" s="100">
        <v>-24171.148247978399</v>
      </c>
      <c r="BH29" s="100">
        <v>-24171.148247978399</v>
      </c>
      <c r="BI29" s="100">
        <v>-24171.148247978399</v>
      </c>
      <c r="BJ29" s="100">
        <v>-24171.148247978399</v>
      </c>
      <c r="BK29" s="100">
        <v>-24171.148247978399</v>
      </c>
      <c r="BL29" s="100">
        <v>-24171.148247978399</v>
      </c>
      <c r="BM29" s="100">
        <v>-24171.148247978399</v>
      </c>
      <c r="BN29" s="100">
        <v>-290053.77897574002</v>
      </c>
      <c r="BO29" s="100">
        <v>-24171.148247978399</v>
      </c>
      <c r="BP29" s="100">
        <v>-24171.148247978399</v>
      </c>
      <c r="BQ29" s="100">
        <v>-24171.148247978399</v>
      </c>
      <c r="BR29" s="100">
        <v>-24171.148247978399</v>
      </c>
      <c r="BS29" s="100">
        <v>-24171.148247978399</v>
      </c>
      <c r="BT29" s="100">
        <v>-24171.148247978399</v>
      </c>
      <c r="BU29" s="100">
        <v>-24171.148247978399</v>
      </c>
      <c r="BV29" s="100">
        <v>-24171.148247978399</v>
      </c>
      <c r="BW29" s="100">
        <v>-24171.148247978399</v>
      </c>
      <c r="BX29" s="100">
        <v>-24171.148247978399</v>
      </c>
      <c r="BY29" s="100">
        <v>-24171.148247978399</v>
      </c>
      <c r="BZ29" s="100">
        <v>-24171.148247978399</v>
      </c>
      <c r="CA29" s="100">
        <v>-290053.77897574002</v>
      </c>
    </row>
    <row r="30" spans="1:79" outlineLevel="1" x14ac:dyDescent="0.2">
      <c r="A30" s="101" t="s">
        <v>363</v>
      </c>
      <c r="B30" s="100">
        <v>104270.47619047599</v>
      </c>
      <c r="C30" s="100">
        <v>104270.526315789</v>
      </c>
      <c r="D30" s="100">
        <v>104270.470588235</v>
      </c>
      <c r="E30" s="100">
        <v>104270.53333333301</v>
      </c>
      <c r="F30" s="100">
        <v>104270.46153846099</v>
      </c>
      <c r="G30" s="100">
        <v>104270.545454545</v>
      </c>
      <c r="H30" s="100">
        <v>104270.444444444</v>
      </c>
      <c r="I30" s="100">
        <v>104270.571428571</v>
      </c>
      <c r="J30" s="100">
        <v>104270.39999999999</v>
      </c>
      <c r="K30" s="100">
        <v>104270.666666666</v>
      </c>
      <c r="L30" s="100">
        <v>52135</v>
      </c>
      <c r="N30" s="100">
        <v>1094840.09596052</v>
      </c>
    </row>
    <row r="31" spans="1:79" outlineLevel="1" x14ac:dyDescent="0.2">
      <c r="A31" s="101" t="s">
        <v>355</v>
      </c>
      <c r="B31" s="100">
        <v>-16813.8726114649</v>
      </c>
      <c r="C31" s="100">
        <v>-16813.870967741899</v>
      </c>
      <c r="D31" s="100">
        <v>-16813.8692810457</v>
      </c>
      <c r="E31" s="100">
        <v>-16813.867549668801</v>
      </c>
      <c r="F31" s="100">
        <v>-16813.879194630801</v>
      </c>
      <c r="G31" s="100">
        <v>-16813.8775510204</v>
      </c>
      <c r="H31" s="100">
        <v>-16813.8758620689</v>
      </c>
      <c r="I31" s="100">
        <v>-16813.874125874099</v>
      </c>
      <c r="J31" s="100">
        <v>-16813.8723404255</v>
      </c>
      <c r="K31" s="100">
        <v>-16813.8705035971</v>
      </c>
      <c r="L31" s="100">
        <v>-16813.868613138598</v>
      </c>
      <c r="M31" s="100">
        <v>-16813.866666666599</v>
      </c>
      <c r="N31" s="100">
        <v>-201766.46526734301</v>
      </c>
      <c r="O31" s="100">
        <v>-16813.8796992481</v>
      </c>
      <c r="P31" s="100">
        <v>-16813.8796992481</v>
      </c>
      <c r="Q31" s="100">
        <v>-16813.8796992481</v>
      </c>
      <c r="R31" s="100">
        <v>-16813.8796992481</v>
      </c>
      <c r="S31" s="100">
        <v>-16813.8796992481</v>
      </c>
      <c r="T31" s="100">
        <v>-16813.8796992481</v>
      </c>
      <c r="U31" s="100">
        <v>-16813.8796992481</v>
      </c>
      <c r="V31" s="100">
        <v>-16813.8796992481</v>
      </c>
      <c r="W31" s="100">
        <v>-16813.8796992481</v>
      </c>
      <c r="X31" s="100">
        <v>-16813.8796992481</v>
      </c>
      <c r="Y31" s="100">
        <v>-16813.8796992481</v>
      </c>
      <c r="Z31" s="100">
        <v>-16813.8796992481</v>
      </c>
      <c r="AA31" s="100">
        <v>-201766.556390977</v>
      </c>
      <c r="AB31" s="100">
        <v>-16813.8796992481</v>
      </c>
      <c r="AC31" s="100">
        <v>-16813.8796992481</v>
      </c>
      <c r="AD31" s="100">
        <v>-16813.8796992481</v>
      </c>
      <c r="AE31" s="100">
        <v>-16813.8796992481</v>
      </c>
      <c r="AF31" s="100">
        <v>-16813.8796992481</v>
      </c>
      <c r="AG31" s="100">
        <v>-16813.8796992481</v>
      </c>
      <c r="AH31" s="100">
        <v>-16813.8796992481</v>
      </c>
      <c r="AI31" s="100">
        <v>-16813.8796992481</v>
      </c>
      <c r="AJ31" s="100">
        <v>-16813.8796992481</v>
      </c>
      <c r="AK31" s="100">
        <v>-16813.8796992481</v>
      </c>
      <c r="AL31" s="100">
        <v>-16813.8796992481</v>
      </c>
      <c r="AM31" s="100">
        <v>-16813.8796992481</v>
      </c>
      <c r="AN31" s="100">
        <v>-201766.556390977</v>
      </c>
      <c r="AO31" s="100">
        <v>-16813.8796992481</v>
      </c>
      <c r="AP31" s="100">
        <v>-16813.8796992481</v>
      </c>
      <c r="AQ31" s="100">
        <v>-16813.8796992481</v>
      </c>
      <c r="AR31" s="100">
        <v>-16813.8796992481</v>
      </c>
      <c r="AS31" s="100">
        <v>-16813.8796992481</v>
      </c>
      <c r="AT31" s="100">
        <v>-16813.8796992481</v>
      </c>
      <c r="AU31" s="100">
        <v>-16813.8796992481</v>
      </c>
      <c r="AV31" s="100">
        <v>-16813.8796992481</v>
      </c>
      <c r="AW31" s="100">
        <v>-16813.8796992481</v>
      </c>
      <c r="AX31" s="100">
        <v>-16813.8796992481</v>
      </c>
      <c r="AY31" s="100">
        <v>-16813.8796992481</v>
      </c>
      <c r="AZ31" s="100">
        <v>-16813.8796992481</v>
      </c>
      <c r="BA31" s="100">
        <v>-201766.556390977</v>
      </c>
      <c r="BB31" s="100">
        <v>-16813.8796992481</v>
      </c>
      <c r="BC31" s="100">
        <v>-16813.8796992481</v>
      </c>
      <c r="BD31" s="100">
        <v>-16813.8796992481</v>
      </c>
      <c r="BE31" s="100">
        <v>-16813.8796992481</v>
      </c>
      <c r="BF31" s="100">
        <v>-16813.8796992481</v>
      </c>
      <c r="BG31" s="100">
        <v>-16813.8796992481</v>
      </c>
      <c r="BH31" s="100">
        <v>-16813.8796992481</v>
      </c>
      <c r="BI31" s="100">
        <v>-16813.8796992481</v>
      </c>
      <c r="BJ31" s="100">
        <v>-16813.8796992481</v>
      </c>
      <c r="BK31" s="100">
        <v>-16813.8796992481</v>
      </c>
      <c r="BL31" s="100">
        <v>-16813.8796992481</v>
      </c>
      <c r="BM31" s="100">
        <v>-16813.8796992481</v>
      </c>
      <c r="BN31" s="100">
        <v>-201766.556390977</v>
      </c>
      <c r="BO31" s="100">
        <v>-16813.8796992481</v>
      </c>
      <c r="BP31" s="100">
        <v>-16813.8796992481</v>
      </c>
      <c r="BQ31" s="100">
        <v>-16813.8796992481</v>
      </c>
      <c r="BR31" s="100">
        <v>-16813.8796992481</v>
      </c>
      <c r="BS31" s="100">
        <v>-16813.8796992481</v>
      </c>
      <c r="BT31" s="100">
        <v>-16813.8796992481</v>
      </c>
      <c r="BU31" s="100">
        <v>-16813.8796992481</v>
      </c>
      <c r="BV31" s="100">
        <v>-16813.8796992481</v>
      </c>
      <c r="BW31" s="100">
        <v>-16813.8796992481</v>
      </c>
      <c r="BX31" s="100">
        <v>-16813.8796992481</v>
      </c>
      <c r="BY31" s="100">
        <v>-16813.8796992481</v>
      </c>
      <c r="BZ31" s="100">
        <v>-16813.8796992481</v>
      </c>
      <c r="CA31" s="100">
        <v>-201766.556390977</v>
      </c>
    </row>
    <row r="32" spans="1:79" outlineLevel="1" x14ac:dyDescent="0.2">
      <c r="A32" s="101" t="s">
        <v>356</v>
      </c>
      <c r="B32" s="100">
        <v>308004.32631578902</v>
      </c>
      <c r="C32" s="100">
        <v>308004.32978723402</v>
      </c>
      <c r="D32" s="100">
        <v>308004.32258064498</v>
      </c>
      <c r="E32" s="100">
        <v>308004.32608695602</v>
      </c>
      <c r="F32" s="100">
        <v>308004.329670329</v>
      </c>
      <c r="G32" s="100">
        <v>308004.32222222199</v>
      </c>
      <c r="H32" s="100">
        <v>308004.32584269601</v>
      </c>
      <c r="I32" s="100">
        <v>308004.32954545401</v>
      </c>
      <c r="J32" s="100">
        <v>308004.32183908002</v>
      </c>
      <c r="K32" s="100">
        <v>308004.32558139501</v>
      </c>
      <c r="L32" s="100">
        <v>308004.32941176399</v>
      </c>
      <c r="M32" s="100">
        <v>308004.32142857101</v>
      </c>
      <c r="N32" s="100">
        <v>3696051.9103121399</v>
      </c>
      <c r="O32" s="100">
        <v>308004.32530120399</v>
      </c>
      <c r="P32" s="100">
        <v>308004.32530120399</v>
      </c>
      <c r="Q32" s="100">
        <v>308004.32530120399</v>
      </c>
      <c r="R32" s="100">
        <v>308004.32530120399</v>
      </c>
      <c r="S32" s="100">
        <v>308004.32530120399</v>
      </c>
      <c r="T32" s="100">
        <v>308004.32530120399</v>
      </c>
      <c r="U32" s="100">
        <v>308004.32530120399</v>
      </c>
      <c r="V32" s="100">
        <v>308004.32530120399</v>
      </c>
      <c r="W32" s="100">
        <v>308004.32530120399</v>
      </c>
      <c r="X32" s="100">
        <v>308004.32530120399</v>
      </c>
      <c r="Y32" s="100">
        <v>308004.32530120399</v>
      </c>
      <c r="Z32" s="100">
        <v>308004.32530120399</v>
      </c>
      <c r="AA32" s="100">
        <v>3696051.9036144498</v>
      </c>
      <c r="AB32" s="100">
        <v>308004.32530120399</v>
      </c>
      <c r="AC32" s="100">
        <v>308004.32530120399</v>
      </c>
      <c r="AD32" s="100">
        <v>308004.32530120399</v>
      </c>
      <c r="AE32" s="100">
        <v>308004.32530120399</v>
      </c>
      <c r="AF32" s="100">
        <v>308004.32530120399</v>
      </c>
      <c r="AG32" s="100">
        <v>308004.32530120399</v>
      </c>
      <c r="AH32" s="100">
        <v>308004.32530120399</v>
      </c>
      <c r="AI32" s="100">
        <v>308004.32530120399</v>
      </c>
      <c r="AJ32" s="100">
        <v>308004.32530120399</v>
      </c>
      <c r="AK32" s="100">
        <v>308004.32530120399</v>
      </c>
      <c r="AL32" s="100">
        <v>308004.32530120498</v>
      </c>
      <c r="AM32" s="100">
        <v>308004.32530120399</v>
      </c>
      <c r="AN32" s="100">
        <v>3696051.9036144498</v>
      </c>
      <c r="AO32" s="100">
        <v>308004.32530120498</v>
      </c>
      <c r="AP32" s="100">
        <v>308004.32530120498</v>
      </c>
      <c r="AQ32" s="100">
        <v>308004.32530120498</v>
      </c>
      <c r="AR32" s="100">
        <v>308004.32530120498</v>
      </c>
      <c r="AS32" s="100">
        <v>308004.32530120498</v>
      </c>
      <c r="AT32" s="100">
        <v>308004.32530120498</v>
      </c>
      <c r="AU32" s="100">
        <v>308004.32530120498</v>
      </c>
      <c r="AV32" s="100">
        <v>308004.32530120498</v>
      </c>
      <c r="AW32" s="100">
        <v>308004.32530120498</v>
      </c>
      <c r="AX32" s="100">
        <v>308004.32530120498</v>
      </c>
      <c r="AY32" s="100">
        <v>308004.32530120498</v>
      </c>
      <c r="AZ32" s="100">
        <v>308004.32530120498</v>
      </c>
      <c r="BA32" s="100">
        <v>3696051.9036144498</v>
      </c>
      <c r="BB32" s="100">
        <v>308004.32530120498</v>
      </c>
      <c r="BC32" s="100">
        <v>308004.32530120498</v>
      </c>
      <c r="BD32" s="100">
        <v>308004.32530120498</v>
      </c>
      <c r="BE32" s="100">
        <v>308004.32530120498</v>
      </c>
      <c r="BF32" s="100">
        <v>308004.32530120498</v>
      </c>
      <c r="BG32" s="100">
        <v>308004.32530120498</v>
      </c>
      <c r="BH32" s="100">
        <v>308004.32530120498</v>
      </c>
      <c r="BI32" s="100">
        <v>308004.32530120498</v>
      </c>
      <c r="BJ32" s="100">
        <v>308004.32530120498</v>
      </c>
      <c r="BK32" s="100">
        <v>308004.32530120498</v>
      </c>
      <c r="BL32" s="100">
        <v>308004.32530120498</v>
      </c>
      <c r="BM32" s="100">
        <v>308004.32530120498</v>
      </c>
      <c r="BN32" s="100">
        <v>3696051.90361446</v>
      </c>
      <c r="BO32" s="100">
        <v>308004.32530120498</v>
      </c>
      <c r="BP32" s="100">
        <v>308004.32530120498</v>
      </c>
      <c r="BQ32" s="100">
        <v>308004.32530120498</v>
      </c>
      <c r="BR32" s="100">
        <v>308004.32530120498</v>
      </c>
      <c r="BS32" s="100">
        <v>308004.32530120498</v>
      </c>
      <c r="BT32" s="100">
        <v>308004.32530120498</v>
      </c>
      <c r="BU32" s="100">
        <v>308004.32530120498</v>
      </c>
      <c r="BV32" s="100">
        <v>308004.32530120498</v>
      </c>
      <c r="BW32" s="100">
        <v>308004.32530120498</v>
      </c>
      <c r="BX32" s="100">
        <v>308004.32530120498</v>
      </c>
      <c r="BY32" s="100">
        <v>308004.32530120498</v>
      </c>
      <c r="BZ32" s="100">
        <v>308004.32530120498</v>
      </c>
      <c r="CA32" s="100">
        <v>3696051.90361446</v>
      </c>
    </row>
    <row r="33" spans="1:79" outlineLevel="1" x14ac:dyDescent="0.2">
      <c r="A33" s="101" t="s">
        <v>357</v>
      </c>
      <c r="B33" s="100">
        <v>199670.975369458</v>
      </c>
      <c r="C33" s="100">
        <v>199670.97512437799</v>
      </c>
      <c r="D33" s="100">
        <v>199670.97487437099</v>
      </c>
      <c r="E33" s="100">
        <v>199670.97461928899</v>
      </c>
      <c r="F33" s="100">
        <v>199670.974358974</v>
      </c>
      <c r="G33" s="100">
        <v>199670.974093264</v>
      </c>
      <c r="H33" s="100">
        <v>199670.973821989</v>
      </c>
      <c r="I33" s="100">
        <v>199670.97354497301</v>
      </c>
      <c r="J33" s="100">
        <v>199670.973262032</v>
      </c>
      <c r="K33" s="100">
        <v>199670.97297297299</v>
      </c>
      <c r="L33" s="100">
        <v>199670.97267759501</v>
      </c>
      <c r="M33" s="100">
        <v>199670.97237569001</v>
      </c>
      <c r="N33" s="100">
        <v>2396051.6870949902</v>
      </c>
      <c r="O33" s="100">
        <v>199670.97206703899</v>
      </c>
      <c r="P33" s="100">
        <v>199670.97206703899</v>
      </c>
      <c r="Q33" s="100">
        <v>199670.97206703899</v>
      </c>
      <c r="R33" s="100">
        <v>199670.97206703899</v>
      </c>
      <c r="S33" s="100">
        <v>199670.97206703899</v>
      </c>
      <c r="T33" s="100">
        <v>199670.97206703899</v>
      </c>
      <c r="U33" s="100">
        <v>199670.97206703899</v>
      </c>
      <c r="V33" s="100">
        <v>199670.972067038</v>
      </c>
      <c r="W33" s="100">
        <v>199670.972067038</v>
      </c>
      <c r="X33" s="100">
        <v>199670.972067038</v>
      </c>
      <c r="Y33" s="100">
        <v>199670.97206703899</v>
      </c>
      <c r="Z33" s="100">
        <v>199670.97206703899</v>
      </c>
      <c r="AA33" s="100">
        <v>2396051.66480446</v>
      </c>
      <c r="AB33" s="100">
        <v>199670.97206703899</v>
      </c>
      <c r="AC33" s="100">
        <v>199670.97206703899</v>
      </c>
      <c r="AD33" s="100">
        <v>199670.97206703899</v>
      </c>
      <c r="AE33" s="100">
        <v>199670.97206703899</v>
      </c>
      <c r="AF33" s="100">
        <v>199670.97206703899</v>
      </c>
      <c r="AG33" s="100">
        <v>199670.97206703899</v>
      </c>
      <c r="AH33" s="100">
        <v>199670.97206703899</v>
      </c>
      <c r="AI33" s="100">
        <v>199670.97206703899</v>
      </c>
      <c r="AJ33" s="100">
        <v>199670.97206703899</v>
      </c>
      <c r="AK33" s="100">
        <v>199670.97206703899</v>
      </c>
      <c r="AL33" s="100">
        <v>199670.97206703899</v>
      </c>
      <c r="AM33" s="100">
        <v>199670.97206703899</v>
      </c>
      <c r="AN33" s="100">
        <v>2396051.66480446</v>
      </c>
      <c r="AO33" s="100">
        <v>199670.97206703899</v>
      </c>
      <c r="AP33" s="100">
        <v>199670.97206703899</v>
      </c>
      <c r="AQ33" s="100">
        <v>199670.97206703899</v>
      </c>
      <c r="AR33" s="100">
        <v>199670.97206703899</v>
      </c>
      <c r="AS33" s="100">
        <v>199670.97206703899</v>
      </c>
      <c r="AT33" s="100">
        <v>199670.97206703899</v>
      </c>
      <c r="AU33" s="100">
        <v>199670.97206703899</v>
      </c>
      <c r="AV33" s="100">
        <v>199670.97206703899</v>
      </c>
      <c r="AW33" s="100">
        <v>199670.97206703899</v>
      </c>
      <c r="AX33" s="100">
        <v>199670.97206703899</v>
      </c>
      <c r="AY33" s="100">
        <v>199670.97206703899</v>
      </c>
      <c r="AZ33" s="100">
        <v>199670.97206703899</v>
      </c>
      <c r="BA33" s="100">
        <v>2396051.66480446</v>
      </c>
      <c r="BB33" s="100">
        <v>199670.97206703899</v>
      </c>
      <c r="BC33" s="100">
        <v>199670.97206703899</v>
      </c>
      <c r="BD33" s="100">
        <v>199670.97206703899</v>
      </c>
      <c r="BE33" s="100">
        <v>199670.97206703899</v>
      </c>
      <c r="BF33" s="100">
        <v>199670.97206703899</v>
      </c>
      <c r="BG33" s="100">
        <v>199670.97206703899</v>
      </c>
      <c r="BH33" s="100">
        <v>199670.97206703899</v>
      </c>
      <c r="BI33" s="100">
        <v>199670.97206703899</v>
      </c>
      <c r="BJ33" s="100">
        <v>199670.97206703899</v>
      </c>
      <c r="BK33" s="100">
        <v>199670.97206703899</v>
      </c>
      <c r="BL33" s="100">
        <v>199670.97206703899</v>
      </c>
      <c r="BM33" s="100">
        <v>199670.97206703899</v>
      </c>
      <c r="BN33" s="100">
        <v>2396051.6648044698</v>
      </c>
      <c r="BO33" s="100">
        <v>199670.97206703899</v>
      </c>
      <c r="BP33" s="100">
        <v>199670.97206703899</v>
      </c>
      <c r="BQ33" s="100">
        <v>199670.97206703899</v>
      </c>
      <c r="BR33" s="100">
        <v>199670.97206703899</v>
      </c>
      <c r="BS33" s="100">
        <v>199670.97206703899</v>
      </c>
      <c r="BT33" s="100">
        <v>199670.97206703899</v>
      </c>
      <c r="BU33" s="100">
        <v>199670.97206703899</v>
      </c>
      <c r="BV33" s="100">
        <v>199670.97206703899</v>
      </c>
      <c r="BW33" s="100">
        <v>199670.97206703899</v>
      </c>
      <c r="BX33" s="100">
        <v>199670.97206703899</v>
      </c>
      <c r="BY33" s="100">
        <v>199670.97206703899</v>
      </c>
      <c r="BZ33" s="100">
        <v>199670.97206703899</v>
      </c>
      <c r="CA33" s="100">
        <v>2396051.6648044698</v>
      </c>
    </row>
    <row r="34" spans="1:79" outlineLevel="1" x14ac:dyDescent="0.2">
      <c r="A34" s="101" t="s">
        <v>358</v>
      </c>
      <c r="B34" s="100">
        <v>115069.472803347</v>
      </c>
      <c r="C34" s="100">
        <v>115069.476793248</v>
      </c>
      <c r="D34" s="100">
        <v>115069.472340425</v>
      </c>
      <c r="E34" s="100">
        <v>115069.476394849</v>
      </c>
      <c r="F34" s="100">
        <v>115069.471861471</v>
      </c>
      <c r="G34" s="100">
        <v>115069.47598253201</v>
      </c>
      <c r="H34" s="100">
        <v>115069.471365638</v>
      </c>
      <c r="I34" s="100">
        <v>115069.47555555499</v>
      </c>
      <c r="J34" s="100">
        <v>115069.470852017</v>
      </c>
      <c r="K34" s="100">
        <v>115069.475113122</v>
      </c>
      <c r="L34" s="100">
        <v>115069.470319634</v>
      </c>
      <c r="M34" s="100">
        <v>115069.474654377</v>
      </c>
      <c r="N34" s="100">
        <v>1380833.68403622</v>
      </c>
      <c r="O34" s="100">
        <v>115069.469767441</v>
      </c>
      <c r="P34" s="100">
        <v>115069.469767441</v>
      </c>
      <c r="Q34" s="100">
        <v>115069.469767441</v>
      </c>
      <c r="R34" s="100">
        <v>115069.469767441</v>
      </c>
      <c r="S34" s="100">
        <v>115069.469767441</v>
      </c>
      <c r="T34" s="100">
        <v>115069.469767441</v>
      </c>
      <c r="U34" s="100">
        <v>115069.469767441</v>
      </c>
      <c r="V34" s="100">
        <v>115069.469767441</v>
      </c>
      <c r="W34" s="100">
        <v>115069.469767441</v>
      </c>
      <c r="X34" s="100">
        <v>115069.469767441</v>
      </c>
      <c r="Y34" s="100">
        <v>115069.469767441</v>
      </c>
      <c r="Z34" s="100">
        <v>115069.469767441</v>
      </c>
      <c r="AA34" s="100">
        <v>1380833.6372093</v>
      </c>
      <c r="AB34" s="100">
        <v>115069.469767441</v>
      </c>
      <c r="AC34" s="100">
        <v>115069.469767441</v>
      </c>
      <c r="AD34" s="100">
        <v>115069.469767441</v>
      </c>
      <c r="AE34" s="100">
        <v>115069.469767441</v>
      </c>
      <c r="AF34" s="100">
        <v>115069.469767441</v>
      </c>
      <c r="AG34" s="100">
        <v>115069.469767441</v>
      </c>
      <c r="AH34" s="100">
        <v>115069.469767441</v>
      </c>
      <c r="AI34" s="100">
        <v>115069.469767441</v>
      </c>
      <c r="AJ34" s="100">
        <v>115069.469767441</v>
      </c>
      <c r="AK34" s="100">
        <v>115069.469767441</v>
      </c>
      <c r="AL34" s="100">
        <v>115069.469767441</v>
      </c>
      <c r="AM34" s="100">
        <v>115069.469767441</v>
      </c>
      <c r="AN34" s="100">
        <v>1380833.6372093</v>
      </c>
      <c r="AO34" s="100">
        <v>115069.469767441</v>
      </c>
      <c r="AP34" s="100">
        <v>115069.469767441</v>
      </c>
      <c r="AQ34" s="100">
        <v>115069.469767441</v>
      </c>
      <c r="AR34" s="100">
        <v>115069.469767441</v>
      </c>
      <c r="AS34" s="100">
        <v>115069.469767441</v>
      </c>
      <c r="AT34" s="100">
        <v>115069.469767441</v>
      </c>
      <c r="AU34" s="100">
        <v>115069.469767441</v>
      </c>
      <c r="AV34" s="100">
        <v>115069.469767441</v>
      </c>
      <c r="AW34" s="100">
        <v>115069.469767441</v>
      </c>
      <c r="AX34" s="100">
        <v>115069.469767441</v>
      </c>
      <c r="AY34" s="100">
        <v>115069.469767441</v>
      </c>
      <c r="AZ34" s="100">
        <v>115069.469767441</v>
      </c>
      <c r="BA34" s="100">
        <v>1380833.6372093</v>
      </c>
      <c r="BB34" s="100">
        <v>115069.469767441</v>
      </c>
      <c r="BC34" s="100">
        <v>115069.469767441</v>
      </c>
      <c r="BD34" s="100">
        <v>115069.469767441</v>
      </c>
      <c r="BE34" s="100">
        <v>115069.469767441</v>
      </c>
      <c r="BF34" s="100">
        <v>115069.469767441</v>
      </c>
      <c r="BG34" s="100">
        <v>115069.469767441</v>
      </c>
      <c r="BH34" s="100">
        <v>115069.469767441</v>
      </c>
      <c r="BI34" s="100">
        <v>115069.469767441</v>
      </c>
      <c r="BJ34" s="100">
        <v>115069.469767441</v>
      </c>
      <c r="BK34" s="100">
        <v>115069.469767441</v>
      </c>
      <c r="BL34" s="100">
        <v>115069.469767441</v>
      </c>
      <c r="BM34" s="100">
        <v>115069.469767441</v>
      </c>
      <c r="BN34" s="100">
        <v>1380833.6372093</v>
      </c>
      <c r="BO34" s="100">
        <v>115069.469767441</v>
      </c>
      <c r="BP34" s="100">
        <v>115069.469767441</v>
      </c>
      <c r="BQ34" s="100">
        <v>115069.469767441</v>
      </c>
      <c r="BR34" s="100">
        <v>115069.469767441</v>
      </c>
      <c r="BS34" s="100">
        <v>115069.469767441</v>
      </c>
      <c r="BT34" s="100">
        <v>115069.469767441</v>
      </c>
      <c r="BU34" s="100">
        <v>115069.469767441</v>
      </c>
      <c r="BV34" s="100">
        <v>115069.469767441</v>
      </c>
      <c r="BW34" s="100">
        <v>115069.469767441</v>
      </c>
      <c r="BX34" s="100">
        <v>115069.469767441</v>
      </c>
      <c r="BY34" s="100">
        <v>115069.469767441</v>
      </c>
      <c r="BZ34" s="100">
        <v>115069.469767441</v>
      </c>
      <c r="CA34" s="100">
        <v>1380833.6372093</v>
      </c>
    </row>
    <row r="35" spans="1:79" outlineLevel="1" x14ac:dyDescent="0.2">
      <c r="A35" s="101" t="s">
        <v>364</v>
      </c>
    </row>
    <row r="36" spans="1:79" outlineLevel="1" x14ac:dyDescent="0.2">
      <c r="A36" s="101" t="s">
        <v>365</v>
      </c>
    </row>
    <row r="37" spans="1:79" outlineLevel="1" x14ac:dyDescent="0.2">
      <c r="A37" s="101" t="s">
        <v>366</v>
      </c>
      <c r="T37" s="100">
        <v>1889062.5</v>
      </c>
      <c r="U37" s="100">
        <v>2518750</v>
      </c>
      <c r="V37" s="100">
        <v>2518750</v>
      </c>
      <c r="W37" s="100">
        <v>2518750</v>
      </c>
      <c r="X37" s="100">
        <v>2518750</v>
      </c>
      <c r="Y37" s="100">
        <v>2518750</v>
      </c>
      <c r="Z37" s="100">
        <v>2518750</v>
      </c>
      <c r="AA37" s="100">
        <v>17001562.5</v>
      </c>
      <c r="AB37" s="100">
        <v>2518750</v>
      </c>
      <c r="AC37" s="100">
        <v>2518750</v>
      </c>
      <c r="AD37" s="100">
        <v>2518750</v>
      </c>
      <c r="AE37" s="100">
        <v>2518750</v>
      </c>
      <c r="AF37" s="100">
        <v>2518750</v>
      </c>
      <c r="AG37" s="100">
        <v>2518750</v>
      </c>
      <c r="AH37" s="100">
        <v>2518750</v>
      </c>
      <c r="AI37" s="100">
        <v>5615025.2525252504</v>
      </c>
      <c r="AJ37" s="100">
        <v>6685416.6666666605</v>
      </c>
      <c r="AK37" s="100">
        <v>6685416.6666666605</v>
      </c>
      <c r="AL37" s="100">
        <v>6685416.6666666605</v>
      </c>
      <c r="AM37" s="100">
        <v>6685416.6666666605</v>
      </c>
      <c r="AN37" s="100">
        <v>49987941.919191897</v>
      </c>
      <c r="AO37" s="100">
        <v>6685416.6666666605</v>
      </c>
      <c r="AP37" s="100">
        <v>6685416.6666666605</v>
      </c>
      <c r="AQ37" s="100">
        <v>6685416.6666666605</v>
      </c>
      <c r="AR37" s="100">
        <v>6685416.6666666605</v>
      </c>
      <c r="AS37" s="100">
        <v>6685416.6666666605</v>
      </c>
      <c r="AT37" s="100">
        <v>8858798.7588652391</v>
      </c>
      <c r="AU37" s="100">
        <v>9602083.3333333302</v>
      </c>
      <c r="AV37" s="100">
        <v>9602083.3333333302</v>
      </c>
      <c r="AW37" s="100">
        <v>9602083.3333333302</v>
      </c>
      <c r="AX37" s="100">
        <v>9602083.3333333302</v>
      </c>
      <c r="AY37" s="100">
        <v>9602083.3333333302</v>
      </c>
      <c r="AZ37" s="100">
        <v>9602083.3333333302</v>
      </c>
      <c r="BA37" s="100">
        <v>99898382.092198506</v>
      </c>
      <c r="BB37" s="100">
        <v>9602083.3333333302</v>
      </c>
      <c r="BC37" s="100">
        <v>9602083.3333333302</v>
      </c>
      <c r="BD37" s="100">
        <v>9602083.3333333302</v>
      </c>
      <c r="BE37" s="100">
        <v>9602083.3333333302</v>
      </c>
      <c r="BF37" s="100">
        <v>9602083.3333333302</v>
      </c>
      <c r="BG37" s="100">
        <v>11623064.236111101</v>
      </c>
      <c r="BH37" s="100">
        <v>12310416.666666601</v>
      </c>
      <c r="BI37" s="100">
        <v>12310416.666666601</v>
      </c>
      <c r="BJ37" s="100">
        <v>12310416.666666601</v>
      </c>
      <c r="BK37" s="100">
        <v>12310416.666666601</v>
      </c>
      <c r="BL37" s="100">
        <v>12310416.666666601</v>
      </c>
      <c r="BM37" s="100">
        <v>12310416.666666601</v>
      </c>
      <c r="BN37" s="100">
        <v>133495980.902777</v>
      </c>
      <c r="BO37" s="100">
        <v>12310416.666666601</v>
      </c>
      <c r="BP37" s="100">
        <v>12310416.666666601</v>
      </c>
      <c r="BQ37" s="100">
        <v>12310416.666666601</v>
      </c>
      <c r="BR37" s="100">
        <v>12310416.666666601</v>
      </c>
      <c r="BS37" s="100">
        <v>12310416.666666601</v>
      </c>
      <c r="BT37" s="100">
        <v>16262469.362745</v>
      </c>
      <c r="BU37" s="100">
        <v>17622916.666666601</v>
      </c>
      <c r="BV37" s="100">
        <v>17622916.666666601</v>
      </c>
      <c r="BW37" s="100">
        <v>17622916.666666601</v>
      </c>
      <c r="BX37" s="100">
        <v>17622916.666666601</v>
      </c>
      <c r="BY37" s="100">
        <v>17622916.666666601</v>
      </c>
      <c r="BZ37" s="100">
        <v>17622916.666666601</v>
      </c>
      <c r="CA37" s="100">
        <v>183552052.696078</v>
      </c>
    </row>
    <row r="38" spans="1:79" x14ac:dyDescent="0.2">
      <c r="A38" s="101" t="s">
        <v>367</v>
      </c>
      <c r="B38" s="100">
        <v>25268190.84</v>
      </c>
      <c r="C38" s="100">
        <v>25268083.969999999</v>
      </c>
      <c r="D38" s="100">
        <v>25353391.4099999</v>
      </c>
      <c r="E38" s="100">
        <v>25394660.75</v>
      </c>
      <c r="F38" s="100">
        <v>25484138.239999998</v>
      </c>
      <c r="G38" s="100">
        <v>26089014.800000001</v>
      </c>
      <c r="H38" s="100">
        <v>25166526.420000002</v>
      </c>
      <c r="I38" s="100">
        <v>25446887.43</v>
      </c>
      <c r="J38" s="100">
        <v>26212864.149999999</v>
      </c>
      <c r="K38" s="100">
        <v>27204116.989999998</v>
      </c>
      <c r="L38" s="100">
        <v>31033667.57</v>
      </c>
      <c r="M38" s="100">
        <v>31871353.760000002</v>
      </c>
      <c r="N38" s="100">
        <v>319792896.32999998</v>
      </c>
      <c r="O38" s="100">
        <v>31904145.4804538</v>
      </c>
      <c r="P38" s="100">
        <v>31904145.4804538</v>
      </c>
      <c r="Q38" s="100">
        <v>31904145.4804538</v>
      </c>
      <c r="R38" s="100">
        <v>31904145.4804538</v>
      </c>
      <c r="S38" s="100">
        <v>31904145.4804538</v>
      </c>
      <c r="T38" s="100">
        <v>33793207.980453797</v>
      </c>
      <c r="U38" s="100">
        <v>34279145.480453797</v>
      </c>
      <c r="V38" s="100">
        <v>34279145.480453797</v>
      </c>
      <c r="W38" s="100">
        <v>34279145.480453797</v>
      </c>
      <c r="X38" s="100">
        <v>34279145.480453797</v>
      </c>
      <c r="Y38" s="100">
        <v>34279145.480453797</v>
      </c>
      <c r="Z38" s="100">
        <v>34279145.480453797</v>
      </c>
      <c r="AA38" s="100">
        <v>398988808.26544499</v>
      </c>
      <c r="AB38" s="100">
        <v>33808312.147120401</v>
      </c>
      <c r="AC38" s="100">
        <v>33808312.147120401</v>
      </c>
      <c r="AD38" s="100">
        <v>33808312.147120401</v>
      </c>
      <c r="AE38" s="100">
        <v>32243867.702675998</v>
      </c>
      <c r="AF38" s="100">
        <v>30874978.813787099</v>
      </c>
      <c r="AG38" s="100">
        <v>30874978.813787099</v>
      </c>
      <c r="AH38" s="100">
        <v>30874978.813787099</v>
      </c>
      <c r="AI38" s="100">
        <v>33971254.066312298</v>
      </c>
      <c r="AJ38" s="100">
        <v>35041645.480453797</v>
      </c>
      <c r="AK38" s="100">
        <v>35041645.480453797</v>
      </c>
      <c r="AL38" s="100">
        <v>35041645.480453797</v>
      </c>
      <c r="AM38" s="100">
        <v>35041645.480453797</v>
      </c>
      <c r="AN38" s="100">
        <v>400431576.57352602</v>
      </c>
      <c r="AO38" s="100">
        <v>34885395.480453797</v>
      </c>
      <c r="AP38" s="100">
        <v>34885395.480453797</v>
      </c>
      <c r="AQ38" s="100">
        <v>34885395.480453797</v>
      </c>
      <c r="AR38" s="100">
        <v>34885395.480453797</v>
      </c>
      <c r="AS38" s="100">
        <v>34885395.480453797</v>
      </c>
      <c r="AT38" s="100">
        <v>37058777.572652303</v>
      </c>
      <c r="AU38" s="100">
        <v>37802062.147120401</v>
      </c>
      <c r="AV38" s="100">
        <v>37802062.147120401</v>
      </c>
      <c r="AW38" s="100">
        <v>37802062.147120401</v>
      </c>
      <c r="AX38" s="100">
        <v>37802062.147120401</v>
      </c>
      <c r="AY38" s="100">
        <v>37802062.147120401</v>
      </c>
      <c r="AZ38" s="100">
        <v>37802062.147120401</v>
      </c>
      <c r="BA38" s="100">
        <v>438298127.85764402</v>
      </c>
      <c r="BB38" s="100">
        <v>37781228.813787103</v>
      </c>
      <c r="BC38" s="100">
        <v>37781228.813787103</v>
      </c>
      <c r="BD38" s="100">
        <v>37781228.813787103</v>
      </c>
      <c r="BE38" s="100">
        <v>37781228.813787103</v>
      </c>
      <c r="BF38" s="100">
        <v>37781228.813787103</v>
      </c>
      <c r="BG38" s="100">
        <v>39802209.716564901</v>
      </c>
      <c r="BH38" s="100">
        <v>40489562.147120401</v>
      </c>
      <c r="BI38" s="100">
        <v>40489562.147120401</v>
      </c>
      <c r="BJ38" s="100">
        <v>40489562.147120401</v>
      </c>
      <c r="BK38" s="100">
        <v>40489562.147120401</v>
      </c>
      <c r="BL38" s="100">
        <v>40489562.147120401</v>
      </c>
      <c r="BM38" s="100">
        <v>40489562.147120401</v>
      </c>
      <c r="BN38" s="100">
        <v>471645726.66822302</v>
      </c>
      <c r="BO38" s="100">
        <v>39633312.147120401</v>
      </c>
      <c r="BP38" s="100">
        <v>38766645.480453797</v>
      </c>
      <c r="BQ38" s="100">
        <v>38766645.480453797</v>
      </c>
      <c r="BR38" s="100">
        <v>38766645.480453797</v>
      </c>
      <c r="BS38" s="100">
        <v>38766645.480453797</v>
      </c>
      <c r="BT38" s="100">
        <v>42718698.176532201</v>
      </c>
      <c r="BU38" s="100">
        <v>44079145.480453797</v>
      </c>
      <c r="BV38" s="100">
        <v>44079145.480453797</v>
      </c>
      <c r="BW38" s="100">
        <v>44079145.480453797</v>
      </c>
      <c r="BX38" s="100">
        <v>44079145.480453797</v>
      </c>
      <c r="BY38" s="100">
        <v>44079145.480453797</v>
      </c>
      <c r="BZ38" s="100">
        <v>44079145.480453797</v>
      </c>
      <c r="CA38" s="100">
        <v>501893465.12818998</v>
      </c>
    </row>
    <row r="39" spans="1:79" x14ac:dyDescent="0.2">
      <c r="A39" s="101" t="s">
        <v>368</v>
      </c>
      <c r="B39" s="100">
        <v>0</v>
      </c>
      <c r="C39" s="100">
        <v>0</v>
      </c>
      <c r="D39" s="100">
        <v>0</v>
      </c>
      <c r="E39" s="100">
        <v>0</v>
      </c>
      <c r="F39" s="100">
        <v>0</v>
      </c>
      <c r="G39" s="100">
        <v>0</v>
      </c>
      <c r="H39" s="100">
        <v>0</v>
      </c>
      <c r="I39" s="100">
        <v>0</v>
      </c>
      <c r="J39" s="100">
        <v>0</v>
      </c>
      <c r="K39" s="100">
        <v>0</v>
      </c>
      <c r="L39" s="100">
        <v>0</v>
      </c>
      <c r="M39" s="100">
        <v>0</v>
      </c>
      <c r="N39" s="100">
        <v>0</v>
      </c>
      <c r="O39" s="100">
        <v>0</v>
      </c>
      <c r="P39" s="100">
        <v>0</v>
      </c>
      <c r="Q39" s="100">
        <v>0</v>
      </c>
      <c r="R39" s="100">
        <v>0</v>
      </c>
      <c r="S39" s="100">
        <v>0</v>
      </c>
      <c r="T39" s="100">
        <v>0</v>
      </c>
      <c r="U39" s="100">
        <v>0</v>
      </c>
      <c r="V39" s="100">
        <v>0</v>
      </c>
      <c r="W39" s="100">
        <v>0</v>
      </c>
      <c r="X39" s="100">
        <v>0</v>
      </c>
      <c r="Y39" s="100">
        <v>0</v>
      </c>
      <c r="Z39" s="100">
        <v>0</v>
      </c>
      <c r="AA39" s="100">
        <v>0</v>
      </c>
      <c r="AB39" s="100">
        <v>0</v>
      </c>
      <c r="AC39" s="100">
        <v>0</v>
      </c>
      <c r="AD39" s="100">
        <v>0</v>
      </c>
      <c r="AE39" s="100">
        <v>0</v>
      </c>
      <c r="AF39" s="100">
        <v>0</v>
      </c>
      <c r="AG39" s="100">
        <v>0</v>
      </c>
      <c r="AH39" s="100">
        <v>0</v>
      </c>
      <c r="AI39" s="100">
        <v>0</v>
      </c>
      <c r="AJ39" s="100">
        <v>0</v>
      </c>
      <c r="AK39" s="100">
        <v>0</v>
      </c>
      <c r="AL39" s="100">
        <v>0</v>
      </c>
      <c r="AM39" s="100">
        <v>0</v>
      </c>
      <c r="AN39" s="100">
        <v>0</v>
      </c>
      <c r="AO39" s="100">
        <v>0</v>
      </c>
      <c r="AP39" s="100">
        <v>0</v>
      </c>
      <c r="AQ39" s="100">
        <v>0</v>
      </c>
      <c r="AR39" s="100">
        <v>0</v>
      </c>
      <c r="AS39" s="100">
        <v>0</v>
      </c>
      <c r="AT39" s="100">
        <v>0</v>
      </c>
      <c r="AU39" s="100">
        <v>0</v>
      </c>
      <c r="AV39" s="100">
        <v>0</v>
      </c>
      <c r="AW39" s="100">
        <v>0</v>
      </c>
      <c r="AX39" s="100">
        <v>0</v>
      </c>
      <c r="AY39" s="100">
        <v>0</v>
      </c>
      <c r="AZ39" s="100">
        <v>0</v>
      </c>
      <c r="BA39" s="100">
        <v>0</v>
      </c>
      <c r="BB39" s="100">
        <v>0</v>
      </c>
      <c r="BC39" s="100">
        <v>0</v>
      </c>
      <c r="BD39" s="100">
        <v>0</v>
      </c>
      <c r="BE39" s="100">
        <v>0</v>
      </c>
      <c r="BF39" s="100">
        <v>0</v>
      </c>
      <c r="BG39" s="100">
        <v>0</v>
      </c>
      <c r="BH39" s="100">
        <v>0</v>
      </c>
      <c r="BI39" s="100">
        <v>0</v>
      </c>
      <c r="BJ39" s="100">
        <v>0</v>
      </c>
      <c r="BK39" s="100">
        <v>0</v>
      </c>
      <c r="BL39" s="100">
        <v>0</v>
      </c>
      <c r="BM39" s="100">
        <v>0</v>
      </c>
      <c r="BN39" s="100">
        <v>0</v>
      </c>
      <c r="BO39" s="100">
        <v>0</v>
      </c>
      <c r="BP39" s="100">
        <v>0</v>
      </c>
      <c r="BQ39" s="100">
        <v>0</v>
      </c>
      <c r="BR39" s="100">
        <v>0</v>
      </c>
      <c r="BS39" s="100">
        <v>0</v>
      </c>
      <c r="BT39" s="100">
        <v>0</v>
      </c>
      <c r="BU39" s="100">
        <v>0</v>
      </c>
      <c r="BV39" s="100">
        <v>0</v>
      </c>
      <c r="BW39" s="100">
        <v>0</v>
      </c>
      <c r="BX39" s="100">
        <v>0</v>
      </c>
      <c r="BY39" s="100">
        <v>0</v>
      </c>
      <c r="BZ39" s="100">
        <v>0</v>
      </c>
      <c r="CA39" s="100">
        <v>0</v>
      </c>
    </row>
    <row r="40" spans="1:79" outlineLevel="1" x14ac:dyDescent="0.2">
      <c r="A40" s="101" t="s">
        <v>342</v>
      </c>
    </row>
    <row r="41" spans="1:79" outlineLevel="1" x14ac:dyDescent="0.2">
      <c r="A41" s="101" t="s">
        <v>369</v>
      </c>
    </row>
    <row r="42" spans="1:79" outlineLevel="1" x14ac:dyDescent="0.2">
      <c r="A42" s="101" t="s">
        <v>370</v>
      </c>
    </row>
    <row r="43" spans="1:79" outlineLevel="1" x14ac:dyDescent="0.2">
      <c r="A43" s="101" t="s">
        <v>366</v>
      </c>
      <c r="D43" s="100">
        <v>306000</v>
      </c>
      <c r="G43" s="100">
        <v>306000</v>
      </c>
      <c r="J43" s="100">
        <v>306000</v>
      </c>
      <c r="M43" s="100">
        <v>306000</v>
      </c>
      <c r="N43" s="100">
        <v>1224000</v>
      </c>
      <c r="Q43" s="100">
        <v>306000</v>
      </c>
      <c r="T43" s="100">
        <v>306000</v>
      </c>
      <c r="W43" s="100">
        <v>306000</v>
      </c>
      <c r="Z43" s="100">
        <v>306000</v>
      </c>
      <c r="AA43" s="100">
        <v>1224000</v>
      </c>
      <c r="AD43" s="100">
        <v>306000</v>
      </c>
      <c r="AG43" s="100">
        <v>306000</v>
      </c>
      <c r="AJ43" s="100">
        <v>306000</v>
      </c>
      <c r="AM43" s="100">
        <v>306000</v>
      </c>
      <c r="AN43" s="100">
        <v>1224000</v>
      </c>
      <c r="AQ43" s="100">
        <v>306000</v>
      </c>
      <c r="AT43" s="100">
        <v>306000</v>
      </c>
      <c r="AW43" s="100">
        <v>306000</v>
      </c>
      <c r="AZ43" s="100">
        <v>306000</v>
      </c>
      <c r="BA43" s="100">
        <v>1224000</v>
      </c>
      <c r="BD43" s="100">
        <v>306000</v>
      </c>
      <c r="BG43" s="100">
        <v>306000</v>
      </c>
      <c r="BJ43" s="100">
        <v>306000</v>
      </c>
      <c r="BM43" s="100">
        <v>306000</v>
      </c>
      <c r="BN43" s="100">
        <v>1224000</v>
      </c>
      <c r="BQ43" s="100">
        <v>306000</v>
      </c>
      <c r="BT43" s="100">
        <v>306000</v>
      </c>
      <c r="BW43" s="100">
        <v>306000</v>
      </c>
      <c r="BZ43" s="100">
        <v>306000</v>
      </c>
      <c r="CA43" s="100">
        <v>1224000</v>
      </c>
    </row>
    <row r="44" spans="1:79" outlineLevel="1" x14ac:dyDescent="0.2">
      <c r="A44" s="101" t="s">
        <v>371</v>
      </c>
    </row>
    <row r="45" spans="1:79" outlineLevel="1" x14ac:dyDescent="0.2">
      <c r="A45" s="101" t="s">
        <v>366</v>
      </c>
      <c r="B45" s="100">
        <v>10885</v>
      </c>
      <c r="C45" s="100">
        <v>10885</v>
      </c>
      <c r="D45" s="100">
        <v>10885</v>
      </c>
      <c r="E45" s="100">
        <v>10885</v>
      </c>
      <c r="F45" s="100">
        <v>10885</v>
      </c>
      <c r="G45" s="100">
        <v>10885</v>
      </c>
      <c r="H45" s="100">
        <v>10885</v>
      </c>
      <c r="I45" s="100">
        <v>10885</v>
      </c>
      <c r="J45" s="100">
        <v>11196</v>
      </c>
      <c r="K45" s="100">
        <v>11196</v>
      </c>
      <c r="L45" s="100">
        <v>11196</v>
      </c>
      <c r="M45" s="100">
        <v>11196</v>
      </c>
      <c r="N45" s="100">
        <v>131864</v>
      </c>
      <c r="O45" s="100">
        <v>11196</v>
      </c>
      <c r="P45" s="100">
        <v>11196</v>
      </c>
      <c r="Q45" s="100">
        <v>11196</v>
      </c>
      <c r="R45" s="100">
        <v>11196</v>
      </c>
      <c r="S45" s="100">
        <v>11196</v>
      </c>
      <c r="T45" s="100">
        <v>11196</v>
      </c>
      <c r="U45" s="100">
        <v>11196</v>
      </c>
      <c r="V45" s="100">
        <v>11196</v>
      </c>
      <c r="W45" s="100">
        <v>11196</v>
      </c>
      <c r="X45" s="100">
        <v>11196</v>
      </c>
      <c r="Y45" s="100">
        <v>11196</v>
      </c>
      <c r="Z45" s="100">
        <v>11196</v>
      </c>
      <c r="AA45" s="100">
        <v>134352</v>
      </c>
      <c r="AB45" s="100">
        <v>11196</v>
      </c>
      <c r="AC45" s="100">
        <v>11196</v>
      </c>
      <c r="AD45" s="100">
        <v>11196</v>
      </c>
      <c r="AE45" s="100">
        <v>11196</v>
      </c>
      <c r="AF45" s="100">
        <v>11196</v>
      </c>
      <c r="AG45" s="100">
        <v>11196</v>
      </c>
      <c r="AH45" s="100">
        <v>11196</v>
      </c>
      <c r="AI45" s="100">
        <v>11196</v>
      </c>
      <c r="AJ45" s="100">
        <v>11196</v>
      </c>
      <c r="AK45" s="100">
        <v>11196</v>
      </c>
      <c r="AL45" s="100">
        <v>11196</v>
      </c>
      <c r="AM45" s="100">
        <v>11196</v>
      </c>
      <c r="AN45" s="100">
        <v>134352</v>
      </c>
      <c r="AO45" s="100">
        <v>11196</v>
      </c>
      <c r="AP45" s="100">
        <v>11196</v>
      </c>
      <c r="AQ45" s="100">
        <v>11196</v>
      </c>
      <c r="AR45" s="100">
        <v>11196</v>
      </c>
      <c r="AS45" s="100">
        <v>11196</v>
      </c>
      <c r="AT45" s="100">
        <v>11196</v>
      </c>
      <c r="AU45" s="100">
        <v>11196</v>
      </c>
      <c r="AV45" s="100">
        <v>11196</v>
      </c>
      <c r="AW45" s="100">
        <v>11196</v>
      </c>
      <c r="AX45" s="100">
        <v>11196</v>
      </c>
      <c r="AY45" s="100">
        <v>11196</v>
      </c>
      <c r="AZ45" s="100">
        <v>11196</v>
      </c>
      <c r="BA45" s="100">
        <v>134352</v>
      </c>
      <c r="BB45" s="100">
        <v>11196</v>
      </c>
      <c r="BC45" s="100">
        <v>11196</v>
      </c>
      <c r="BD45" s="100">
        <v>11196</v>
      </c>
      <c r="BE45" s="100">
        <v>11196</v>
      </c>
      <c r="BF45" s="100">
        <v>11196</v>
      </c>
      <c r="BG45" s="100">
        <v>11196</v>
      </c>
      <c r="BH45" s="100">
        <v>11196</v>
      </c>
      <c r="BI45" s="100">
        <v>11196</v>
      </c>
      <c r="BJ45" s="100">
        <v>11196</v>
      </c>
      <c r="BK45" s="100">
        <v>11196</v>
      </c>
      <c r="BL45" s="100">
        <v>11196</v>
      </c>
      <c r="BM45" s="100">
        <v>11196</v>
      </c>
      <c r="BN45" s="100">
        <v>134352</v>
      </c>
      <c r="BO45" s="100">
        <v>11196</v>
      </c>
      <c r="BP45" s="100">
        <v>11196</v>
      </c>
      <c r="BQ45" s="100">
        <v>11196</v>
      </c>
      <c r="BR45" s="100">
        <v>11196</v>
      </c>
      <c r="BS45" s="100">
        <v>11196</v>
      </c>
      <c r="BT45" s="100">
        <v>11196</v>
      </c>
      <c r="BU45" s="100">
        <v>11196</v>
      </c>
      <c r="BV45" s="100">
        <v>11196</v>
      </c>
      <c r="BW45" s="100">
        <v>11196</v>
      </c>
      <c r="BX45" s="100">
        <v>11196</v>
      </c>
      <c r="BY45" s="100">
        <v>11196</v>
      </c>
      <c r="BZ45" s="100">
        <v>11196</v>
      </c>
      <c r="CA45" s="100">
        <v>134352</v>
      </c>
    </row>
    <row r="46" spans="1:79" outlineLevel="1" x14ac:dyDescent="0.2">
      <c r="A46" s="101" t="s">
        <v>372</v>
      </c>
    </row>
    <row r="47" spans="1:79" outlineLevel="1" x14ac:dyDescent="0.2">
      <c r="A47" s="101" t="s">
        <v>373</v>
      </c>
    </row>
    <row r="48" spans="1:79" outlineLevel="1" x14ac:dyDescent="0.2">
      <c r="A48" s="101" t="s">
        <v>366</v>
      </c>
      <c r="B48" s="100">
        <v>377339.69208649901</v>
      </c>
      <c r="C48" s="100">
        <v>377339.69208649901</v>
      </c>
      <c r="D48" s="100">
        <v>377339.69208649901</v>
      </c>
      <c r="E48" s="100">
        <v>377339.69208649901</v>
      </c>
      <c r="F48" s="100">
        <v>377339.69208649901</v>
      </c>
      <c r="G48" s="100">
        <v>377339.69208649901</v>
      </c>
      <c r="H48" s="100">
        <v>377339.69208649901</v>
      </c>
      <c r="I48" s="100">
        <v>377339.69208649901</v>
      </c>
      <c r="J48" s="100">
        <v>377339.69208649901</v>
      </c>
      <c r="K48" s="100">
        <v>377339.69208649901</v>
      </c>
      <c r="L48" s="100">
        <v>377339.69208649901</v>
      </c>
      <c r="M48" s="100">
        <v>377339.69208649901</v>
      </c>
      <c r="N48" s="100">
        <v>4528076.3050379902</v>
      </c>
      <c r="O48" s="100">
        <v>377339.69208649802</v>
      </c>
      <c r="P48" s="100">
        <v>377339.69208649802</v>
      </c>
      <c r="Q48" s="100">
        <v>377339.69208649802</v>
      </c>
      <c r="R48" s="100">
        <v>377339.69208649802</v>
      </c>
      <c r="S48" s="100">
        <v>377339.69208649802</v>
      </c>
      <c r="T48" s="100">
        <v>377339.69208649802</v>
      </c>
      <c r="U48" s="100">
        <v>377339.69208649802</v>
      </c>
      <c r="V48" s="100">
        <v>377339.69208649802</v>
      </c>
      <c r="W48" s="100">
        <v>377339.69208649802</v>
      </c>
      <c r="X48" s="100">
        <v>377339.69208649802</v>
      </c>
      <c r="Y48" s="100">
        <v>377339.69208649802</v>
      </c>
      <c r="Z48" s="100">
        <v>377339.69208649802</v>
      </c>
      <c r="AA48" s="100">
        <v>4528076.30503798</v>
      </c>
      <c r="AB48" s="100">
        <v>377339.69208649802</v>
      </c>
      <c r="AC48" s="100">
        <v>377339.69208649802</v>
      </c>
      <c r="AD48" s="100">
        <v>377339.69208649802</v>
      </c>
      <c r="AE48" s="100">
        <v>377339.69208649802</v>
      </c>
      <c r="AF48" s="100">
        <v>377339.69208649802</v>
      </c>
      <c r="AG48" s="100">
        <v>377339.69208649802</v>
      </c>
      <c r="AH48" s="100">
        <v>377339.69208649802</v>
      </c>
      <c r="AI48" s="100">
        <v>377339.69208649802</v>
      </c>
      <c r="AJ48" s="100">
        <v>377339.69208649802</v>
      </c>
      <c r="AK48" s="100">
        <v>377339.69208649802</v>
      </c>
      <c r="AL48" s="100">
        <v>377339.69208649802</v>
      </c>
      <c r="AM48" s="100">
        <v>377339.69208649802</v>
      </c>
      <c r="AN48" s="100">
        <v>4528076.30503798</v>
      </c>
      <c r="AO48" s="100">
        <v>377339.69208649802</v>
      </c>
      <c r="AP48" s="100">
        <v>377339.69208649802</v>
      </c>
      <c r="AQ48" s="100">
        <v>377339.69208649802</v>
      </c>
      <c r="AR48" s="100">
        <v>377339.69208649802</v>
      </c>
      <c r="AS48" s="100">
        <v>377339.69208649802</v>
      </c>
      <c r="AT48" s="100">
        <v>377339.69208649802</v>
      </c>
      <c r="AU48" s="100">
        <v>377339.69208649802</v>
      </c>
      <c r="AV48" s="100">
        <v>377339.69208649802</v>
      </c>
      <c r="AW48" s="100">
        <v>377339.69208649802</v>
      </c>
      <c r="AX48" s="100">
        <v>377339.69208649802</v>
      </c>
      <c r="AY48" s="100">
        <v>377339.69208649802</v>
      </c>
      <c r="AZ48" s="100">
        <v>377339.69208649802</v>
      </c>
      <c r="BA48" s="100">
        <v>4528076.30503798</v>
      </c>
      <c r="BB48" s="100">
        <v>377339.69208649802</v>
      </c>
      <c r="BC48" s="100">
        <v>377339.69208649802</v>
      </c>
      <c r="BD48" s="100">
        <v>377339.69208649802</v>
      </c>
      <c r="BE48" s="100">
        <v>377339.69208649802</v>
      </c>
      <c r="BF48" s="100">
        <v>377339.69208649802</v>
      </c>
      <c r="BG48" s="100">
        <v>377339.69208649802</v>
      </c>
      <c r="BH48" s="100">
        <v>377339.69208649802</v>
      </c>
      <c r="BI48" s="100">
        <v>377339.69208649802</v>
      </c>
      <c r="BJ48" s="100">
        <v>377339.69208649802</v>
      </c>
      <c r="BK48" s="100">
        <v>377339.69208649802</v>
      </c>
      <c r="BL48" s="100">
        <v>377339.69208649802</v>
      </c>
      <c r="BM48" s="100">
        <v>377339.69208649802</v>
      </c>
      <c r="BN48" s="100">
        <v>4528076.30503798</v>
      </c>
      <c r="BO48" s="100">
        <v>377339.69208649802</v>
      </c>
      <c r="BP48" s="100">
        <v>377339.69208649802</v>
      </c>
      <c r="BQ48" s="100">
        <v>377339.69208649802</v>
      </c>
      <c r="BR48" s="100">
        <v>377339.69208649802</v>
      </c>
      <c r="BS48" s="100">
        <v>377339.69208649802</v>
      </c>
      <c r="BT48" s="100">
        <v>377339.69208649802</v>
      </c>
      <c r="BU48" s="100">
        <v>377339.69208649802</v>
      </c>
      <c r="BV48" s="100">
        <v>377339.69208649802</v>
      </c>
      <c r="BW48" s="100">
        <v>377339.69208649802</v>
      </c>
      <c r="BX48" s="100">
        <v>377339.69208649802</v>
      </c>
      <c r="BY48" s="100">
        <v>377339.69208649802</v>
      </c>
      <c r="BZ48" s="100">
        <v>377339.69208649802</v>
      </c>
      <c r="CA48" s="100">
        <v>4528076.30503798</v>
      </c>
    </row>
    <row r="49" spans="1:79" x14ac:dyDescent="0.2">
      <c r="A49" s="101" t="s">
        <v>374</v>
      </c>
      <c r="B49" s="100">
        <v>366196.86</v>
      </c>
      <c r="C49" s="100">
        <v>426303.11</v>
      </c>
      <c r="D49" s="100">
        <v>742205.96</v>
      </c>
      <c r="E49" s="100">
        <v>459434.03</v>
      </c>
      <c r="F49" s="100">
        <v>501188.13999999902</v>
      </c>
      <c r="G49" s="100">
        <v>4105168.71999999</v>
      </c>
      <c r="H49" s="100">
        <v>534223.4</v>
      </c>
      <c r="I49" s="100">
        <v>-2743770.42</v>
      </c>
      <c r="J49" s="100">
        <v>-1863285.71</v>
      </c>
      <c r="K49" s="100">
        <v>-3178126.87</v>
      </c>
      <c r="L49" s="100">
        <v>4245914.63</v>
      </c>
      <c r="M49" s="100">
        <v>576296.78</v>
      </c>
      <c r="N49" s="100">
        <v>4171748.6299999901</v>
      </c>
      <c r="O49" s="100">
        <v>388535.69208649802</v>
      </c>
      <c r="P49" s="100">
        <v>388535.69208649802</v>
      </c>
      <c r="Q49" s="100">
        <v>694535.69208649802</v>
      </c>
      <c r="R49" s="100">
        <v>388535.69208649802</v>
      </c>
      <c r="S49" s="100">
        <v>388535.69208649802</v>
      </c>
      <c r="T49" s="100">
        <v>694535.69208649802</v>
      </c>
      <c r="U49" s="100">
        <v>388535.69208649802</v>
      </c>
      <c r="V49" s="100">
        <v>388535.69208649802</v>
      </c>
      <c r="W49" s="100">
        <v>694535.69208649802</v>
      </c>
      <c r="X49" s="100">
        <v>388535.69208649802</v>
      </c>
      <c r="Y49" s="100">
        <v>388535.69208649802</v>
      </c>
      <c r="Z49" s="100">
        <v>694535.69208649802</v>
      </c>
      <c r="AA49" s="100">
        <v>5886428.3050379697</v>
      </c>
      <c r="AB49" s="100">
        <v>388535.69208649802</v>
      </c>
      <c r="AC49" s="100">
        <v>388535.69208649802</v>
      </c>
      <c r="AD49" s="100">
        <v>694535.69208649802</v>
      </c>
      <c r="AE49" s="100">
        <v>388535.69208649802</v>
      </c>
      <c r="AF49" s="100">
        <v>388535.69208649802</v>
      </c>
      <c r="AG49" s="100">
        <v>694535.69208649802</v>
      </c>
      <c r="AH49" s="100">
        <v>388535.69208649802</v>
      </c>
      <c r="AI49" s="100">
        <v>388535.69208649802</v>
      </c>
      <c r="AJ49" s="100">
        <v>694535.69208649802</v>
      </c>
      <c r="AK49" s="100">
        <v>388535.69208649802</v>
      </c>
      <c r="AL49" s="100">
        <v>388535.69208649802</v>
      </c>
      <c r="AM49" s="100">
        <v>694535.69208649802</v>
      </c>
      <c r="AN49" s="100">
        <v>5886428.3050379697</v>
      </c>
      <c r="AO49" s="100">
        <v>388535.69208649802</v>
      </c>
      <c r="AP49" s="100">
        <v>388535.69208649802</v>
      </c>
      <c r="AQ49" s="100">
        <v>694535.69208649802</v>
      </c>
      <c r="AR49" s="100">
        <v>388535.69208649802</v>
      </c>
      <c r="AS49" s="100">
        <v>388535.69208649802</v>
      </c>
      <c r="AT49" s="100">
        <v>694535.69208649802</v>
      </c>
      <c r="AU49" s="100">
        <v>388535.69208649802</v>
      </c>
      <c r="AV49" s="100">
        <v>388535.69208649802</v>
      </c>
      <c r="AW49" s="100">
        <v>694535.69208649802</v>
      </c>
      <c r="AX49" s="100">
        <v>388535.69208649802</v>
      </c>
      <c r="AY49" s="100">
        <v>388535.69208649802</v>
      </c>
      <c r="AZ49" s="100">
        <v>694535.69208649802</v>
      </c>
      <c r="BA49" s="100">
        <v>5886428.3050379697</v>
      </c>
      <c r="BB49" s="100">
        <v>388535.69208649802</v>
      </c>
      <c r="BC49" s="100">
        <v>388535.69208649802</v>
      </c>
      <c r="BD49" s="100">
        <v>694535.69208649802</v>
      </c>
      <c r="BE49" s="100">
        <v>388535.69208649802</v>
      </c>
      <c r="BF49" s="100">
        <v>388535.69208649802</v>
      </c>
      <c r="BG49" s="100">
        <v>694535.69208649802</v>
      </c>
      <c r="BH49" s="100">
        <v>388535.69208649802</v>
      </c>
      <c r="BI49" s="100">
        <v>388535.69208649802</v>
      </c>
      <c r="BJ49" s="100">
        <v>694535.69208649802</v>
      </c>
      <c r="BK49" s="100">
        <v>388535.69208649802</v>
      </c>
      <c r="BL49" s="100">
        <v>388535.69208649802</v>
      </c>
      <c r="BM49" s="100">
        <v>694535.69208649802</v>
      </c>
      <c r="BN49" s="100">
        <v>5886428.3050379697</v>
      </c>
      <c r="BO49" s="100">
        <v>388535.69208649802</v>
      </c>
      <c r="BP49" s="100">
        <v>388535.69208649802</v>
      </c>
      <c r="BQ49" s="100">
        <v>694535.69208649802</v>
      </c>
      <c r="BR49" s="100">
        <v>388535.69208649802</v>
      </c>
      <c r="BS49" s="100">
        <v>388535.69208649802</v>
      </c>
      <c r="BT49" s="100">
        <v>694535.69208649802</v>
      </c>
      <c r="BU49" s="100">
        <v>388535.69208649802</v>
      </c>
      <c r="BV49" s="100">
        <v>388535.69208649802</v>
      </c>
      <c r="BW49" s="100">
        <v>694535.69208649802</v>
      </c>
      <c r="BX49" s="100">
        <v>388535.69208649802</v>
      </c>
      <c r="BY49" s="100">
        <v>388535.69208649802</v>
      </c>
      <c r="BZ49" s="100">
        <v>694535.69208649802</v>
      </c>
      <c r="CA49" s="100">
        <v>5886428.3050379697</v>
      </c>
    </row>
    <row r="50" spans="1:79" x14ac:dyDescent="0.2">
      <c r="A50" s="101" t="s">
        <v>375</v>
      </c>
      <c r="B50" s="100">
        <v>72097.61</v>
      </c>
      <c r="C50" s="100">
        <v>72097.61</v>
      </c>
      <c r="D50" s="100">
        <v>72097.55</v>
      </c>
      <c r="E50" s="100">
        <v>72097.61</v>
      </c>
      <c r="F50" s="100">
        <v>72097.59</v>
      </c>
      <c r="G50" s="100">
        <v>72097.600000000006</v>
      </c>
      <c r="H50" s="100">
        <v>72097.58</v>
      </c>
      <c r="I50" s="100">
        <v>72097.59</v>
      </c>
      <c r="J50" s="100">
        <v>72097.59</v>
      </c>
      <c r="K50" s="100">
        <v>72097.59</v>
      </c>
      <c r="L50" s="100">
        <v>78297.490000000005</v>
      </c>
      <c r="M50" s="100">
        <v>80954.61</v>
      </c>
      <c r="N50" s="100">
        <v>880228.02</v>
      </c>
      <c r="O50" s="100">
        <v>0</v>
      </c>
      <c r="P50" s="100">
        <v>0</v>
      </c>
      <c r="Q50" s="100">
        <v>0</v>
      </c>
      <c r="R50" s="100">
        <v>0</v>
      </c>
      <c r="S50" s="100">
        <v>0</v>
      </c>
      <c r="T50" s="100">
        <v>0</v>
      </c>
      <c r="U50" s="100">
        <v>0</v>
      </c>
      <c r="V50" s="100">
        <v>0</v>
      </c>
      <c r="W50" s="100">
        <v>0</v>
      </c>
      <c r="X50" s="100">
        <v>0</v>
      </c>
      <c r="Y50" s="100">
        <v>0</v>
      </c>
      <c r="Z50" s="100">
        <v>0</v>
      </c>
      <c r="AA50" s="100">
        <v>0</v>
      </c>
      <c r="AB50" s="100">
        <v>0</v>
      </c>
      <c r="AC50" s="100">
        <v>0</v>
      </c>
      <c r="AD50" s="100">
        <v>0</v>
      </c>
      <c r="AE50" s="100">
        <v>0</v>
      </c>
      <c r="AF50" s="100">
        <v>0</v>
      </c>
      <c r="AG50" s="100">
        <v>0</v>
      </c>
      <c r="AH50" s="100">
        <v>0</v>
      </c>
      <c r="AI50" s="100">
        <v>0</v>
      </c>
      <c r="AJ50" s="100">
        <v>0</v>
      </c>
      <c r="AK50" s="100">
        <v>0</v>
      </c>
      <c r="AL50" s="100">
        <v>0</v>
      </c>
      <c r="AM50" s="100">
        <v>0</v>
      </c>
      <c r="AN50" s="100">
        <v>0</v>
      </c>
      <c r="AO50" s="100">
        <v>0</v>
      </c>
      <c r="AP50" s="100">
        <v>0</v>
      </c>
      <c r="AQ50" s="100">
        <v>0</v>
      </c>
      <c r="AR50" s="100">
        <v>0</v>
      </c>
      <c r="AS50" s="100">
        <v>0</v>
      </c>
      <c r="AT50" s="100">
        <v>0</v>
      </c>
      <c r="AU50" s="100">
        <v>0</v>
      </c>
      <c r="AV50" s="100">
        <v>0</v>
      </c>
      <c r="AW50" s="100">
        <v>0</v>
      </c>
      <c r="AX50" s="100">
        <v>0</v>
      </c>
      <c r="AY50" s="100">
        <v>0</v>
      </c>
      <c r="AZ50" s="100">
        <v>0</v>
      </c>
      <c r="BA50" s="100">
        <v>0</v>
      </c>
      <c r="BB50" s="100">
        <v>0</v>
      </c>
      <c r="BC50" s="100">
        <v>0</v>
      </c>
      <c r="BD50" s="100">
        <v>0</v>
      </c>
      <c r="BE50" s="100">
        <v>0</v>
      </c>
      <c r="BF50" s="100">
        <v>0</v>
      </c>
      <c r="BG50" s="100">
        <v>0</v>
      </c>
      <c r="BH50" s="100">
        <v>0</v>
      </c>
      <c r="BI50" s="100">
        <v>0</v>
      </c>
      <c r="BJ50" s="100">
        <v>0</v>
      </c>
      <c r="BK50" s="100">
        <v>0</v>
      </c>
      <c r="BL50" s="100">
        <v>0</v>
      </c>
      <c r="BM50" s="100">
        <v>0</v>
      </c>
      <c r="BN50" s="100">
        <v>0</v>
      </c>
      <c r="BO50" s="100">
        <v>0</v>
      </c>
      <c r="BP50" s="100">
        <v>0</v>
      </c>
      <c r="BQ50" s="100">
        <v>0</v>
      </c>
      <c r="BR50" s="100">
        <v>0</v>
      </c>
      <c r="BS50" s="100">
        <v>0</v>
      </c>
      <c r="BT50" s="100">
        <v>0</v>
      </c>
      <c r="BU50" s="100">
        <v>0</v>
      </c>
      <c r="BV50" s="100">
        <v>0</v>
      </c>
      <c r="BW50" s="100">
        <v>0</v>
      </c>
      <c r="BX50" s="100">
        <v>0</v>
      </c>
      <c r="BY50" s="100">
        <v>0</v>
      </c>
      <c r="BZ50" s="100">
        <v>0</v>
      </c>
      <c r="CA50" s="100">
        <v>0</v>
      </c>
    </row>
    <row r="51" spans="1:79" outlineLevel="1" x14ac:dyDescent="0.2">
      <c r="A51" s="101" t="s">
        <v>342</v>
      </c>
    </row>
    <row r="52" spans="1:79" outlineLevel="1" x14ac:dyDescent="0.2">
      <c r="A52" s="101" t="s">
        <v>343</v>
      </c>
    </row>
    <row r="53" spans="1:79" outlineLevel="1" x14ac:dyDescent="0.2">
      <c r="A53" s="101" t="s">
        <v>376</v>
      </c>
    </row>
    <row r="54" spans="1:79" outlineLevel="1" x14ac:dyDescent="0.2">
      <c r="A54" s="101" t="s">
        <v>345</v>
      </c>
      <c r="B54" s="100">
        <v>15351.5205479452</v>
      </c>
      <c r="C54" s="100">
        <v>15351.5138888888</v>
      </c>
      <c r="D54" s="100">
        <v>15351.521126760499</v>
      </c>
      <c r="E54" s="100">
        <v>15351.5142857142</v>
      </c>
      <c r="F54" s="100">
        <v>15351.5217391304</v>
      </c>
      <c r="G54" s="100">
        <v>15351.5147058823</v>
      </c>
      <c r="H54" s="100">
        <v>15351.5223880596</v>
      </c>
      <c r="I54" s="100">
        <v>15351.515151515099</v>
      </c>
      <c r="J54" s="100">
        <v>15351.523076923</v>
      </c>
      <c r="K54" s="100">
        <v>15351.515625</v>
      </c>
      <c r="L54" s="100">
        <v>15351.5238095238</v>
      </c>
      <c r="M54" s="100">
        <v>15351.516129032199</v>
      </c>
      <c r="N54" s="100">
        <v>184218.22247437501</v>
      </c>
      <c r="O54" s="100">
        <v>15351.524590163899</v>
      </c>
      <c r="P54" s="100">
        <v>15351.524590163899</v>
      </c>
      <c r="Q54" s="100">
        <v>15351.524590163899</v>
      </c>
      <c r="R54" s="100">
        <v>15351.524590163899</v>
      </c>
      <c r="S54" s="100">
        <v>15351.524590163899</v>
      </c>
      <c r="T54" s="100">
        <v>15351.524590163899</v>
      </c>
      <c r="U54" s="100">
        <v>15351.524590163899</v>
      </c>
      <c r="V54" s="100">
        <v>15351.524590163899</v>
      </c>
      <c r="W54" s="100">
        <v>15351.524590163899</v>
      </c>
      <c r="X54" s="100">
        <v>15351.524590163899</v>
      </c>
      <c r="Y54" s="100">
        <v>15351.524590163899</v>
      </c>
      <c r="Z54" s="100">
        <v>15351.524590163899</v>
      </c>
      <c r="AA54" s="100">
        <v>184218.29508196699</v>
      </c>
      <c r="AB54" s="100">
        <v>15351.524590163899</v>
      </c>
      <c r="AC54" s="100">
        <v>15351.524590163899</v>
      </c>
      <c r="AD54" s="100">
        <v>15351.524590163899</v>
      </c>
      <c r="AE54" s="100">
        <v>15351.524590163899</v>
      </c>
      <c r="AF54" s="100">
        <v>15351.524590163899</v>
      </c>
      <c r="AG54" s="100">
        <v>15351.524590163899</v>
      </c>
      <c r="AH54" s="100">
        <v>15351.524590163899</v>
      </c>
      <c r="AI54" s="100">
        <v>15351.524590163899</v>
      </c>
      <c r="AJ54" s="100">
        <v>15351.524590163899</v>
      </c>
      <c r="AK54" s="100">
        <v>15351.524590163899</v>
      </c>
      <c r="AL54" s="100">
        <v>15351.524590163899</v>
      </c>
      <c r="AM54" s="100">
        <v>15351.524590163899</v>
      </c>
      <c r="AN54" s="100">
        <v>184218.29508196699</v>
      </c>
      <c r="AO54" s="100">
        <v>15351.524590163899</v>
      </c>
      <c r="AP54" s="100">
        <v>15351.524590163899</v>
      </c>
      <c r="AQ54" s="100">
        <v>15351.524590163899</v>
      </c>
      <c r="AR54" s="100">
        <v>15351.524590163899</v>
      </c>
      <c r="AS54" s="100">
        <v>15351.524590163899</v>
      </c>
      <c r="AT54" s="100">
        <v>15351.524590163899</v>
      </c>
      <c r="AU54" s="100">
        <v>15351.524590163899</v>
      </c>
      <c r="AV54" s="100">
        <v>15351.524590163899</v>
      </c>
      <c r="AW54" s="100">
        <v>15351.524590163899</v>
      </c>
      <c r="AX54" s="100">
        <v>15351.524590163899</v>
      </c>
      <c r="AY54" s="100">
        <v>15351.524590163899</v>
      </c>
      <c r="AZ54" s="100">
        <v>15351.524590163899</v>
      </c>
      <c r="BA54" s="100">
        <v>184218.29508196699</v>
      </c>
      <c r="BB54" s="100">
        <v>15351.524590163899</v>
      </c>
      <c r="BC54" s="100">
        <v>15351.524590163899</v>
      </c>
      <c r="BD54" s="100">
        <v>15351.524590163899</v>
      </c>
      <c r="BE54" s="100">
        <v>15351.524590163899</v>
      </c>
      <c r="BF54" s="100">
        <v>15351.524590163899</v>
      </c>
      <c r="BG54" s="100">
        <v>15351.524590163899</v>
      </c>
      <c r="BH54" s="100">
        <v>15351.524590163899</v>
      </c>
      <c r="BI54" s="100">
        <v>15351.524590163899</v>
      </c>
      <c r="BJ54" s="100">
        <v>15351.524590163899</v>
      </c>
      <c r="BK54" s="100">
        <v>15351.524590163899</v>
      </c>
      <c r="BL54" s="100">
        <v>15351.524590163899</v>
      </c>
      <c r="BM54" s="100">
        <v>15351.524590163899</v>
      </c>
      <c r="BN54" s="100">
        <v>184218.29508196699</v>
      </c>
      <c r="BO54" s="100">
        <v>15351.524590163899</v>
      </c>
      <c r="BP54" s="100">
        <v>15351.524590163899</v>
      </c>
      <c r="BQ54" s="100">
        <v>15351.524590163899</v>
      </c>
      <c r="BR54" s="100">
        <v>15351.524590163899</v>
      </c>
      <c r="BS54" s="100">
        <v>15351.524590163899</v>
      </c>
      <c r="BT54" s="100">
        <v>15351.524590163899</v>
      </c>
      <c r="BU54" s="100">
        <v>15351.524590163899</v>
      </c>
      <c r="BV54" s="100">
        <v>15351.524590163899</v>
      </c>
      <c r="BW54" s="100">
        <v>15351.524590163899</v>
      </c>
      <c r="BX54" s="100">
        <v>15351.524590163899</v>
      </c>
      <c r="BY54" s="100">
        <v>15351.524590163899</v>
      </c>
      <c r="BZ54" s="100">
        <v>15351.524590163899</v>
      </c>
      <c r="CA54" s="100">
        <v>184218.29508196699</v>
      </c>
    </row>
    <row r="55" spans="1:79" outlineLevel="1" x14ac:dyDescent="0.2">
      <c r="A55" s="101" t="s">
        <v>346</v>
      </c>
      <c r="B55" s="100">
        <v>8310.1044776119397</v>
      </c>
      <c r="C55" s="100">
        <v>8310.1052631578896</v>
      </c>
      <c r="D55" s="100">
        <v>8310.1060606060601</v>
      </c>
      <c r="E55" s="100">
        <v>8310.1068702289995</v>
      </c>
      <c r="F55" s="100">
        <v>8310.1076923076907</v>
      </c>
      <c r="G55" s="100">
        <v>8310.1007751937905</v>
      </c>
      <c r="H55" s="100">
        <v>8310.1015625</v>
      </c>
      <c r="I55" s="100">
        <v>8310.1023622047196</v>
      </c>
      <c r="J55" s="100">
        <v>8310.1031746031695</v>
      </c>
      <c r="K55" s="100">
        <v>8310.1039999999994</v>
      </c>
      <c r="L55" s="100">
        <v>8310.1048387096707</v>
      </c>
      <c r="M55" s="100">
        <v>8310.1056910569096</v>
      </c>
      <c r="N55" s="100">
        <v>99721.252768180799</v>
      </c>
      <c r="O55" s="100">
        <v>8310.1065573770393</v>
      </c>
      <c r="P55" s="100">
        <v>8310.1065573770393</v>
      </c>
      <c r="Q55" s="100">
        <v>8310.1065573770393</v>
      </c>
      <c r="R55" s="100">
        <v>8310.1065573770393</v>
      </c>
      <c r="S55" s="100">
        <v>8310.1065573770502</v>
      </c>
      <c r="T55" s="100">
        <v>8310.1065573770502</v>
      </c>
      <c r="U55" s="100">
        <v>8310.1065573770502</v>
      </c>
      <c r="V55" s="100">
        <v>8310.1065573770502</v>
      </c>
      <c r="W55" s="100">
        <v>8310.1065573770502</v>
      </c>
      <c r="X55" s="100">
        <v>8310.1065573770502</v>
      </c>
      <c r="Y55" s="100">
        <v>8310.1065573770502</v>
      </c>
      <c r="Z55" s="100">
        <v>8310.1065573770502</v>
      </c>
      <c r="AA55" s="100">
        <v>99721.278688524602</v>
      </c>
      <c r="AB55" s="100">
        <v>8310.1065573770502</v>
      </c>
      <c r="AC55" s="100">
        <v>8310.1065573770502</v>
      </c>
      <c r="AD55" s="100">
        <v>8310.1065573770502</v>
      </c>
      <c r="AE55" s="100">
        <v>8310.1065573770502</v>
      </c>
      <c r="AF55" s="100">
        <v>8310.1065573770502</v>
      </c>
      <c r="AG55" s="100">
        <v>8310.1065573770502</v>
      </c>
      <c r="AH55" s="100">
        <v>8310.1065573770502</v>
      </c>
      <c r="AI55" s="100">
        <v>8310.1065573770502</v>
      </c>
      <c r="AJ55" s="100">
        <v>8310.1065573770502</v>
      </c>
      <c r="AK55" s="100">
        <v>8310.1065573770502</v>
      </c>
      <c r="AL55" s="100">
        <v>8310.1065573770502</v>
      </c>
      <c r="AM55" s="100">
        <v>8310.1065573770502</v>
      </c>
      <c r="AN55" s="100">
        <v>99721.278688524602</v>
      </c>
      <c r="AO55" s="100">
        <v>8310.1065573770502</v>
      </c>
      <c r="AP55" s="100">
        <v>8310.1065573770502</v>
      </c>
      <c r="AQ55" s="100">
        <v>8310.1065573770502</v>
      </c>
      <c r="AR55" s="100">
        <v>8310.1065573770502</v>
      </c>
      <c r="AS55" s="100">
        <v>8310.1065573770502</v>
      </c>
      <c r="AT55" s="100">
        <v>8310.1065573770502</v>
      </c>
      <c r="AU55" s="100">
        <v>8310.1065573770502</v>
      </c>
      <c r="AV55" s="100">
        <v>8310.1065573770502</v>
      </c>
      <c r="AW55" s="100">
        <v>8310.1065573770502</v>
      </c>
      <c r="AX55" s="100">
        <v>8310.1065573770502</v>
      </c>
      <c r="AY55" s="100">
        <v>8310.1065573770502</v>
      </c>
      <c r="AZ55" s="100">
        <v>8310.1065573770502</v>
      </c>
      <c r="BA55" s="100">
        <v>99721.278688524602</v>
      </c>
      <c r="BB55" s="100">
        <v>8310.1065573770593</v>
      </c>
      <c r="BC55" s="100">
        <v>8310.1065573770593</v>
      </c>
      <c r="BD55" s="100">
        <v>8310.1065573770593</v>
      </c>
      <c r="BE55" s="100">
        <v>8310.1065573770593</v>
      </c>
      <c r="BF55" s="100">
        <v>8310.1065573770593</v>
      </c>
      <c r="BG55" s="100">
        <v>8310.1065573770593</v>
      </c>
      <c r="BH55" s="100">
        <v>8310.1065573770593</v>
      </c>
      <c r="BI55" s="100">
        <v>8310.1065573770593</v>
      </c>
      <c r="BJ55" s="100">
        <v>8310.1065573770593</v>
      </c>
      <c r="BK55" s="100">
        <v>8310.1065573770593</v>
      </c>
      <c r="BL55" s="100">
        <v>8310.1065573770593</v>
      </c>
      <c r="BM55" s="100">
        <v>8310.1065573770593</v>
      </c>
      <c r="BN55" s="100">
        <v>99721.278688524704</v>
      </c>
      <c r="BO55" s="100">
        <v>8310.1065573770593</v>
      </c>
      <c r="BP55" s="100">
        <v>8310.1065573770593</v>
      </c>
      <c r="BQ55" s="100">
        <v>8310.1065573770593</v>
      </c>
      <c r="BR55" s="100">
        <v>8310.1065573770593</v>
      </c>
      <c r="BS55" s="100">
        <v>8310.1065573770593</v>
      </c>
      <c r="BT55" s="100">
        <v>8310.1065573770593</v>
      </c>
      <c r="BU55" s="100">
        <v>8310.1065573770593</v>
      </c>
      <c r="BV55" s="100">
        <v>8310.1065573770593</v>
      </c>
      <c r="BW55" s="100">
        <v>8310.1065573770593</v>
      </c>
      <c r="BX55" s="100">
        <v>8310.1065573770702</v>
      </c>
      <c r="BY55" s="100">
        <v>8310.1065573770702</v>
      </c>
      <c r="BZ55" s="100">
        <v>8310.1065573770702</v>
      </c>
      <c r="CA55" s="100">
        <v>99721.278688524806</v>
      </c>
    </row>
    <row r="56" spans="1:79" outlineLevel="1" x14ac:dyDescent="0.2">
      <c r="A56" s="101" t="s">
        <v>347</v>
      </c>
      <c r="B56" s="100">
        <v>18632.710875331501</v>
      </c>
      <c r="C56" s="100">
        <v>18632.7093333333</v>
      </c>
      <c r="D56" s="100">
        <v>18632.713136729199</v>
      </c>
      <c r="E56" s="100">
        <v>18632.7115902964</v>
      </c>
      <c r="F56" s="100">
        <v>18632.710027100198</v>
      </c>
      <c r="G56" s="100">
        <v>18632.7084468664</v>
      </c>
      <c r="H56" s="100">
        <v>18632.712328767098</v>
      </c>
      <c r="I56" s="100">
        <v>18632.710743801599</v>
      </c>
      <c r="J56" s="100">
        <v>18632.709141274201</v>
      </c>
      <c r="K56" s="100">
        <v>18632.713091922</v>
      </c>
      <c r="L56" s="100">
        <v>18632.711484593801</v>
      </c>
      <c r="M56" s="100">
        <v>18632.7098591549</v>
      </c>
      <c r="N56" s="100">
        <v>223592.530059171</v>
      </c>
      <c r="O56" s="100">
        <v>18632.7082152974</v>
      </c>
      <c r="P56" s="100">
        <v>18632.7082152974</v>
      </c>
      <c r="Q56" s="100">
        <v>18632.7082152974</v>
      </c>
      <c r="R56" s="100">
        <v>18632.7082152974</v>
      </c>
      <c r="S56" s="100">
        <v>18632.7082152974</v>
      </c>
      <c r="T56" s="100">
        <v>18632.7082152974</v>
      </c>
      <c r="U56" s="100">
        <v>18632.7082152974</v>
      </c>
      <c r="V56" s="100">
        <v>18632.7082152974</v>
      </c>
      <c r="W56" s="100">
        <v>18632.7082152974</v>
      </c>
      <c r="X56" s="100">
        <v>18632.7082152974</v>
      </c>
      <c r="Y56" s="100">
        <v>18632.7082152974</v>
      </c>
      <c r="Z56" s="100">
        <v>18632.7082152974</v>
      </c>
      <c r="AA56" s="100">
        <v>223592.49858356899</v>
      </c>
      <c r="AB56" s="100">
        <v>18632.7082152974</v>
      </c>
      <c r="AC56" s="100">
        <v>18632.7082152974</v>
      </c>
      <c r="AD56" s="100">
        <v>18632.7082152974</v>
      </c>
      <c r="AE56" s="100">
        <v>18632.7082152974</v>
      </c>
      <c r="AF56" s="100">
        <v>18632.7082152974</v>
      </c>
      <c r="AG56" s="100">
        <v>18632.7082152974</v>
      </c>
      <c r="AH56" s="100">
        <v>18632.7082152974</v>
      </c>
      <c r="AI56" s="100">
        <v>18632.7082152974</v>
      </c>
      <c r="AJ56" s="100">
        <v>18632.7082152974</v>
      </c>
      <c r="AK56" s="100">
        <v>18632.7082152974</v>
      </c>
      <c r="AL56" s="100">
        <v>18632.7082152974</v>
      </c>
      <c r="AM56" s="100">
        <v>18632.7082152974</v>
      </c>
      <c r="AN56" s="100">
        <v>223592.49858356899</v>
      </c>
      <c r="AO56" s="100">
        <v>18632.7082152974</v>
      </c>
      <c r="AP56" s="100">
        <v>18632.7082152974</v>
      </c>
      <c r="AQ56" s="100">
        <v>18632.7082152974</v>
      </c>
      <c r="AR56" s="100">
        <v>18632.7082152974</v>
      </c>
      <c r="AS56" s="100">
        <v>18632.7082152974</v>
      </c>
      <c r="AT56" s="100">
        <v>18632.7082152974</v>
      </c>
      <c r="AU56" s="100">
        <v>18632.7082152974</v>
      </c>
      <c r="AV56" s="100">
        <v>18632.7082152974</v>
      </c>
      <c r="AW56" s="100">
        <v>18632.7082152974</v>
      </c>
      <c r="AX56" s="100">
        <v>18632.7082152974</v>
      </c>
      <c r="AY56" s="100">
        <v>18632.7082152974</v>
      </c>
      <c r="AZ56" s="100">
        <v>18632.7082152974</v>
      </c>
      <c r="BA56" s="100">
        <v>223592.49858356899</v>
      </c>
      <c r="BB56" s="100">
        <v>18632.7082152974</v>
      </c>
      <c r="BC56" s="100">
        <v>18632.7082152974</v>
      </c>
      <c r="BD56" s="100">
        <v>18632.7082152974</v>
      </c>
      <c r="BE56" s="100">
        <v>18632.7082152974</v>
      </c>
      <c r="BF56" s="100">
        <v>18632.7082152974</v>
      </c>
      <c r="BG56" s="100">
        <v>18632.7082152974</v>
      </c>
      <c r="BH56" s="100">
        <v>18632.7082152974</v>
      </c>
      <c r="BI56" s="100">
        <v>18632.7082152974</v>
      </c>
      <c r="BJ56" s="100">
        <v>18632.7082152974</v>
      </c>
      <c r="BK56" s="100">
        <v>18632.7082152974</v>
      </c>
      <c r="BL56" s="100">
        <v>18632.7082152974</v>
      </c>
      <c r="BM56" s="100">
        <v>18632.7082152974</v>
      </c>
      <c r="BN56" s="100">
        <v>223592.49858356899</v>
      </c>
      <c r="BO56" s="100">
        <v>18632.7082152974</v>
      </c>
      <c r="BP56" s="100">
        <v>18632.7082152974</v>
      </c>
      <c r="BQ56" s="100">
        <v>18632.7082152974</v>
      </c>
      <c r="BR56" s="100">
        <v>18632.7082152974</v>
      </c>
      <c r="BS56" s="100">
        <v>18632.7082152974</v>
      </c>
      <c r="BT56" s="100">
        <v>18632.7082152974</v>
      </c>
      <c r="BU56" s="100">
        <v>18632.7082152974</v>
      </c>
      <c r="BV56" s="100">
        <v>18632.7082152974</v>
      </c>
      <c r="BW56" s="100">
        <v>18632.7082152974</v>
      </c>
      <c r="BX56" s="100">
        <v>18632.7082152974</v>
      </c>
      <c r="BY56" s="100">
        <v>18632.7082152974</v>
      </c>
      <c r="BZ56" s="100">
        <v>18632.7082152974</v>
      </c>
      <c r="CA56" s="100">
        <v>223592.49858356899</v>
      </c>
    </row>
    <row r="57" spans="1:79" outlineLevel="1" x14ac:dyDescent="0.2">
      <c r="A57" s="101" t="s">
        <v>348</v>
      </c>
      <c r="B57" s="100">
        <v>36488.334177215103</v>
      </c>
      <c r="C57" s="100">
        <v>36488.335877862599</v>
      </c>
      <c r="D57" s="100">
        <v>36488.332480818397</v>
      </c>
      <c r="E57" s="100">
        <v>36488.334190231297</v>
      </c>
      <c r="F57" s="100">
        <v>36488.335917312601</v>
      </c>
      <c r="G57" s="100">
        <v>36488.332467532397</v>
      </c>
      <c r="H57" s="100">
        <v>36488.3342036553</v>
      </c>
      <c r="I57" s="100">
        <v>36488.335958005198</v>
      </c>
      <c r="J57" s="100">
        <v>36488.332453825802</v>
      </c>
      <c r="K57" s="100">
        <v>36488.334217506599</v>
      </c>
      <c r="L57" s="100">
        <v>36488.335999999901</v>
      </c>
      <c r="M57" s="100">
        <v>36488.332439678197</v>
      </c>
      <c r="N57" s="100">
        <v>437860.01038364402</v>
      </c>
      <c r="O57" s="100">
        <v>36488.3342318059</v>
      </c>
      <c r="P57" s="100">
        <v>36488.3342318059</v>
      </c>
      <c r="Q57" s="100">
        <v>36488.3342318059</v>
      </c>
      <c r="R57" s="100">
        <v>36488.3342318059</v>
      </c>
      <c r="S57" s="100">
        <v>36488.3342318059</v>
      </c>
      <c r="T57" s="100">
        <v>36488.3342318059</v>
      </c>
      <c r="U57" s="100">
        <v>36488.3342318059</v>
      </c>
      <c r="V57" s="100">
        <v>36488.3342318059</v>
      </c>
      <c r="W57" s="100">
        <v>36488.3342318059</v>
      </c>
      <c r="X57" s="100">
        <v>36488.3342318059</v>
      </c>
      <c r="Y57" s="100">
        <v>36488.3342318059</v>
      </c>
      <c r="Z57" s="100">
        <v>36488.3342318059</v>
      </c>
      <c r="AA57" s="100">
        <v>437860.01078167098</v>
      </c>
      <c r="AB57" s="100">
        <v>36488.3342318059</v>
      </c>
      <c r="AC57" s="100">
        <v>36488.3342318059</v>
      </c>
      <c r="AD57" s="100">
        <v>36488.3342318059</v>
      </c>
      <c r="AE57" s="100">
        <v>36488.3342318059</v>
      </c>
      <c r="AF57" s="100">
        <v>36488.3342318059</v>
      </c>
      <c r="AG57" s="100">
        <v>36488.3342318059</v>
      </c>
      <c r="AH57" s="100">
        <v>36488.3342318059</v>
      </c>
      <c r="AI57" s="100">
        <v>36488.3342318059</v>
      </c>
      <c r="AJ57" s="100">
        <v>36488.334231805798</v>
      </c>
      <c r="AK57" s="100">
        <v>36488.334231805798</v>
      </c>
      <c r="AL57" s="100">
        <v>36488.334231805798</v>
      </c>
      <c r="AM57" s="100">
        <v>36488.334231805798</v>
      </c>
      <c r="AN57" s="100">
        <v>437860.01078166999</v>
      </c>
      <c r="AO57" s="100">
        <v>36488.334231805798</v>
      </c>
      <c r="AP57" s="100">
        <v>36488.334231805798</v>
      </c>
      <c r="AQ57" s="100">
        <v>36488.334231805798</v>
      </c>
      <c r="AR57" s="100">
        <v>36488.334231805798</v>
      </c>
      <c r="AS57" s="100">
        <v>36488.334231805798</v>
      </c>
      <c r="AT57" s="100">
        <v>36488.334231805798</v>
      </c>
      <c r="AU57" s="100">
        <v>36488.334231805798</v>
      </c>
      <c r="AV57" s="100">
        <v>36488.334231805798</v>
      </c>
      <c r="AW57" s="100">
        <v>36488.334231805798</v>
      </c>
      <c r="AX57" s="100">
        <v>36488.334231805798</v>
      </c>
      <c r="AY57" s="100">
        <v>36488.334231805798</v>
      </c>
      <c r="AZ57" s="100">
        <v>36488.334231805798</v>
      </c>
      <c r="BA57" s="100">
        <v>437860.01078166999</v>
      </c>
      <c r="BB57" s="100">
        <v>36488.334231805798</v>
      </c>
      <c r="BC57" s="100">
        <v>36488.334231805798</v>
      </c>
      <c r="BD57" s="100">
        <v>36488.334231805798</v>
      </c>
      <c r="BE57" s="100">
        <v>36488.334231805798</v>
      </c>
      <c r="BF57" s="100">
        <v>36488.334231805798</v>
      </c>
      <c r="BG57" s="100">
        <v>36488.334231805798</v>
      </c>
      <c r="BH57" s="100">
        <v>36488.334231805798</v>
      </c>
      <c r="BI57" s="100">
        <v>36488.334231805798</v>
      </c>
      <c r="BJ57" s="100">
        <v>36488.334231805798</v>
      </c>
      <c r="BK57" s="100">
        <v>36488.334231805798</v>
      </c>
      <c r="BL57" s="100">
        <v>36488.334231805798</v>
      </c>
      <c r="BM57" s="100">
        <v>36488.334231805798</v>
      </c>
      <c r="BN57" s="100">
        <v>437860.01078166999</v>
      </c>
      <c r="BO57" s="100">
        <v>36488.334231805798</v>
      </c>
      <c r="BP57" s="100">
        <v>36488.334231805798</v>
      </c>
      <c r="BQ57" s="100">
        <v>36488.334231805798</v>
      </c>
      <c r="BR57" s="100">
        <v>36488.334231805798</v>
      </c>
      <c r="BS57" s="100">
        <v>36488.334231805798</v>
      </c>
      <c r="BT57" s="100">
        <v>36488.334231805798</v>
      </c>
      <c r="BU57" s="100">
        <v>36488.334231805798</v>
      </c>
      <c r="BV57" s="100">
        <v>36488.334231805798</v>
      </c>
      <c r="BW57" s="100">
        <v>36488.334231805798</v>
      </c>
      <c r="BX57" s="100">
        <v>36488.334231805798</v>
      </c>
      <c r="BY57" s="100">
        <v>36488.334231805798</v>
      </c>
      <c r="BZ57" s="100">
        <v>36488.334231805697</v>
      </c>
      <c r="CA57" s="100">
        <v>437860.010781669</v>
      </c>
    </row>
    <row r="58" spans="1:79" outlineLevel="1" x14ac:dyDescent="0.2">
      <c r="A58" s="101" t="s">
        <v>349</v>
      </c>
      <c r="B58" s="100">
        <v>13019.146118721401</v>
      </c>
      <c r="C58" s="100">
        <v>13019.1467889908</v>
      </c>
      <c r="D58" s="100">
        <v>13019.1474654377</v>
      </c>
      <c r="E58" s="100">
        <v>13019.148148148101</v>
      </c>
      <c r="F58" s="100">
        <v>13019.1441860465</v>
      </c>
      <c r="G58" s="100">
        <v>13019.144859812999</v>
      </c>
      <c r="H58" s="100">
        <v>13019.1455399061</v>
      </c>
      <c r="I58" s="100">
        <v>13019.146226415</v>
      </c>
      <c r="J58" s="100">
        <v>13019.146919431199</v>
      </c>
      <c r="K58" s="100">
        <v>13019.147619047601</v>
      </c>
      <c r="L58" s="100">
        <v>13019.148325358799</v>
      </c>
      <c r="M58" s="100">
        <v>13019.1442307692</v>
      </c>
      <c r="N58" s="100">
        <v>156229.756428086</v>
      </c>
      <c r="O58" s="100">
        <v>13019.144927536199</v>
      </c>
      <c r="P58" s="100">
        <v>13019.144927536199</v>
      </c>
      <c r="Q58" s="100">
        <v>13019.144927536199</v>
      </c>
      <c r="R58" s="100">
        <v>13019.144927536199</v>
      </c>
      <c r="S58" s="100">
        <v>13019.144927536199</v>
      </c>
      <c r="T58" s="100">
        <v>13019.144927536199</v>
      </c>
      <c r="U58" s="100">
        <v>13019.144927536199</v>
      </c>
      <c r="V58" s="100">
        <v>13019.144927536199</v>
      </c>
      <c r="W58" s="100">
        <v>13019.144927536199</v>
      </c>
      <c r="X58" s="100">
        <v>13019.144927536199</v>
      </c>
      <c r="Y58" s="100">
        <v>13019.144927536199</v>
      </c>
      <c r="Z58" s="100">
        <v>13019.144927536199</v>
      </c>
      <c r="AA58" s="100">
        <v>156229.739130434</v>
      </c>
      <c r="AB58" s="100">
        <v>13019.144927536199</v>
      </c>
      <c r="AC58" s="100">
        <v>13019.144927536199</v>
      </c>
      <c r="AD58" s="100">
        <v>13019.144927536199</v>
      </c>
      <c r="AE58" s="100">
        <v>13019.144927536199</v>
      </c>
      <c r="AF58" s="100">
        <v>13019.144927536199</v>
      </c>
      <c r="AG58" s="100">
        <v>13019.144927536199</v>
      </c>
      <c r="AH58" s="100">
        <v>13019.144927536199</v>
      </c>
      <c r="AI58" s="100">
        <v>13019.144927536199</v>
      </c>
      <c r="AJ58" s="100">
        <v>13019.144927536199</v>
      </c>
      <c r="AK58" s="100">
        <v>13019.144927536199</v>
      </c>
      <c r="AL58" s="100">
        <v>13019.144927536199</v>
      </c>
      <c r="AM58" s="100">
        <v>13019.144927536199</v>
      </c>
      <c r="AN58" s="100">
        <v>156229.739130434</v>
      </c>
      <c r="AO58" s="100">
        <v>13019.144927536199</v>
      </c>
      <c r="AP58" s="100">
        <v>13019.144927536199</v>
      </c>
      <c r="AQ58" s="100">
        <v>13019.144927536199</v>
      </c>
      <c r="AR58" s="100">
        <v>13019.144927536199</v>
      </c>
      <c r="AS58" s="100">
        <v>13019.144927536199</v>
      </c>
      <c r="AT58" s="100">
        <v>13019.144927536199</v>
      </c>
      <c r="AU58" s="100">
        <v>13019.144927536199</v>
      </c>
      <c r="AV58" s="100">
        <v>13019.144927536199</v>
      </c>
      <c r="AW58" s="100">
        <v>13019.144927536199</v>
      </c>
      <c r="AX58" s="100">
        <v>13019.144927536199</v>
      </c>
      <c r="AY58" s="100">
        <v>13019.144927536199</v>
      </c>
      <c r="AZ58" s="100">
        <v>13019.144927536199</v>
      </c>
      <c r="BA58" s="100">
        <v>156229.739130434</v>
      </c>
      <c r="BB58" s="100">
        <v>13019.144927536199</v>
      </c>
      <c r="BC58" s="100">
        <v>13019.144927536199</v>
      </c>
      <c r="BD58" s="100">
        <v>13019.144927536199</v>
      </c>
      <c r="BE58" s="100">
        <v>13019.144927536199</v>
      </c>
      <c r="BF58" s="100">
        <v>13019.144927536199</v>
      </c>
      <c r="BG58" s="100">
        <v>13019.144927536199</v>
      </c>
      <c r="BH58" s="100">
        <v>13019.144927536199</v>
      </c>
      <c r="BI58" s="100">
        <v>13019.144927536199</v>
      </c>
      <c r="BJ58" s="100">
        <v>13019.144927536199</v>
      </c>
      <c r="BK58" s="100">
        <v>13019.144927536199</v>
      </c>
      <c r="BL58" s="100">
        <v>13019.144927536199</v>
      </c>
      <c r="BM58" s="100">
        <v>13019.144927536199</v>
      </c>
      <c r="BN58" s="100">
        <v>156229.739130434</v>
      </c>
      <c r="BO58" s="100">
        <v>13019.144927536199</v>
      </c>
      <c r="BP58" s="100">
        <v>13019.144927536199</v>
      </c>
      <c r="BQ58" s="100">
        <v>13019.144927536199</v>
      </c>
      <c r="BR58" s="100">
        <v>13019.144927536199</v>
      </c>
      <c r="BS58" s="100">
        <v>13019.144927536199</v>
      </c>
      <c r="BT58" s="100">
        <v>13019.144927536199</v>
      </c>
      <c r="BU58" s="100">
        <v>13019.144927536199</v>
      </c>
      <c r="BV58" s="100">
        <v>13019.144927536199</v>
      </c>
      <c r="BW58" s="100">
        <v>13019.144927536199</v>
      </c>
      <c r="BX58" s="100">
        <v>13019.144927536199</v>
      </c>
      <c r="BY58" s="100">
        <v>13019.144927536199</v>
      </c>
      <c r="BZ58" s="100">
        <v>13019.144927536199</v>
      </c>
      <c r="CA58" s="100">
        <v>156229.739130434</v>
      </c>
    </row>
    <row r="59" spans="1:79" outlineLevel="1" x14ac:dyDescent="0.2">
      <c r="A59" s="101" t="s">
        <v>350</v>
      </c>
      <c r="B59" s="100">
        <v>13527.6846307385</v>
      </c>
      <c r="C59" s="100">
        <v>13527.683366733399</v>
      </c>
      <c r="D59" s="100">
        <v>13527.686116700201</v>
      </c>
      <c r="E59" s="100">
        <v>13527.6848484848</v>
      </c>
      <c r="F59" s="100">
        <v>13527.683569979699</v>
      </c>
      <c r="G59" s="100">
        <v>13527.6863543788</v>
      </c>
      <c r="H59" s="100">
        <v>13527.6850715746</v>
      </c>
      <c r="I59" s="100">
        <v>13527.683778234001</v>
      </c>
      <c r="J59" s="100">
        <v>13527.6865979381</v>
      </c>
      <c r="K59" s="100">
        <v>13527.685300207</v>
      </c>
      <c r="L59" s="100">
        <v>13527.6839916839</v>
      </c>
      <c r="M59" s="100">
        <v>13527.682672233799</v>
      </c>
      <c r="N59" s="100">
        <v>162332.21629888701</v>
      </c>
      <c r="O59" s="100">
        <v>13527.685534591101</v>
      </c>
      <c r="P59" s="100">
        <v>13527.685534591101</v>
      </c>
      <c r="Q59" s="100">
        <v>13527.685534591101</v>
      </c>
      <c r="R59" s="100">
        <v>13527.685534591101</v>
      </c>
      <c r="S59" s="100">
        <v>13527.685534591101</v>
      </c>
      <c r="T59" s="100">
        <v>13527.685534591101</v>
      </c>
      <c r="U59" s="100">
        <v>13527.685534591101</v>
      </c>
      <c r="V59" s="100">
        <v>13527.685534591201</v>
      </c>
      <c r="W59" s="100">
        <v>13527.685534591201</v>
      </c>
      <c r="X59" s="100">
        <v>13527.685534591201</v>
      </c>
      <c r="Y59" s="100">
        <v>13527.685534591201</v>
      </c>
      <c r="Z59" s="100">
        <v>13527.685534591201</v>
      </c>
      <c r="AA59" s="100">
        <v>162332.22641509399</v>
      </c>
      <c r="AB59" s="100">
        <v>13527.685534591201</v>
      </c>
      <c r="AC59" s="100">
        <v>13527.685534591201</v>
      </c>
      <c r="AD59" s="100">
        <v>13527.685534591201</v>
      </c>
      <c r="AE59" s="100">
        <v>13527.685534591201</v>
      </c>
      <c r="AF59" s="100">
        <v>13527.685534591201</v>
      </c>
      <c r="AG59" s="100">
        <v>13527.685534591201</v>
      </c>
      <c r="AH59" s="100">
        <v>13527.685534591201</v>
      </c>
      <c r="AI59" s="100">
        <v>13527.685534591201</v>
      </c>
      <c r="AJ59" s="100">
        <v>13527.685534591201</v>
      </c>
      <c r="AK59" s="100">
        <v>13527.685534591201</v>
      </c>
      <c r="AL59" s="100">
        <v>13527.685534591201</v>
      </c>
      <c r="AM59" s="100">
        <v>13527.685534591201</v>
      </c>
      <c r="AN59" s="100">
        <v>162332.22641509399</v>
      </c>
      <c r="AO59" s="100">
        <v>13527.685534591201</v>
      </c>
      <c r="AP59" s="100">
        <v>13527.685534591201</v>
      </c>
      <c r="AQ59" s="100">
        <v>13527.685534591201</v>
      </c>
      <c r="AR59" s="100">
        <v>13527.685534591201</v>
      </c>
      <c r="AS59" s="100">
        <v>13527.685534591201</v>
      </c>
      <c r="AT59" s="100">
        <v>13527.685534591201</v>
      </c>
      <c r="AU59" s="100">
        <v>13527.685534591201</v>
      </c>
      <c r="AV59" s="100">
        <v>13527.685534591201</v>
      </c>
      <c r="AW59" s="100">
        <v>13527.685534591201</v>
      </c>
      <c r="AX59" s="100">
        <v>13527.685534591201</v>
      </c>
      <c r="AY59" s="100">
        <v>13527.685534591201</v>
      </c>
      <c r="AZ59" s="100">
        <v>13527.685534591201</v>
      </c>
      <c r="BA59" s="100">
        <v>162332.22641509399</v>
      </c>
      <c r="BB59" s="100">
        <v>13527.685534591201</v>
      </c>
      <c r="BC59" s="100">
        <v>13527.685534591201</v>
      </c>
      <c r="BD59" s="100">
        <v>13527.685534591201</v>
      </c>
      <c r="BE59" s="100">
        <v>13527.685534591201</v>
      </c>
      <c r="BF59" s="100">
        <v>13527.685534591201</v>
      </c>
      <c r="BG59" s="100">
        <v>13527.685534591201</v>
      </c>
      <c r="BH59" s="100">
        <v>13527.685534591201</v>
      </c>
      <c r="BI59" s="100">
        <v>13527.685534591201</v>
      </c>
      <c r="BJ59" s="100">
        <v>13527.685534591201</v>
      </c>
      <c r="BK59" s="100">
        <v>13527.685534591201</v>
      </c>
      <c r="BL59" s="100">
        <v>13527.685534591201</v>
      </c>
      <c r="BM59" s="100">
        <v>13527.685534591201</v>
      </c>
      <c r="BN59" s="100">
        <v>162332.22641509399</v>
      </c>
      <c r="BO59" s="100">
        <v>13527.685534591201</v>
      </c>
      <c r="BP59" s="100">
        <v>13527.685534591201</v>
      </c>
      <c r="BQ59" s="100">
        <v>13527.685534591201</v>
      </c>
      <c r="BR59" s="100">
        <v>13527.685534591201</v>
      </c>
      <c r="BS59" s="100">
        <v>13527.685534591201</v>
      </c>
      <c r="BT59" s="100">
        <v>13527.685534591201</v>
      </c>
      <c r="BU59" s="100">
        <v>13527.685534591201</v>
      </c>
      <c r="BV59" s="100">
        <v>13527.685534591201</v>
      </c>
      <c r="BW59" s="100">
        <v>13527.685534591201</v>
      </c>
      <c r="BX59" s="100">
        <v>13527.685534591201</v>
      </c>
      <c r="BY59" s="100">
        <v>13527.685534591201</v>
      </c>
      <c r="BZ59" s="100">
        <v>13527.685534591201</v>
      </c>
      <c r="CA59" s="100">
        <v>162332.22641509399</v>
      </c>
    </row>
    <row r="60" spans="1:79" outlineLevel="1" x14ac:dyDescent="0.2">
      <c r="A60" s="101" t="s">
        <v>352</v>
      </c>
      <c r="B60" s="100">
        <v>20148.979797979799</v>
      </c>
      <c r="C60" s="100">
        <v>20148.979729729701</v>
      </c>
      <c r="D60" s="100">
        <v>20148.9796610169</v>
      </c>
      <c r="E60" s="100">
        <v>20148.979591836702</v>
      </c>
      <c r="F60" s="100">
        <v>20148.979522184301</v>
      </c>
      <c r="G60" s="100">
        <v>20148.9794520547</v>
      </c>
      <c r="H60" s="100">
        <v>20148.979381443201</v>
      </c>
      <c r="I60" s="100">
        <v>20148.979310344799</v>
      </c>
      <c r="J60" s="100">
        <v>20148.979238754298</v>
      </c>
      <c r="K60" s="100">
        <v>20148.979166666599</v>
      </c>
      <c r="L60" s="100">
        <v>20148.9790940766</v>
      </c>
      <c r="M60" s="100">
        <v>20148.979020979001</v>
      </c>
      <c r="N60" s="100">
        <v>241787.752967067</v>
      </c>
      <c r="O60" s="100">
        <v>20148.9789473684</v>
      </c>
      <c r="P60" s="100">
        <v>20148.9789473684</v>
      </c>
      <c r="Q60" s="100">
        <v>20148.9789473684</v>
      </c>
      <c r="R60" s="100">
        <v>20148.9789473684</v>
      </c>
      <c r="S60" s="100">
        <v>20148.9789473684</v>
      </c>
      <c r="T60" s="100">
        <v>20148.9789473684</v>
      </c>
      <c r="U60" s="100">
        <v>20148.9789473684</v>
      </c>
      <c r="V60" s="100">
        <v>20148.9789473684</v>
      </c>
      <c r="W60" s="100">
        <v>20148.9789473684</v>
      </c>
      <c r="X60" s="100">
        <v>20148.9789473684</v>
      </c>
      <c r="Y60" s="100">
        <v>20148.9789473684</v>
      </c>
      <c r="Z60" s="100">
        <v>20148.9789473684</v>
      </c>
      <c r="AA60" s="100">
        <v>241787.747368421</v>
      </c>
      <c r="AB60" s="100">
        <v>20148.9789473684</v>
      </c>
      <c r="AC60" s="100">
        <v>20148.9789473684</v>
      </c>
      <c r="AD60" s="100">
        <v>20148.9789473684</v>
      </c>
      <c r="AE60" s="100">
        <v>20148.9789473684</v>
      </c>
      <c r="AF60" s="100">
        <v>20148.9789473684</v>
      </c>
      <c r="AG60" s="100">
        <v>20148.9789473684</v>
      </c>
      <c r="AH60" s="100">
        <v>20148.9789473684</v>
      </c>
      <c r="AI60" s="100">
        <v>20148.9789473684</v>
      </c>
      <c r="AJ60" s="100">
        <v>20148.9789473684</v>
      </c>
      <c r="AK60" s="100">
        <v>20148.9789473684</v>
      </c>
      <c r="AL60" s="100">
        <v>20148.9789473684</v>
      </c>
      <c r="AM60" s="100">
        <v>20148.9789473684</v>
      </c>
      <c r="AN60" s="100">
        <v>241787.747368421</v>
      </c>
      <c r="AO60" s="100">
        <v>20148.9789473684</v>
      </c>
      <c r="AP60" s="100">
        <v>20148.9789473684</v>
      </c>
      <c r="AQ60" s="100">
        <v>20148.9789473684</v>
      </c>
      <c r="AR60" s="100">
        <v>20148.9789473684</v>
      </c>
      <c r="AS60" s="100">
        <v>20148.9789473684</v>
      </c>
      <c r="AT60" s="100">
        <v>20148.9789473684</v>
      </c>
      <c r="AU60" s="100">
        <v>20148.9789473684</v>
      </c>
      <c r="AV60" s="100">
        <v>20148.9789473684</v>
      </c>
      <c r="AW60" s="100">
        <v>20148.9789473684</v>
      </c>
      <c r="AX60" s="100">
        <v>20148.9789473684</v>
      </c>
      <c r="AY60" s="100">
        <v>20148.9789473684</v>
      </c>
      <c r="AZ60" s="100">
        <v>20148.9789473684</v>
      </c>
      <c r="BA60" s="100">
        <v>241787.747368421</v>
      </c>
      <c r="BB60" s="100">
        <v>20148.9789473684</v>
      </c>
      <c r="BC60" s="100">
        <v>20148.9789473684</v>
      </c>
      <c r="BD60" s="100">
        <v>20148.9789473684</v>
      </c>
      <c r="BE60" s="100">
        <v>20148.9789473684</v>
      </c>
      <c r="BF60" s="100">
        <v>20148.9789473684</v>
      </c>
      <c r="BG60" s="100">
        <v>20148.9789473684</v>
      </c>
      <c r="BH60" s="100">
        <v>20148.9789473684</v>
      </c>
      <c r="BI60" s="100">
        <v>20148.9789473684</v>
      </c>
      <c r="BJ60" s="100">
        <v>20148.9789473684</v>
      </c>
      <c r="BK60" s="100">
        <v>20148.9789473684</v>
      </c>
      <c r="BL60" s="100">
        <v>20148.9789473684</v>
      </c>
      <c r="BM60" s="100">
        <v>20148.9789473684</v>
      </c>
      <c r="BN60" s="100">
        <v>241787.747368421</v>
      </c>
      <c r="BO60" s="100">
        <v>20148.9789473684</v>
      </c>
      <c r="BP60" s="100">
        <v>20148.9789473684</v>
      </c>
      <c r="BQ60" s="100">
        <v>20148.9789473684</v>
      </c>
      <c r="BR60" s="100">
        <v>20148.978947368501</v>
      </c>
      <c r="BS60" s="100">
        <v>20148.978947368501</v>
      </c>
      <c r="BT60" s="100">
        <v>20148.978947368501</v>
      </c>
      <c r="BU60" s="100">
        <v>20148.978947368501</v>
      </c>
      <c r="BV60" s="100">
        <v>20148.978947368501</v>
      </c>
      <c r="BW60" s="100">
        <v>20148.978947368501</v>
      </c>
      <c r="BX60" s="100">
        <v>20148.978947368501</v>
      </c>
      <c r="BY60" s="100">
        <v>20148.978947368501</v>
      </c>
      <c r="BZ60" s="100">
        <v>20148.978947368501</v>
      </c>
      <c r="CA60" s="100">
        <v>241787.74736842199</v>
      </c>
    </row>
    <row r="61" spans="1:79" outlineLevel="1" x14ac:dyDescent="0.2">
      <c r="A61" s="101" t="s">
        <v>353</v>
      </c>
      <c r="B61" s="100">
        <v>49399.371900826402</v>
      </c>
      <c r="C61" s="100">
        <v>49399.378151260498</v>
      </c>
      <c r="D61" s="100">
        <v>49399.367521367501</v>
      </c>
      <c r="E61" s="100">
        <v>49399.373913043397</v>
      </c>
      <c r="F61" s="100">
        <v>49399.380530973402</v>
      </c>
      <c r="G61" s="100">
        <v>49399.369369369299</v>
      </c>
      <c r="H61" s="100">
        <v>49399.376146788898</v>
      </c>
      <c r="I61" s="100">
        <v>49399.364485981299</v>
      </c>
      <c r="J61" s="100">
        <v>49399.371428571401</v>
      </c>
      <c r="K61" s="100">
        <v>49399.378640776697</v>
      </c>
      <c r="L61" s="100">
        <v>49399.366336633597</v>
      </c>
      <c r="M61" s="100">
        <v>49399.373737373702</v>
      </c>
      <c r="N61" s="100">
        <v>592792.47216296603</v>
      </c>
      <c r="O61" s="100">
        <v>49399.381443298902</v>
      </c>
      <c r="P61" s="100">
        <v>49399.381443298902</v>
      </c>
      <c r="Q61" s="100">
        <v>49399.381443298902</v>
      </c>
      <c r="R61" s="100">
        <v>49399.381443298902</v>
      </c>
      <c r="S61" s="100">
        <v>49399.381443298902</v>
      </c>
      <c r="T61" s="100">
        <v>49399.381443298902</v>
      </c>
      <c r="U61" s="100">
        <v>49399.381443298902</v>
      </c>
      <c r="V61" s="100">
        <v>49399.381443298997</v>
      </c>
      <c r="W61" s="100">
        <v>49399.381443298902</v>
      </c>
      <c r="X61" s="100">
        <v>49399.381443298902</v>
      </c>
      <c r="Y61" s="100">
        <v>49399.381443298902</v>
      </c>
      <c r="Z61" s="100">
        <v>49399.381443298902</v>
      </c>
      <c r="AA61" s="100">
        <v>592792.577319587</v>
      </c>
      <c r="AB61" s="100">
        <v>49399.381443298902</v>
      </c>
      <c r="AC61" s="100">
        <v>49399.381443298902</v>
      </c>
      <c r="AD61" s="100">
        <v>49399.381443298902</v>
      </c>
      <c r="AE61" s="100">
        <v>49399.381443298902</v>
      </c>
      <c r="AF61" s="100">
        <v>49399.381443298902</v>
      </c>
      <c r="AG61" s="100">
        <v>49399.381443298902</v>
      </c>
      <c r="AH61" s="100">
        <v>49399.381443298902</v>
      </c>
      <c r="AI61" s="100">
        <v>49399.381443298902</v>
      </c>
      <c r="AJ61" s="100">
        <v>49399.381443298902</v>
      </c>
      <c r="AK61" s="100">
        <v>49399.381443298902</v>
      </c>
      <c r="AL61" s="100">
        <v>49399.381443298902</v>
      </c>
      <c r="AM61" s="100">
        <v>49399.381443298902</v>
      </c>
      <c r="AN61" s="100">
        <v>592792.577319587</v>
      </c>
      <c r="AO61" s="100">
        <v>49399.381443298902</v>
      </c>
      <c r="AP61" s="100">
        <v>49399.381443298902</v>
      </c>
      <c r="AQ61" s="100">
        <v>49399.381443298902</v>
      </c>
      <c r="AR61" s="100">
        <v>49399.381443298902</v>
      </c>
      <c r="AS61" s="100">
        <v>49399.381443298902</v>
      </c>
      <c r="AT61" s="100">
        <v>49399.381443298902</v>
      </c>
      <c r="AU61" s="100">
        <v>49399.381443298902</v>
      </c>
      <c r="AV61" s="100">
        <v>49399.381443298902</v>
      </c>
      <c r="AW61" s="100">
        <v>49399.381443298902</v>
      </c>
      <c r="AX61" s="100">
        <v>49399.381443298902</v>
      </c>
      <c r="AY61" s="100">
        <v>49399.381443298902</v>
      </c>
      <c r="AZ61" s="100">
        <v>49399.381443298902</v>
      </c>
      <c r="BA61" s="100">
        <v>592792.577319587</v>
      </c>
      <c r="BB61" s="100">
        <v>49399.381443298902</v>
      </c>
      <c r="BC61" s="100">
        <v>49399.381443298902</v>
      </c>
      <c r="BD61" s="100">
        <v>49399.381443298902</v>
      </c>
      <c r="BE61" s="100">
        <v>49399.381443298902</v>
      </c>
      <c r="BF61" s="100">
        <v>49399.381443298902</v>
      </c>
      <c r="BG61" s="100">
        <v>49399.381443298902</v>
      </c>
      <c r="BH61" s="100">
        <v>49399.381443298902</v>
      </c>
      <c r="BI61" s="100">
        <v>49399.381443298902</v>
      </c>
      <c r="BJ61" s="100">
        <v>49399.381443298902</v>
      </c>
      <c r="BK61" s="100">
        <v>49399.381443298902</v>
      </c>
      <c r="BL61" s="100">
        <v>49399.381443298902</v>
      </c>
      <c r="BM61" s="100">
        <v>49399.381443298902</v>
      </c>
      <c r="BN61" s="100">
        <v>592792.577319587</v>
      </c>
      <c r="BO61" s="100">
        <v>24699.6907216494</v>
      </c>
      <c r="CA61" s="100">
        <v>24699.6907216494</v>
      </c>
    </row>
    <row r="62" spans="1:79" outlineLevel="1" x14ac:dyDescent="0.2">
      <c r="A62" s="101" t="s">
        <v>354</v>
      </c>
      <c r="B62" s="100">
        <v>13370.822605965401</v>
      </c>
      <c r="C62" s="100">
        <v>13370.822047244001</v>
      </c>
      <c r="D62" s="100">
        <v>13370.821484992101</v>
      </c>
      <c r="E62" s="100">
        <v>13370.824088748001</v>
      </c>
      <c r="F62" s="100">
        <v>13370.8235294117</v>
      </c>
      <c r="G62" s="100">
        <v>13370.822966507099</v>
      </c>
      <c r="H62" s="100">
        <v>13370.822399999999</v>
      </c>
      <c r="I62" s="100">
        <v>13370.8218298555</v>
      </c>
      <c r="J62" s="100">
        <v>13370.8212560386</v>
      </c>
      <c r="K62" s="100">
        <v>13370.8239095315</v>
      </c>
      <c r="L62" s="100">
        <v>13370.8233387358</v>
      </c>
      <c r="M62" s="100">
        <v>13370.8227642276</v>
      </c>
      <c r="N62" s="100">
        <v>160449.87222125701</v>
      </c>
      <c r="O62" s="100">
        <v>13370.822185970599</v>
      </c>
      <c r="P62" s="100">
        <v>13370.822185970599</v>
      </c>
      <c r="Q62" s="100">
        <v>13370.822185970599</v>
      </c>
      <c r="R62" s="100">
        <v>13370.822185970599</v>
      </c>
      <c r="S62" s="100">
        <v>13370.822185970599</v>
      </c>
      <c r="T62" s="100">
        <v>13370.822185970599</v>
      </c>
      <c r="U62" s="100">
        <v>13370.822185970599</v>
      </c>
      <c r="V62" s="100">
        <v>13370.822185970599</v>
      </c>
      <c r="W62" s="100">
        <v>13370.822185970599</v>
      </c>
      <c r="X62" s="100">
        <v>13370.822185970599</v>
      </c>
      <c r="Y62" s="100">
        <v>13370.822185970599</v>
      </c>
      <c r="Z62" s="100">
        <v>13370.822185970599</v>
      </c>
      <c r="AA62" s="100">
        <v>160449.866231647</v>
      </c>
      <c r="AB62" s="100">
        <v>13370.822185970599</v>
      </c>
      <c r="AC62" s="100">
        <v>13370.822185970599</v>
      </c>
      <c r="AD62" s="100">
        <v>13370.822185970599</v>
      </c>
      <c r="AE62" s="100">
        <v>13370.822185970599</v>
      </c>
      <c r="AF62" s="100">
        <v>13370.822185970599</v>
      </c>
      <c r="AG62" s="100">
        <v>13370.822185970599</v>
      </c>
      <c r="AH62" s="100">
        <v>13370.822185970599</v>
      </c>
      <c r="AI62" s="100">
        <v>13370.822185970599</v>
      </c>
      <c r="AJ62" s="100">
        <v>13370.822185970599</v>
      </c>
      <c r="AK62" s="100">
        <v>13370.822185970599</v>
      </c>
      <c r="AL62" s="100">
        <v>13370.822185970599</v>
      </c>
      <c r="AM62" s="100">
        <v>13370.822185970599</v>
      </c>
      <c r="AN62" s="100">
        <v>160449.866231647</v>
      </c>
      <c r="AO62" s="100">
        <v>13370.822185970599</v>
      </c>
      <c r="AP62" s="100">
        <v>13370.822185970599</v>
      </c>
      <c r="AQ62" s="100">
        <v>13370.822185970599</v>
      </c>
      <c r="AR62" s="100">
        <v>13370.822185970599</v>
      </c>
      <c r="AS62" s="100">
        <v>13370.822185970599</v>
      </c>
      <c r="AT62" s="100">
        <v>13370.822185970599</v>
      </c>
      <c r="AU62" s="100">
        <v>13370.822185970599</v>
      </c>
      <c r="AV62" s="100">
        <v>13370.822185970599</v>
      </c>
      <c r="AW62" s="100">
        <v>13370.822185970599</v>
      </c>
      <c r="AX62" s="100">
        <v>13370.822185970599</v>
      </c>
      <c r="AY62" s="100">
        <v>13370.822185970599</v>
      </c>
      <c r="AZ62" s="100">
        <v>13370.822185970599</v>
      </c>
      <c r="BA62" s="100">
        <v>160449.866231647</v>
      </c>
      <c r="BB62" s="100">
        <v>13370.822185970599</v>
      </c>
      <c r="BC62" s="100">
        <v>13370.822185970599</v>
      </c>
      <c r="BD62" s="100">
        <v>13370.822185970599</v>
      </c>
      <c r="BE62" s="100">
        <v>13370.822185970599</v>
      </c>
      <c r="BF62" s="100">
        <v>13370.822185970599</v>
      </c>
      <c r="BG62" s="100">
        <v>13370.822185970599</v>
      </c>
      <c r="BH62" s="100">
        <v>13370.822185970599</v>
      </c>
      <c r="BI62" s="100">
        <v>13370.822185970599</v>
      </c>
      <c r="BJ62" s="100">
        <v>13370.822185970599</v>
      </c>
      <c r="BK62" s="100">
        <v>13370.822185970599</v>
      </c>
      <c r="BL62" s="100">
        <v>13370.822185970599</v>
      </c>
      <c r="BM62" s="100">
        <v>13370.822185970599</v>
      </c>
      <c r="BN62" s="100">
        <v>160449.866231647</v>
      </c>
      <c r="BO62" s="100">
        <v>13370.822185970599</v>
      </c>
      <c r="BP62" s="100">
        <v>13370.822185970599</v>
      </c>
      <c r="BQ62" s="100">
        <v>13370.822185970599</v>
      </c>
      <c r="BR62" s="100">
        <v>13370.822185970599</v>
      </c>
      <c r="BS62" s="100">
        <v>13370.822185970599</v>
      </c>
      <c r="BT62" s="100">
        <v>13370.822185970599</v>
      </c>
      <c r="BU62" s="100">
        <v>13370.822185970599</v>
      </c>
      <c r="BV62" s="100">
        <v>13370.822185970599</v>
      </c>
      <c r="BW62" s="100">
        <v>13370.822185970599</v>
      </c>
      <c r="BX62" s="100">
        <v>13370.822185970599</v>
      </c>
      <c r="BY62" s="100">
        <v>13370.822185970599</v>
      </c>
      <c r="BZ62" s="100">
        <v>13370.822185970599</v>
      </c>
      <c r="CA62" s="100">
        <v>160449.866231647</v>
      </c>
    </row>
    <row r="63" spans="1:79" outlineLevel="1" x14ac:dyDescent="0.2">
      <c r="A63" s="101" t="s">
        <v>355</v>
      </c>
      <c r="B63" s="100">
        <v>44991.872611464903</v>
      </c>
      <c r="C63" s="100">
        <v>44991.870967741903</v>
      </c>
      <c r="D63" s="100">
        <v>44991.8692810457</v>
      </c>
      <c r="E63" s="100">
        <v>44991.867549668801</v>
      </c>
      <c r="F63" s="100">
        <v>44991.879194630797</v>
      </c>
      <c r="G63" s="100">
        <v>44991.8775510204</v>
      </c>
      <c r="H63" s="100">
        <v>44991.875862068897</v>
      </c>
      <c r="I63" s="100">
        <v>44991.874125874099</v>
      </c>
      <c r="J63" s="100">
        <v>44991.8723404255</v>
      </c>
      <c r="K63" s="100">
        <v>44991.8705035971</v>
      </c>
      <c r="L63" s="100">
        <v>44991.868613138598</v>
      </c>
      <c r="M63" s="100">
        <v>44991.866666666603</v>
      </c>
      <c r="N63" s="100">
        <v>539902.46526734298</v>
      </c>
      <c r="O63" s="100">
        <v>44991.8796992481</v>
      </c>
      <c r="P63" s="100">
        <v>44991.8796992481</v>
      </c>
      <c r="Q63" s="100">
        <v>44991.8796992481</v>
      </c>
      <c r="R63" s="100">
        <v>44991.8796992481</v>
      </c>
      <c r="S63" s="100">
        <v>44991.8796992481</v>
      </c>
      <c r="T63" s="100">
        <v>44991.8796992481</v>
      </c>
      <c r="U63" s="100">
        <v>44991.8796992481</v>
      </c>
      <c r="V63" s="100">
        <v>44991.8796992481</v>
      </c>
      <c r="W63" s="100">
        <v>44991.8796992481</v>
      </c>
      <c r="X63" s="100">
        <v>44991.8796992481</v>
      </c>
      <c r="Y63" s="100">
        <v>44991.8796992481</v>
      </c>
      <c r="Z63" s="100">
        <v>44991.8796992481</v>
      </c>
      <c r="AA63" s="100">
        <v>539902.556390977</v>
      </c>
      <c r="AB63" s="100">
        <v>44991.8796992481</v>
      </c>
      <c r="AC63" s="100">
        <v>44991.8796992481</v>
      </c>
      <c r="AD63" s="100">
        <v>44991.8796992481</v>
      </c>
      <c r="AE63" s="100">
        <v>44991.8796992481</v>
      </c>
      <c r="AF63" s="100">
        <v>44991.8796992481</v>
      </c>
      <c r="AG63" s="100">
        <v>44991.8796992481</v>
      </c>
      <c r="AH63" s="100">
        <v>44991.8796992481</v>
      </c>
      <c r="AI63" s="100">
        <v>44991.8796992481</v>
      </c>
      <c r="AJ63" s="100">
        <v>44991.8796992481</v>
      </c>
      <c r="AK63" s="100">
        <v>44991.8796992481</v>
      </c>
      <c r="AL63" s="100">
        <v>44991.8796992481</v>
      </c>
      <c r="AM63" s="100">
        <v>44991.8796992481</v>
      </c>
      <c r="AN63" s="100">
        <v>539902.556390977</v>
      </c>
      <c r="AO63" s="100">
        <v>44991.8796992481</v>
      </c>
      <c r="AP63" s="100">
        <v>44991.8796992481</v>
      </c>
      <c r="AQ63" s="100">
        <v>44991.8796992481</v>
      </c>
      <c r="AR63" s="100">
        <v>44991.8796992481</v>
      </c>
      <c r="AS63" s="100">
        <v>44991.8796992481</v>
      </c>
      <c r="AT63" s="100">
        <v>44991.8796992481</v>
      </c>
      <c r="AU63" s="100">
        <v>44991.8796992481</v>
      </c>
      <c r="AV63" s="100">
        <v>44991.8796992481</v>
      </c>
      <c r="AW63" s="100">
        <v>44991.8796992481</v>
      </c>
      <c r="AX63" s="100">
        <v>44991.8796992481</v>
      </c>
      <c r="AY63" s="100">
        <v>44991.8796992481</v>
      </c>
      <c r="AZ63" s="100">
        <v>44991.8796992481</v>
      </c>
      <c r="BA63" s="100">
        <v>539902.556390977</v>
      </c>
      <c r="BB63" s="100">
        <v>44991.8796992481</v>
      </c>
      <c r="BC63" s="100">
        <v>44991.8796992481</v>
      </c>
      <c r="BD63" s="100">
        <v>44991.8796992481</v>
      </c>
      <c r="BE63" s="100">
        <v>44991.8796992481</v>
      </c>
      <c r="BF63" s="100">
        <v>44991.8796992481</v>
      </c>
      <c r="BG63" s="100">
        <v>44991.8796992481</v>
      </c>
      <c r="BH63" s="100">
        <v>44991.8796992481</v>
      </c>
      <c r="BI63" s="100">
        <v>44991.8796992481</v>
      </c>
      <c r="BJ63" s="100">
        <v>44991.8796992481</v>
      </c>
      <c r="BK63" s="100">
        <v>44991.8796992481</v>
      </c>
      <c r="BL63" s="100">
        <v>44991.8796992481</v>
      </c>
      <c r="BM63" s="100">
        <v>44991.8796992481</v>
      </c>
      <c r="BN63" s="100">
        <v>539902.556390977</v>
      </c>
      <c r="BO63" s="100">
        <v>44991.8796992481</v>
      </c>
      <c r="BP63" s="100">
        <v>44991.8796992481</v>
      </c>
      <c r="BQ63" s="100">
        <v>44991.8796992481</v>
      </c>
      <c r="BR63" s="100">
        <v>44991.8796992481</v>
      </c>
      <c r="BS63" s="100">
        <v>44991.8796992481</v>
      </c>
      <c r="BT63" s="100">
        <v>44991.8796992481</v>
      </c>
      <c r="BU63" s="100">
        <v>44991.8796992481</v>
      </c>
      <c r="BV63" s="100">
        <v>44991.8796992481</v>
      </c>
      <c r="BW63" s="100">
        <v>44991.8796992481</v>
      </c>
      <c r="BX63" s="100">
        <v>44991.8796992481</v>
      </c>
      <c r="BY63" s="100">
        <v>44991.8796992481</v>
      </c>
      <c r="BZ63" s="100">
        <v>44991.8796992481</v>
      </c>
      <c r="CA63" s="100">
        <v>539902.556390977</v>
      </c>
    </row>
    <row r="64" spans="1:79" outlineLevel="1" x14ac:dyDescent="0.2">
      <c r="A64" s="101" t="s">
        <v>356</v>
      </c>
      <c r="B64" s="100">
        <v>52157.242105263103</v>
      </c>
      <c r="C64" s="100">
        <v>52157.244680850999</v>
      </c>
      <c r="D64" s="100">
        <v>52157.247311827901</v>
      </c>
      <c r="E64" s="100">
        <v>52157.239130434697</v>
      </c>
      <c r="F64" s="100">
        <v>52157.241758241697</v>
      </c>
      <c r="G64" s="100">
        <v>52157.244444444397</v>
      </c>
      <c r="H64" s="100">
        <v>52157.2471910112</v>
      </c>
      <c r="I64" s="100">
        <v>52157.238636363603</v>
      </c>
      <c r="J64" s="100">
        <v>52157.241379310297</v>
      </c>
      <c r="K64" s="100">
        <v>52157.244186046497</v>
      </c>
      <c r="L64" s="100">
        <v>52157.247058823501</v>
      </c>
      <c r="M64" s="100">
        <v>52157.238095237997</v>
      </c>
      <c r="N64" s="100">
        <v>625886.91597785603</v>
      </c>
      <c r="O64" s="100">
        <v>52157.240963855402</v>
      </c>
      <c r="P64" s="100">
        <v>52157.240963855402</v>
      </c>
      <c r="Q64" s="100">
        <v>52157.240963855402</v>
      </c>
      <c r="R64" s="100">
        <v>52157.240963855402</v>
      </c>
      <c r="S64" s="100">
        <v>52157.240963855402</v>
      </c>
      <c r="T64" s="100">
        <v>52157.240963855402</v>
      </c>
      <c r="U64" s="100">
        <v>52157.240963855402</v>
      </c>
      <c r="V64" s="100">
        <v>52157.240963855402</v>
      </c>
      <c r="W64" s="100">
        <v>52157.240963855402</v>
      </c>
      <c r="X64" s="100">
        <v>52157.240963855402</v>
      </c>
      <c r="Y64" s="100">
        <v>52157.240963855402</v>
      </c>
      <c r="Z64" s="100">
        <v>52157.240963855402</v>
      </c>
      <c r="AA64" s="100">
        <v>625886.89156626503</v>
      </c>
      <c r="AB64" s="100">
        <v>52157.240963855402</v>
      </c>
      <c r="AC64" s="100">
        <v>52157.240963855402</v>
      </c>
      <c r="AD64" s="100">
        <v>52157.240963855402</v>
      </c>
      <c r="AE64" s="100">
        <v>52157.240963855402</v>
      </c>
      <c r="AF64" s="100">
        <v>52157.240963855402</v>
      </c>
      <c r="AG64" s="100">
        <v>52157.240963855402</v>
      </c>
      <c r="AH64" s="100">
        <v>52157.240963855402</v>
      </c>
      <c r="AI64" s="100">
        <v>52157.240963855402</v>
      </c>
      <c r="AJ64" s="100">
        <v>52157.240963855402</v>
      </c>
      <c r="AK64" s="100">
        <v>52157.240963855402</v>
      </c>
      <c r="AL64" s="100">
        <v>52157.240963855402</v>
      </c>
      <c r="AM64" s="100">
        <v>52157.240963855402</v>
      </c>
      <c r="AN64" s="100">
        <v>625886.89156626503</v>
      </c>
      <c r="AO64" s="100">
        <v>52157.240963855402</v>
      </c>
      <c r="AP64" s="100">
        <v>52157.240963855402</v>
      </c>
      <c r="AQ64" s="100">
        <v>52157.240963855402</v>
      </c>
      <c r="AR64" s="100">
        <v>52157.240963855402</v>
      </c>
      <c r="AS64" s="100">
        <v>52157.240963855402</v>
      </c>
      <c r="AT64" s="100">
        <v>52157.240963855402</v>
      </c>
      <c r="AU64" s="100">
        <v>52157.240963855402</v>
      </c>
      <c r="AV64" s="100">
        <v>52157.240963855402</v>
      </c>
      <c r="AW64" s="100">
        <v>52157.240963855402</v>
      </c>
      <c r="AX64" s="100">
        <v>52157.240963855402</v>
      </c>
      <c r="AY64" s="100">
        <v>52157.240963855402</v>
      </c>
      <c r="AZ64" s="100">
        <v>52157.240963855402</v>
      </c>
      <c r="BA64" s="100">
        <v>625886.89156626503</v>
      </c>
      <c r="BB64" s="100">
        <v>52157.240963855402</v>
      </c>
      <c r="BC64" s="100">
        <v>52157.240963855402</v>
      </c>
      <c r="BD64" s="100">
        <v>52157.240963855402</v>
      </c>
      <c r="BE64" s="100">
        <v>52157.240963855402</v>
      </c>
      <c r="BF64" s="100">
        <v>52157.240963855402</v>
      </c>
      <c r="BG64" s="100">
        <v>52157.240963855402</v>
      </c>
      <c r="BH64" s="100">
        <v>52157.240963855402</v>
      </c>
      <c r="BI64" s="100">
        <v>52157.240963855402</v>
      </c>
      <c r="BJ64" s="100">
        <v>52157.240963855402</v>
      </c>
      <c r="BK64" s="100">
        <v>52157.240963855402</v>
      </c>
      <c r="BL64" s="100">
        <v>52157.240963855402</v>
      </c>
      <c r="BM64" s="100">
        <v>52157.240963855402</v>
      </c>
      <c r="BN64" s="100">
        <v>625886.89156626503</v>
      </c>
      <c r="BO64" s="100">
        <v>52157.240963855402</v>
      </c>
      <c r="BP64" s="100">
        <v>52157.240963855402</v>
      </c>
      <c r="BQ64" s="100">
        <v>52157.240963855402</v>
      </c>
      <c r="BR64" s="100">
        <v>52157.240963855402</v>
      </c>
      <c r="BS64" s="100">
        <v>52157.240963855402</v>
      </c>
      <c r="BT64" s="100">
        <v>52157.240963855402</v>
      </c>
      <c r="BU64" s="100">
        <v>52157.240963855402</v>
      </c>
      <c r="BV64" s="100">
        <v>52157.240963855402</v>
      </c>
      <c r="BW64" s="100">
        <v>52157.240963855402</v>
      </c>
      <c r="BX64" s="100">
        <v>52157.240963855402</v>
      </c>
      <c r="BY64" s="100">
        <v>52157.240963855402</v>
      </c>
      <c r="BZ64" s="100">
        <v>52157.240963855402</v>
      </c>
      <c r="CA64" s="100">
        <v>625886.89156626503</v>
      </c>
    </row>
    <row r="65" spans="1:79" outlineLevel="1" x14ac:dyDescent="0.2">
      <c r="A65" s="101" t="s">
        <v>357</v>
      </c>
      <c r="B65" s="100">
        <v>38996.049261083703</v>
      </c>
      <c r="C65" s="100">
        <v>38996.0497512437</v>
      </c>
      <c r="D65" s="100">
        <v>38996.050251256202</v>
      </c>
      <c r="E65" s="100">
        <v>38996.050761421298</v>
      </c>
      <c r="F65" s="100">
        <v>38996.051282051201</v>
      </c>
      <c r="G65" s="100">
        <v>38996.051813471502</v>
      </c>
      <c r="H65" s="100">
        <v>38996.052356020897</v>
      </c>
      <c r="I65" s="100">
        <v>38996.052910052902</v>
      </c>
      <c r="J65" s="100">
        <v>38996.053475935798</v>
      </c>
      <c r="K65" s="100">
        <v>38996.054054054002</v>
      </c>
      <c r="L65" s="100">
        <v>38996.054644808697</v>
      </c>
      <c r="M65" s="100">
        <v>38996.044198894997</v>
      </c>
      <c r="N65" s="100">
        <v>467952.61476029502</v>
      </c>
      <c r="O65" s="100">
        <v>38996.0446927374</v>
      </c>
      <c r="P65" s="100">
        <v>38996.0446927374</v>
      </c>
      <c r="Q65" s="100">
        <v>38996.0446927374</v>
      </c>
      <c r="R65" s="100">
        <v>38996.0446927374</v>
      </c>
      <c r="S65" s="100">
        <v>38996.0446927374</v>
      </c>
      <c r="T65" s="100">
        <v>38996.0446927374</v>
      </c>
      <c r="U65" s="100">
        <v>38996.0446927374</v>
      </c>
      <c r="V65" s="100">
        <v>38996.0446927374</v>
      </c>
      <c r="W65" s="100">
        <v>38996.0446927374</v>
      </c>
      <c r="X65" s="100">
        <v>38996.0446927374</v>
      </c>
      <c r="Y65" s="100">
        <v>38996.0446927374</v>
      </c>
      <c r="Z65" s="100">
        <v>38996.0446927374</v>
      </c>
      <c r="AA65" s="100">
        <v>467952.53631284903</v>
      </c>
      <c r="AB65" s="100">
        <v>38996.0446927374</v>
      </c>
      <c r="AC65" s="100">
        <v>38996.0446927374</v>
      </c>
      <c r="AD65" s="100">
        <v>38996.0446927374</v>
      </c>
      <c r="AE65" s="100">
        <v>38996.0446927374</v>
      </c>
      <c r="AF65" s="100">
        <v>38996.0446927374</v>
      </c>
      <c r="AG65" s="100">
        <v>38996.0446927374</v>
      </c>
      <c r="AH65" s="100">
        <v>38996.0446927374</v>
      </c>
      <c r="AI65" s="100">
        <v>38996.0446927374</v>
      </c>
      <c r="AJ65" s="100">
        <v>38996.0446927374</v>
      </c>
      <c r="AK65" s="100">
        <v>38996.0446927374</v>
      </c>
      <c r="AL65" s="100">
        <v>38996.0446927374</v>
      </c>
      <c r="AM65" s="100">
        <v>38996.044692737298</v>
      </c>
      <c r="AN65" s="100">
        <v>467952.53631284798</v>
      </c>
      <c r="AO65" s="100">
        <v>38996.044692737298</v>
      </c>
      <c r="AP65" s="100">
        <v>38996.044692737298</v>
      </c>
      <c r="AQ65" s="100">
        <v>38996.044692737298</v>
      </c>
      <c r="AR65" s="100">
        <v>38996.044692737298</v>
      </c>
      <c r="AS65" s="100">
        <v>38996.044692737298</v>
      </c>
      <c r="AT65" s="100">
        <v>38996.044692737298</v>
      </c>
      <c r="AU65" s="100">
        <v>38996.044692737298</v>
      </c>
      <c r="AV65" s="100">
        <v>38996.044692737298</v>
      </c>
      <c r="AW65" s="100">
        <v>38996.044692737298</v>
      </c>
      <c r="AX65" s="100">
        <v>38996.044692737298</v>
      </c>
      <c r="AY65" s="100">
        <v>38996.044692737298</v>
      </c>
      <c r="AZ65" s="100">
        <v>38996.044692737298</v>
      </c>
      <c r="BA65" s="100">
        <v>467952.53631284798</v>
      </c>
      <c r="BB65" s="100">
        <v>38996.044692737298</v>
      </c>
      <c r="BC65" s="100">
        <v>38996.044692737298</v>
      </c>
      <c r="BD65" s="100">
        <v>38996.044692737298</v>
      </c>
      <c r="BE65" s="100">
        <v>38996.044692737298</v>
      </c>
      <c r="BF65" s="100">
        <v>38996.044692737298</v>
      </c>
      <c r="BG65" s="100">
        <v>38996.044692737298</v>
      </c>
      <c r="BH65" s="100">
        <v>38996.044692737298</v>
      </c>
      <c r="BI65" s="100">
        <v>38996.044692737298</v>
      </c>
      <c r="BJ65" s="100">
        <v>38996.044692737298</v>
      </c>
      <c r="BK65" s="100">
        <v>38996.044692737298</v>
      </c>
      <c r="BL65" s="100">
        <v>38996.044692737298</v>
      </c>
      <c r="BM65" s="100">
        <v>38996.044692737298</v>
      </c>
      <c r="BN65" s="100">
        <v>467952.53631284798</v>
      </c>
      <c r="BO65" s="100">
        <v>38996.044692737298</v>
      </c>
      <c r="BP65" s="100">
        <v>38996.044692737298</v>
      </c>
      <c r="BQ65" s="100">
        <v>38996.044692737298</v>
      </c>
      <c r="BR65" s="100">
        <v>38996.044692737298</v>
      </c>
      <c r="BS65" s="100">
        <v>38996.044692737298</v>
      </c>
      <c r="BT65" s="100">
        <v>38996.044692737298</v>
      </c>
      <c r="BU65" s="100">
        <v>38996.044692737298</v>
      </c>
      <c r="BV65" s="100">
        <v>38996.044692737298</v>
      </c>
      <c r="BW65" s="100">
        <v>38996.044692737298</v>
      </c>
      <c r="BX65" s="100">
        <v>38996.044692737298</v>
      </c>
      <c r="BY65" s="100">
        <v>38996.044692737298</v>
      </c>
      <c r="BZ65" s="100">
        <v>38996.044692737298</v>
      </c>
      <c r="CA65" s="100">
        <v>467952.53631284798</v>
      </c>
    </row>
    <row r="66" spans="1:79" outlineLevel="1" x14ac:dyDescent="0.2">
      <c r="A66" s="101" t="s">
        <v>358</v>
      </c>
      <c r="B66" s="100">
        <v>48595.514644351402</v>
      </c>
      <c r="C66" s="100">
        <v>48595.510548523198</v>
      </c>
      <c r="D66" s="100">
        <v>48595.514893617001</v>
      </c>
      <c r="E66" s="100">
        <v>48595.510729613699</v>
      </c>
      <c r="F66" s="100">
        <v>48595.515151515101</v>
      </c>
      <c r="G66" s="100">
        <v>48595.5109170305</v>
      </c>
      <c r="H66" s="100">
        <v>48595.515418502197</v>
      </c>
      <c r="I66" s="100">
        <v>48595.511111111096</v>
      </c>
      <c r="J66" s="100">
        <v>48595.515695067203</v>
      </c>
      <c r="K66" s="100">
        <v>48595.511312217197</v>
      </c>
      <c r="L66" s="100">
        <v>48595.515981735101</v>
      </c>
      <c r="M66" s="100">
        <v>48595.511520737302</v>
      </c>
      <c r="N66" s="100">
        <v>583146.15792402101</v>
      </c>
      <c r="O66" s="100">
        <v>48595.5162790697</v>
      </c>
      <c r="P66" s="100">
        <v>48595.5162790697</v>
      </c>
      <c r="Q66" s="100">
        <v>48595.5162790697</v>
      </c>
      <c r="R66" s="100">
        <v>48595.5162790697</v>
      </c>
      <c r="S66" s="100">
        <v>48595.5162790697</v>
      </c>
      <c r="T66" s="100">
        <v>48595.5162790697</v>
      </c>
      <c r="U66" s="100">
        <v>48595.5162790697</v>
      </c>
      <c r="V66" s="100">
        <v>48595.5162790697</v>
      </c>
      <c r="W66" s="100">
        <v>48595.5162790697</v>
      </c>
      <c r="X66" s="100">
        <v>48595.5162790697</v>
      </c>
      <c r="Y66" s="100">
        <v>48595.5162790697</v>
      </c>
      <c r="Z66" s="100">
        <v>48595.5162790697</v>
      </c>
      <c r="AA66" s="100">
        <v>583146.19534883695</v>
      </c>
      <c r="AB66" s="100">
        <v>48595.5162790697</v>
      </c>
      <c r="AC66" s="100">
        <v>48595.5162790697</v>
      </c>
      <c r="AD66" s="100">
        <v>48595.5162790697</v>
      </c>
      <c r="AE66" s="100">
        <v>48595.5162790697</v>
      </c>
      <c r="AF66" s="100">
        <v>48595.5162790697</v>
      </c>
      <c r="AG66" s="100">
        <v>48595.5162790697</v>
      </c>
      <c r="AH66" s="100">
        <v>48595.5162790697</v>
      </c>
      <c r="AI66" s="100">
        <v>48595.5162790697</v>
      </c>
      <c r="AJ66" s="100">
        <v>48595.5162790697</v>
      </c>
      <c r="AK66" s="100">
        <v>48595.5162790697</v>
      </c>
      <c r="AL66" s="100">
        <v>48595.5162790697</v>
      </c>
      <c r="AM66" s="100">
        <v>48595.5162790697</v>
      </c>
      <c r="AN66" s="100">
        <v>583146.19534883695</v>
      </c>
      <c r="AO66" s="100">
        <v>48595.516279069801</v>
      </c>
      <c r="AP66" s="100">
        <v>48595.516279069801</v>
      </c>
      <c r="AQ66" s="100">
        <v>48595.516279069801</v>
      </c>
      <c r="AR66" s="100">
        <v>48595.516279069801</v>
      </c>
      <c r="AS66" s="100">
        <v>48595.516279069801</v>
      </c>
      <c r="AT66" s="100">
        <v>48595.516279069801</v>
      </c>
      <c r="AU66" s="100">
        <v>48595.516279069801</v>
      </c>
      <c r="AV66" s="100">
        <v>48595.516279069801</v>
      </c>
      <c r="AW66" s="100">
        <v>48595.516279069801</v>
      </c>
      <c r="AX66" s="100">
        <v>48595.516279069801</v>
      </c>
      <c r="AY66" s="100">
        <v>48595.516279069801</v>
      </c>
      <c r="AZ66" s="100">
        <v>48595.516279069801</v>
      </c>
      <c r="BA66" s="100">
        <v>583146.19534883695</v>
      </c>
      <c r="BB66" s="100">
        <v>48595.516279069801</v>
      </c>
      <c r="BC66" s="100">
        <v>48595.516279069801</v>
      </c>
      <c r="BD66" s="100">
        <v>48595.516279069801</v>
      </c>
      <c r="BE66" s="100">
        <v>48595.516279069801</v>
      </c>
      <c r="BF66" s="100">
        <v>48595.516279069801</v>
      </c>
      <c r="BG66" s="100">
        <v>48595.516279069801</v>
      </c>
      <c r="BH66" s="100">
        <v>48595.516279069801</v>
      </c>
      <c r="BI66" s="100">
        <v>48595.516279069801</v>
      </c>
      <c r="BJ66" s="100">
        <v>48595.516279069801</v>
      </c>
      <c r="BK66" s="100">
        <v>48595.516279069801</v>
      </c>
      <c r="BL66" s="100">
        <v>48595.516279069801</v>
      </c>
      <c r="BM66" s="100">
        <v>48595.516279069801</v>
      </c>
      <c r="BN66" s="100">
        <v>583146.19534883799</v>
      </c>
      <c r="BO66" s="100">
        <v>48595.516279069801</v>
      </c>
      <c r="BP66" s="100">
        <v>48595.516279069801</v>
      </c>
      <c r="BQ66" s="100">
        <v>48595.516279069801</v>
      </c>
      <c r="BR66" s="100">
        <v>48595.516279069801</v>
      </c>
      <c r="BS66" s="100">
        <v>48595.516279069801</v>
      </c>
      <c r="BT66" s="100">
        <v>48595.516279069801</v>
      </c>
      <c r="BU66" s="100">
        <v>48595.516279069801</v>
      </c>
      <c r="BV66" s="100">
        <v>48595.516279069801</v>
      </c>
      <c r="BW66" s="100">
        <v>48595.516279069801</v>
      </c>
      <c r="BX66" s="100">
        <v>48595.516279069801</v>
      </c>
      <c r="BY66" s="100">
        <v>48595.516279069801</v>
      </c>
      <c r="BZ66" s="100">
        <v>48595.516279069801</v>
      </c>
      <c r="CA66" s="100">
        <v>583146.19534883799</v>
      </c>
    </row>
    <row r="67" spans="1:79" outlineLevel="1" x14ac:dyDescent="0.2">
      <c r="A67" s="101" t="s">
        <v>359</v>
      </c>
      <c r="B67" s="100">
        <v>16652.086230876201</v>
      </c>
      <c r="C67" s="100">
        <v>16652.086471408598</v>
      </c>
      <c r="D67" s="100">
        <v>16652.086713286699</v>
      </c>
      <c r="E67" s="100">
        <v>16652.0869565217</v>
      </c>
      <c r="F67" s="100">
        <v>16652.087201125101</v>
      </c>
      <c r="G67" s="100">
        <v>16652.087447108599</v>
      </c>
      <c r="H67" s="100">
        <v>16652.0848656294</v>
      </c>
      <c r="I67" s="100">
        <v>16652.0851063829</v>
      </c>
      <c r="J67" s="100">
        <v>16652.0853485064</v>
      </c>
      <c r="K67" s="100">
        <v>16652.085592011401</v>
      </c>
      <c r="L67" s="100">
        <v>16652.085836909799</v>
      </c>
      <c r="M67" s="100">
        <v>16652.0860832137</v>
      </c>
      <c r="N67" s="100">
        <v>199825.03385298001</v>
      </c>
      <c r="O67" s="100">
        <v>16652.086330935199</v>
      </c>
      <c r="P67" s="100">
        <v>16652.086330935199</v>
      </c>
      <c r="Q67" s="100">
        <v>16652.086330935199</v>
      </c>
      <c r="R67" s="100">
        <v>16652.086330935199</v>
      </c>
      <c r="S67" s="100">
        <v>16652.086330935199</v>
      </c>
      <c r="T67" s="100">
        <v>16652.086330935199</v>
      </c>
      <c r="U67" s="100">
        <v>16652.086330935199</v>
      </c>
      <c r="V67" s="100">
        <v>16652.086330935199</v>
      </c>
      <c r="W67" s="100">
        <v>16652.086330935199</v>
      </c>
      <c r="X67" s="100">
        <v>16652.086330935199</v>
      </c>
      <c r="Y67" s="100">
        <v>16652.086330935199</v>
      </c>
      <c r="Z67" s="100">
        <v>16652.086330935199</v>
      </c>
      <c r="AA67" s="100">
        <v>199825.035971223</v>
      </c>
      <c r="AB67" s="100">
        <v>16652.086330935199</v>
      </c>
      <c r="AC67" s="100">
        <v>16652.086330935199</v>
      </c>
      <c r="AD67" s="100">
        <v>16652.086330935199</v>
      </c>
      <c r="AE67" s="100">
        <v>16652.086330935199</v>
      </c>
      <c r="AF67" s="100">
        <v>16652.086330935199</v>
      </c>
      <c r="AG67" s="100">
        <v>16652.086330935199</v>
      </c>
      <c r="AH67" s="100">
        <v>16652.086330935199</v>
      </c>
      <c r="AI67" s="100">
        <v>16652.086330935199</v>
      </c>
      <c r="AJ67" s="100">
        <v>16652.086330935199</v>
      </c>
      <c r="AK67" s="100">
        <v>16652.086330935199</v>
      </c>
      <c r="AL67" s="100">
        <v>16652.086330935199</v>
      </c>
      <c r="AM67" s="100">
        <v>16652.086330935199</v>
      </c>
      <c r="AN67" s="100">
        <v>199825.035971223</v>
      </c>
      <c r="AO67" s="100">
        <v>16652.086330935199</v>
      </c>
      <c r="AP67" s="100">
        <v>16652.086330935199</v>
      </c>
      <c r="AQ67" s="100">
        <v>16652.086330935199</v>
      </c>
      <c r="AR67" s="100">
        <v>16652.086330935199</v>
      </c>
      <c r="AS67" s="100">
        <v>16652.086330935199</v>
      </c>
      <c r="AT67" s="100">
        <v>16652.086330935199</v>
      </c>
      <c r="AU67" s="100">
        <v>16652.086330935199</v>
      </c>
      <c r="AV67" s="100">
        <v>16652.086330935199</v>
      </c>
      <c r="AW67" s="100">
        <v>16652.086330935199</v>
      </c>
      <c r="AX67" s="100">
        <v>16652.086330935199</v>
      </c>
      <c r="AY67" s="100">
        <v>16652.086330935199</v>
      </c>
      <c r="AZ67" s="100">
        <v>16652.086330935199</v>
      </c>
      <c r="BA67" s="100">
        <v>199825.035971223</v>
      </c>
      <c r="BB67" s="100">
        <v>16652.086330935199</v>
      </c>
      <c r="BC67" s="100">
        <v>16652.086330935199</v>
      </c>
      <c r="BD67" s="100">
        <v>16652.086330935199</v>
      </c>
      <c r="BE67" s="100">
        <v>16652.086330935199</v>
      </c>
      <c r="BF67" s="100">
        <v>16652.086330935199</v>
      </c>
      <c r="BG67" s="100">
        <v>16652.086330935199</v>
      </c>
      <c r="BH67" s="100">
        <v>16652.086330935199</v>
      </c>
      <c r="BI67" s="100">
        <v>16652.086330935199</v>
      </c>
      <c r="BJ67" s="100">
        <v>16652.086330935199</v>
      </c>
      <c r="BK67" s="100">
        <v>16652.086330935199</v>
      </c>
      <c r="BL67" s="100">
        <v>16652.086330935199</v>
      </c>
      <c r="BM67" s="100">
        <v>16652.086330935199</v>
      </c>
      <c r="BN67" s="100">
        <v>199825.035971223</v>
      </c>
      <c r="BO67" s="100">
        <v>16652.086330935199</v>
      </c>
      <c r="BP67" s="100">
        <v>16652.086330935199</v>
      </c>
      <c r="BQ67" s="100">
        <v>16652.086330935199</v>
      </c>
      <c r="BR67" s="100">
        <v>16652.086330935199</v>
      </c>
      <c r="BS67" s="100">
        <v>16652.086330935199</v>
      </c>
      <c r="BT67" s="100">
        <v>16652.086330935199</v>
      </c>
      <c r="BU67" s="100">
        <v>16652.086330935199</v>
      </c>
      <c r="BV67" s="100">
        <v>16652.086330935199</v>
      </c>
      <c r="BW67" s="100">
        <v>16652.086330935199</v>
      </c>
      <c r="BX67" s="100">
        <v>16652.086330935199</v>
      </c>
      <c r="BY67" s="100">
        <v>16652.086330935199</v>
      </c>
      <c r="BZ67" s="100">
        <v>16652.086330935199</v>
      </c>
      <c r="CA67" s="100">
        <v>199825.035971223</v>
      </c>
    </row>
    <row r="68" spans="1:79" outlineLevel="1" x14ac:dyDescent="0.2">
      <c r="A68" s="101" t="s">
        <v>361</v>
      </c>
      <c r="L68" s="100">
        <v>7791.4932963476604</v>
      </c>
      <c r="M68" s="100">
        <v>11698.0778859527</v>
      </c>
      <c r="N68" s="100">
        <v>19489.5711823003</v>
      </c>
      <c r="O68" s="100">
        <v>11698.0753138075</v>
      </c>
      <c r="P68" s="100">
        <v>11698.0753138075</v>
      </c>
      <c r="Q68" s="100">
        <v>11698.0753138075</v>
      </c>
      <c r="R68" s="100">
        <v>11698.0753138075</v>
      </c>
      <c r="S68" s="100">
        <v>11698.0753138075</v>
      </c>
      <c r="T68" s="100">
        <v>11698.0753138075</v>
      </c>
      <c r="U68" s="100">
        <v>11698.0753138075</v>
      </c>
      <c r="V68" s="100">
        <v>11698.0753138075</v>
      </c>
      <c r="W68" s="100">
        <v>11698.0753138075</v>
      </c>
      <c r="X68" s="100">
        <v>11698.0753138075</v>
      </c>
      <c r="Y68" s="100">
        <v>11698.0753138075</v>
      </c>
      <c r="Z68" s="100">
        <v>11698.0753138075</v>
      </c>
      <c r="AA68" s="100">
        <v>140376.90376568999</v>
      </c>
      <c r="AB68" s="100">
        <v>11698.0753138075</v>
      </c>
      <c r="AC68" s="100">
        <v>11698.0753138075</v>
      </c>
      <c r="AD68" s="100">
        <v>11698.0753138075</v>
      </c>
      <c r="AE68" s="100">
        <v>11698.0753138075</v>
      </c>
      <c r="AF68" s="100">
        <v>11698.0753138075</v>
      </c>
      <c r="AG68" s="100">
        <v>11698.0753138075</v>
      </c>
      <c r="AH68" s="100">
        <v>11698.0753138075</v>
      </c>
      <c r="AI68" s="100">
        <v>11698.0753138075</v>
      </c>
      <c r="AJ68" s="100">
        <v>11698.0753138075</v>
      </c>
      <c r="AK68" s="100">
        <v>11698.0753138075</v>
      </c>
      <c r="AL68" s="100">
        <v>11698.0753138075</v>
      </c>
      <c r="AM68" s="100">
        <v>11698.0753138075</v>
      </c>
      <c r="AN68" s="100">
        <v>140376.90376568999</v>
      </c>
      <c r="AO68" s="100">
        <v>11698.0753138075</v>
      </c>
      <c r="AP68" s="100">
        <v>11698.0753138075</v>
      </c>
      <c r="AQ68" s="100">
        <v>11698.0753138075</v>
      </c>
      <c r="AR68" s="100">
        <v>11698.0753138075</v>
      </c>
      <c r="AS68" s="100">
        <v>11698.0753138075</v>
      </c>
      <c r="AT68" s="100">
        <v>11698.0753138075</v>
      </c>
      <c r="AU68" s="100">
        <v>11698.0753138075</v>
      </c>
      <c r="AV68" s="100">
        <v>11698.0753138075</v>
      </c>
      <c r="AW68" s="100">
        <v>11698.0753138075</v>
      </c>
      <c r="AX68" s="100">
        <v>11698.0753138075</v>
      </c>
      <c r="AY68" s="100">
        <v>11698.0753138075</v>
      </c>
      <c r="AZ68" s="100">
        <v>11698.0753138075</v>
      </c>
      <c r="BA68" s="100">
        <v>140376.90376568999</v>
      </c>
      <c r="BB68" s="100">
        <v>11698.0753138075</v>
      </c>
      <c r="BC68" s="100">
        <v>11698.0753138075</v>
      </c>
      <c r="BD68" s="100">
        <v>11698.0753138075</v>
      </c>
      <c r="BE68" s="100">
        <v>11698.0753138075</v>
      </c>
      <c r="BF68" s="100">
        <v>11698.0753138075</v>
      </c>
      <c r="BG68" s="100">
        <v>11698.0753138075</v>
      </c>
      <c r="BH68" s="100">
        <v>11698.0753138075</v>
      </c>
      <c r="BI68" s="100">
        <v>11698.0753138075</v>
      </c>
      <c r="BJ68" s="100">
        <v>11698.0753138075</v>
      </c>
      <c r="BK68" s="100">
        <v>11698.0753138075</v>
      </c>
      <c r="BL68" s="100">
        <v>11698.0753138075</v>
      </c>
      <c r="BM68" s="100">
        <v>11698.0753138075</v>
      </c>
      <c r="BN68" s="100">
        <v>140376.90376568999</v>
      </c>
      <c r="BO68" s="100">
        <v>11698.0753138075</v>
      </c>
      <c r="BP68" s="100">
        <v>11698.0753138075</v>
      </c>
      <c r="BQ68" s="100">
        <v>11698.0753138075</v>
      </c>
      <c r="BR68" s="100">
        <v>11698.0753138075</v>
      </c>
      <c r="BS68" s="100">
        <v>11698.0753138075</v>
      </c>
      <c r="BT68" s="100">
        <v>11698.0753138075</v>
      </c>
      <c r="BU68" s="100">
        <v>11698.0753138075</v>
      </c>
      <c r="BV68" s="100">
        <v>11698.0753138075</v>
      </c>
      <c r="BW68" s="100">
        <v>11698.0753138075</v>
      </c>
      <c r="BX68" s="100">
        <v>11698.0753138075</v>
      </c>
      <c r="BY68" s="100">
        <v>11698.0753138075</v>
      </c>
      <c r="BZ68" s="100">
        <v>11698.0753138075</v>
      </c>
      <c r="CA68" s="100">
        <v>140376.90376568999</v>
      </c>
    </row>
    <row r="69" spans="1:79" outlineLevel="1" x14ac:dyDescent="0.2">
      <c r="A69" s="101" t="s">
        <v>377</v>
      </c>
    </row>
    <row r="70" spans="1:79" outlineLevel="1" x14ac:dyDescent="0.2">
      <c r="A70" s="101" t="s">
        <v>345</v>
      </c>
      <c r="B70" s="100">
        <v>1213.9315068493099</v>
      </c>
      <c r="C70" s="100">
        <v>1213.93055555555</v>
      </c>
      <c r="D70" s="100">
        <v>1213.9295774647801</v>
      </c>
      <c r="E70" s="100">
        <v>1213.92857142857</v>
      </c>
      <c r="F70" s="100">
        <v>1213.9275362318799</v>
      </c>
      <c r="G70" s="100">
        <v>1213.9264705882299</v>
      </c>
      <c r="H70" s="100">
        <v>1213.9253731343199</v>
      </c>
      <c r="I70" s="100">
        <v>1213.92424242424</v>
      </c>
      <c r="J70" s="100">
        <v>1213.9384615384599</v>
      </c>
      <c r="K70" s="100">
        <v>1213.9375</v>
      </c>
      <c r="L70" s="100">
        <v>1213.9365079365</v>
      </c>
      <c r="M70" s="100">
        <v>1213.9354838709601</v>
      </c>
      <c r="N70" s="100">
        <v>14567.1717870228</v>
      </c>
      <c r="O70" s="100">
        <v>1213.9344262295001</v>
      </c>
      <c r="P70" s="100">
        <v>1213.9344262295001</v>
      </c>
      <c r="Q70" s="100">
        <v>1213.9344262295001</v>
      </c>
      <c r="R70" s="100">
        <v>1213.9344262295001</v>
      </c>
      <c r="S70" s="100">
        <v>1213.9344262295001</v>
      </c>
      <c r="T70" s="100">
        <v>1213.9344262295001</v>
      </c>
      <c r="U70" s="100">
        <v>1213.9344262295001</v>
      </c>
      <c r="V70" s="100">
        <v>1213.9344262295001</v>
      </c>
      <c r="W70" s="100">
        <v>1213.9344262295001</v>
      </c>
      <c r="X70" s="100">
        <v>1213.9344262295001</v>
      </c>
      <c r="Y70" s="100">
        <v>1213.9344262295001</v>
      </c>
      <c r="Z70" s="100">
        <v>1213.9344262295001</v>
      </c>
      <c r="AA70" s="100">
        <v>14567.213114754</v>
      </c>
      <c r="AB70" s="100">
        <v>1213.9344262295001</v>
      </c>
      <c r="AC70" s="100">
        <v>1213.9344262295001</v>
      </c>
      <c r="AD70" s="100">
        <v>1213.9344262295001</v>
      </c>
      <c r="AE70" s="100">
        <v>1213.9344262295001</v>
      </c>
      <c r="AF70" s="100">
        <v>1213.9344262295001</v>
      </c>
      <c r="AG70" s="100">
        <v>1213.9344262295001</v>
      </c>
      <c r="AH70" s="100">
        <v>1213.9344262295001</v>
      </c>
      <c r="AI70" s="100">
        <v>1213.9344262295001</v>
      </c>
      <c r="AJ70" s="100">
        <v>1213.9344262295001</v>
      </c>
      <c r="AK70" s="100">
        <v>1213.9344262295001</v>
      </c>
      <c r="AL70" s="100">
        <v>1213.9344262295001</v>
      </c>
      <c r="AM70" s="100">
        <v>1213.9344262295001</v>
      </c>
      <c r="AN70" s="100">
        <v>14567.213114754</v>
      </c>
      <c r="AO70" s="100">
        <v>1213.9344262295001</v>
      </c>
      <c r="AP70" s="100">
        <v>1213.9344262295001</v>
      </c>
      <c r="AQ70" s="100">
        <v>1213.9344262295001</v>
      </c>
      <c r="AR70" s="100">
        <v>1213.9344262295001</v>
      </c>
      <c r="AS70" s="100">
        <v>1213.9344262295001</v>
      </c>
      <c r="AT70" s="100">
        <v>1213.9344262295001</v>
      </c>
      <c r="AU70" s="100">
        <v>1213.9344262295001</v>
      </c>
      <c r="AV70" s="100">
        <v>1213.9344262295001</v>
      </c>
      <c r="AW70" s="100">
        <v>1213.9344262295001</v>
      </c>
      <c r="AX70" s="100">
        <v>1213.9344262295001</v>
      </c>
      <c r="AY70" s="100">
        <v>1213.9344262295001</v>
      </c>
      <c r="AZ70" s="100">
        <v>1213.9344262295001</v>
      </c>
      <c r="BA70" s="100">
        <v>14567.213114754</v>
      </c>
      <c r="BB70" s="100">
        <v>1213.9344262295001</v>
      </c>
      <c r="BC70" s="100">
        <v>1213.9344262295001</v>
      </c>
      <c r="BD70" s="100">
        <v>1213.9344262295001</v>
      </c>
      <c r="BE70" s="100">
        <v>1213.9344262295001</v>
      </c>
      <c r="BF70" s="100">
        <v>1213.9344262295001</v>
      </c>
      <c r="BG70" s="100">
        <v>1213.9344262295001</v>
      </c>
      <c r="BH70" s="100">
        <v>1213.9344262295001</v>
      </c>
      <c r="BI70" s="100">
        <v>1213.9344262295001</v>
      </c>
      <c r="BJ70" s="100">
        <v>1213.9344262295001</v>
      </c>
      <c r="BK70" s="100">
        <v>1213.9344262295001</v>
      </c>
      <c r="BL70" s="100">
        <v>1213.9344262295001</v>
      </c>
      <c r="BM70" s="100">
        <v>1213.9344262295001</v>
      </c>
      <c r="BN70" s="100">
        <v>14567.213114754</v>
      </c>
      <c r="BO70" s="100">
        <v>1213.9344262295001</v>
      </c>
      <c r="BP70" s="100">
        <v>1213.9344262295001</v>
      </c>
      <c r="BQ70" s="100">
        <v>1213.9344262295001</v>
      </c>
      <c r="BR70" s="100">
        <v>1213.9344262295001</v>
      </c>
      <c r="BS70" s="100">
        <v>1213.9344262295001</v>
      </c>
      <c r="BT70" s="100">
        <v>1213.9344262295001</v>
      </c>
      <c r="BU70" s="100">
        <v>1213.9344262295001</v>
      </c>
      <c r="BV70" s="100">
        <v>1213.9344262295001</v>
      </c>
      <c r="BW70" s="100">
        <v>1213.9344262295001</v>
      </c>
      <c r="BX70" s="100">
        <v>1213.9344262295001</v>
      </c>
      <c r="BY70" s="100">
        <v>1213.9344262295001</v>
      </c>
      <c r="BZ70" s="100">
        <v>1213.9344262295001</v>
      </c>
      <c r="CA70" s="100">
        <v>14567.2131147541</v>
      </c>
    </row>
    <row r="71" spans="1:79" outlineLevel="1" x14ac:dyDescent="0.2">
      <c r="A71" s="101" t="s">
        <v>346</v>
      </c>
      <c r="B71" s="100">
        <v>1583.15671641791</v>
      </c>
      <c r="C71" s="100">
        <v>1583.15789473684</v>
      </c>
      <c r="D71" s="100">
        <v>1583.1590909090901</v>
      </c>
      <c r="E71" s="100">
        <v>1583.1603053435099</v>
      </c>
      <c r="F71" s="100">
        <v>1583.15384615384</v>
      </c>
      <c r="G71" s="100">
        <v>1583.1550387596899</v>
      </c>
      <c r="H71" s="100">
        <v>1583.15625</v>
      </c>
      <c r="I71" s="100">
        <v>1583.1574803149599</v>
      </c>
      <c r="J71" s="100">
        <v>1583.1587301587299</v>
      </c>
      <c r="K71" s="100">
        <v>1583.16</v>
      </c>
      <c r="L71" s="100">
        <v>1583.1532258064501</v>
      </c>
      <c r="M71" s="100">
        <v>1583.1544715447101</v>
      </c>
      <c r="N71" s="100">
        <v>18997.883050145701</v>
      </c>
      <c r="O71" s="100">
        <v>1583.1557377049101</v>
      </c>
      <c r="P71" s="100">
        <v>1583.1557377049101</v>
      </c>
      <c r="Q71" s="100">
        <v>1583.1557377049101</v>
      </c>
      <c r="R71" s="100">
        <v>1583.1557377049101</v>
      </c>
      <c r="S71" s="100">
        <v>1583.1557377049101</v>
      </c>
      <c r="T71" s="100">
        <v>1583.1557377049101</v>
      </c>
      <c r="U71" s="100">
        <v>1583.1557377049101</v>
      </c>
      <c r="V71" s="100">
        <v>1583.1557377049101</v>
      </c>
      <c r="W71" s="100">
        <v>1583.1557377049101</v>
      </c>
      <c r="X71" s="100">
        <v>1583.1557377049101</v>
      </c>
      <c r="Y71" s="100">
        <v>1583.1557377049101</v>
      </c>
      <c r="Z71" s="100">
        <v>1583.1557377049101</v>
      </c>
      <c r="AA71" s="100">
        <v>18997.868852459</v>
      </c>
      <c r="AB71" s="100">
        <v>1583.1557377049101</v>
      </c>
      <c r="AC71" s="100">
        <v>1583.1557377049101</v>
      </c>
      <c r="AD71" s="100">
        <v>1583.1557377049101</v>
      </c>
      <c r="AE71" s="100">
        <v>1583.1557377049101</v>
      </c>
      <c r="AF71" s="100">
        <v>1583.1557377049101</v>
      </c>
      <c r="AG71" s="100">
        <v>1583.1557377049101</v>
      </c>
      <c r="AH71" s="100">
        <v>1583.1557377049101</v>
      </c>
      <c r="AI71" s="100">
        <v>1583.1557377049101</v>
      </c>
      <c r="AJ71" s="100">
        <v>1583.1557377049101</v>
      </c>
      <c r="AK71" s="100">
        <v>1583.1557377049101</v>
      </c>
      <c r="AL71" s="100">
        <v>1583.1557377049101</v>
      </c>
      <c r="AM71" s="100">
        <v>1583.1557377049101</v>
      </c>
      <c r="AN71" s="100">
        <v>18997.868852459</v>
      </c>
      <c r="AO71" s="100">
        <v>1583.1557377049101</v>
      </c>
      <c r="AP71" s="100">
        <v>1583.1557377049101</v>
      </c>
      <c r="AQ71" s="100">
        <v>1583.1557377049101</v>
      </c>
      <c r="AR71" s="100">
        <v>1583.1557377049101</v>
      </c>
      <c r="AS71" s="100">
        <v>1583.1557377049101</v>
      </c>
      <c r="AT71" s="100">
        <v>1583.1557377049101</v>
      </c>
      <c r="AU71" s="100">
        <v>1583.1557377049101</v>
      </c>
      <c r="AV71" s="100">
        <v>1583.1557377049101</v>
      </c>
      <c r="AW71" s="100">
        <v>1583.1557377049101</v>
      </c>
      <c r="AX71" s="100">
        <v>1583.1557377049101</v>
      </c>
      <c r="AY71" s="100">
        <v>1583.1557377049101</v>
      </c>
      <c r="AZ71" s="100">
        <v>1583.1557377049101</v>
      </c>
      <c r="BA71" s="100">
        <v>18997.868852459</v>
      </c>
      <c r="BB71" s="100">
        <v>1583.1557377049101</v>
      </c>
      <c r="BC71" s="100">
        <v>1583.1557377049201</v>
      </c>
      <c r="BD71" s="100">
        <v>1583.1557377049201</v>
      </c>
      <c r="BE71" s="100">
        <v>1583.1557377049201</v>
      </c>
      <c r="BF71" s="100">
        <v>1583.1557377049201</v>
      </c>
      <c r="BG71" s="100">
        <v>1583.1557377049201</v>
      </c>
      <c r="BH71" s="100">
        <v>1583.1557377049201</v>
      </c>
      <c r="BI71" s="100">
        <v>1583.1557377049201</v>
      </c>
      <c r="BJ71" s="100">
        <v>1583.1557377049201</v>
      </c>
      <c r="BK71" s="100">
        <v>1583.1557377049201</v>
      </c>
      <c r="BL71" s="100">
        <v>1583.1557377049201</v>
      </c>
      <c r="BM71" s="100">
        <v>1583.1557377049201</v>
      </c>
      <c r="BN71" s="100">
        <v>18997.868852459</v>
      </c>
      <c r="BO71" s="100">
        <v>1583.1557377049201</v>
      </c>
      <c r="BP71" s="100">
        <v>1583.1557377049201</v>
      </c>
      <c r="BQ71" s="100">
        <v>1583.1557377049201</v>
      </c>
      <c r="BR71" s="100">
        <v>1583.1557377049201</v>
      </c>
      <c r="BS71" s="100">
        <v>1583.1557377049201</v>
      </c>
      <c r="BT71" s="100">
        <v>1583.1557377049201</v>
      </c>
      <c r="BU71" s="100">
        <v>1583.1557377049201</v>
      </c>
      <c r="BV71" s="100">
        <v>1583.1557377049201</v>
      </c>
      <c r="BW71" s="100">
        <v>1583.1557377049201</v>
      </c>
      <c r="BX71" s="100">
        <v>1583.1557377049201</v>
      </c>
      <c r="BY71" s="100">
        <v>1583.1557377049201</v>
      </c>
      <c r="BZ71" s="100">
        <v>1583.1557377049201</v>
      </c>
      <c r="CA71" s="100">
        <v>18997.868852459</v>
      </c>
    </row>
    <row r="72" spans="1:79" outlineLevel="1" x14ac:dyDescent="0.2">
      <c r="A72" s="101" t="s">
        <v>347</v>
      </c>
      <c r="B72" s="100">
        <v>1833.3899204244001</v>
      </c>
      <c r="C72" s="100">
        <v>1833.3920000000001</v>
      </c>
      <c r="D72" s="100">
        <v>1833.3887399463799</v>
      </c>
      <c r="E72" s="100">
        <v>1833.3908355795099</v>
      </c>
      <c r="F72" s="100">
        <v>1833.3875338753301</v>
      </c>
      <c r="G72" s="100">
        <v>1833.38964577656</v>
      </c>
      <c r="H72" s="100">
        <v>1833.3917808219101</v>
      </c>
      <c r="I72" s="100">
        <v>1833.3884297520599</v>
      </c>
      <c r="J72" s="100">
        <v>1833.39058171745</v>
      </c>
      <c r="K72" s="100">
        <v>1833.3871866295201</v>
      </c>
      <c r="L72" s="100">
        <v>1833.38935574229</v>
      </c>
      <c r="M72" s="100">
        <v>1833.3915492957699</v>
      </c>
      <c r="N72" s="100">
        <v>22000.677559561202</v>
      </c>
      <c r="O72" s="100">
        <v>1833.3881019830001</v>
      </c>
      <c r="P72" s="100">
        <v>1833.3881019830001</v>
      </c>
      <c r="Q72" s="100">
        <v>1833.3881019830001</v>
      </c>
      <c r="R72" s="100">
        <v>1833.3881019830001</v>
      </c>
      <c r="S72" s="100">
        <v>1833.3881019830001</v>
      </c>
      <c r="T72" s="100">
        <v>1833.3881019830001</v>
      </c>
      <c r="U72" s="100">
        <v>1833.3881019830001</v>
      </c>
      <c r="V72" s="100">
        <v>1833.3881019830001</v>
      </c>
      <c r="W72" s="100">
        <v>1833.3881019830001</v>
      </c>
      <c r="X72" s="100">
        <v>1833.3881019830001</v>
      </c>
      <c r="Y72" s="100">
        <v>1833.3881019830001</v>
      </c>
      <c r="Z72" s="100">
        <v>1833.3881019830001</v>
      </c>
      <c r="AA72" s="100">
        <v>22000.657223795999</v>
      </c>
      <c r="AB72" s="100">
        <v>1833.3881019830001</v>
      </c>
      <c r="AC72" s="100">
        <v>1833.3881019830001</v>
      </c>
      <c r="AD72" s="100">
        <v>1833.3881019830001</v>
      </c>
      <c r="AE72" s="100">
        <v>1833.3881019830001</v>
      </c>
      <c r="AF72" s="100">
        <v>1833.3881019830001</v>
      </c>
      <c r="AG72" s="100">
        <v>1833.3881019830001</v>
      </c>
      <c r="AH72" s="100">
        <v>1833.3881019830001</v>
      </c>
      <c r="AI72" s="100">
        <v>1833.3881019830001</v>
      </c>
      <c r="AJ72" s="100">
        <v>1833.3881019830001</v>
      </c>
      <c r="AK72" s="100">
        <v>1833.3881019830001</v>
      </c>
      <c r="AL72" s="100">
        <v>1833.3881019830001</v>
      </c>
      <c r="AM72" s="100">
        <v>1833.3881019830001</v>
      </c>
      <c r="AN72" s="100">
        <v>22000.657223795999</v>
      </c>
      <c r="AO72" s="100">
        <v>1833.3881019830001</v>
      </c>
      <c r="AP72" s="100">
        <v>1833.3881019830001</v>
      </c>
      <c r="AQ72" s="100">
        <v>1833.3881019830001</v>
      </c>
      <c r="AR72" s="100">
        <v>1833.3881019830001</v>
      </c>
      <c r="AS72" s="100">
        <v>1833.3881019829901</v>
      </c>
      <c r="AT72" s="100">
        <v>1833.3881019829901</v>
      </c>
      <c r="AU72" s="100">
        <v>1833.3881019829901</v>
      </c>
      <c r="AV72" s="100">
        <v>1833.3881019829901</v>
      </c>
      <c r="AW72" s="100">
        <v>1833.3881019829901</v>
      </c>
      <c r="AX72" s="100">
        <v>1833.3881019829901</v>
      </c>
      <c r="AY72" s="100">
        <v>1833.3881019829901</v>
      </c>
      <c r="AZ72" s="100">
        <v>1833.3881019829901</v>
      </c>
      <c r="BA72" s="100">
        <v>22000.657223795999</v>
      </c>
      <c r="BB72" s="100">
        <v>1833.3881019829901</v>
      </c>
      <c r="BC72" s="100">
        <v>1833.3881019829901</v>
      </c>
      <c r="BD72" s="100">
        <v>1833.3881019829901</v>
      </c>
      <c r="BE72" s="100">
        <v>1833.3881019829901</v>
      </c>
      <c r="BF72" s="100">
        <v>1833.3881019829901</v>
      </c>
      <c r="BG72" s="100">
        <v>1833.3881019829901</v>
      </c>
      <c r="BH72" s="100">
        <v>1833.3881019829901</v>
      </c>
      <c r="BI72" s="100">
        <v>1833.3881019829901</v>
      </c>
      <c r="BJ72" s="100">
        <v>1833.3881019829901</v>
      </c>
      <c r="BK72" s="100">
        <v>1833.3881019829901</v>
      </c>
      <c r="BL72" s="100">
        <v>1833.3881019829901</v>
      </c>
      <c r="BM72" s="100">
        <v>1833.3881019829901</v>
      </c>
      <c r="BN72" s="100">
        <v>22000.657223795901</v>
      </c>
      <c r="BO72" s="100">
        <v>1833.3881019829901</v>
      </c>
      <c r="BP72" s="100">
        <v>1833.3881019829901</v>
      </c>
      <c r="BQ72" s="100">
        <v>1833.3881019829901</v>
      </c>
      <c r="BR72" s="100">
        <v>1833.3881019829901</v>
      </c>
      <c r="BS72" s="100">
        <v>1833.3881019829901</v>
      </c>
      <c r="BT72" s="100">
        <v>1833.3881019830001</v>
      </c>
      <c r="BU72" s="100">
        <v>1833.3881019830001</v>
      </c>
      <c r="BV72" s="100">
        <v>1833.3881019830001</v>
      </c>
      <c r="BW72" s="100">
        <v>1833.3881019830001</v>
      </c>
      <c r="BX72" s="100">
        <v>1833.3881019830001</v>
      </c>
      <c r="BY72" s="100">
        <v>1833.3881019830001</v>
      </c>
      <c r="BZ72" s="100">
        <v>1833.3881019830001</v>
      </c>
      <c r="CA72" s="100">
        <v>22000.657223795999</v>
      </c>
    </row>
    <row r="73" spans="1:79" outlineLevel="1" x14ac:dyDescent="0.2">
      <c r="A73" s="101" t="s">
        <v>348</v>
      </c>
      <c r="B73" s="100">
        <v>11723.4531645569</v>
      </c>
      <c r="C73" s="100">
        <v>11723.455470737899</v>
      </c>
      <c r="D73" s="100">
        <v>11723.4526854219</v>
      </c>
      <c r="E73" s="100">
        <v>11723.455012853399</v>
      </c>
      <c r="F73" s="100">
        <v>11723.452196382401</v>
      </c>
      <c r="G73" s="100">
        <v>11723.4545454545</v>
      </c>
      <c r="H73" s="100">
        <v>11723.451697127901</v>
      </c>
      <c r="I73" s="100">
        <v>11723.454068241401</v>
      </c>
      <c r="J73" s="100">
        <v>11723.451187335</v>
      </c>
      <c r="K73" s="100">
        <v>11723.4535809018</v>
      </c>
      <c r="L73" s="100">
        <v>11723.4506666666</v>
      </c>
      <c r="M73" s="100">
        <v>11723.4530831099</v>
      </c>
      <c r="N73" s="100">
        <v>140681.43735878999</v>
      </c>
      <c r="O73" s="100">
        <v>11723.4555256064</v>
      </c>
      <c r="P73" s="100">
        <v>11723.4555256064</v>
      </c>
      <c r="Q73" s="100">
        <v>11723.4555256064</v>
      </c>
      <c r="R73" s="100">
        <v>11723.4555256064</v>
      </c>
      <c r="S73" s="100">
        <v>11723.4555256064</v>
      </c>
      <c r="T73" s="100">
        <v>11723.4555256064</v>
      </c>
      <c r="U73" s="100">
        <v>11723.4555256064</v>
      </c>
      <c r="V73" s="100">
        <v>11723.4555256064</v>
      </c>
      <c r="W73" s="100">
        <v>11723.4555256064</v>
      </c>
      <c r="X73" s="100">
        <v>11723.4555256064</v>
      </c>
      <c r="Y73" s="100">
        <v>11723.4555256064</v>
      </c>
      <c r="Z73" s="100">
        <v>11723.4555256064</v>
      </c>
      <c r="AA73" s="100">
        <v>140681.46630727701</v>
      </c>
      <c r="AB73" s="100">
        <v>11723.4555256064</v>
      </c>
      <c r="AC73" s="100">
        <v>11723.4555256064</v>
      </c>
      <c r="AD73" s="100">
        <v>11723.4555256064</v>
      </c>
      <c r="AE73" s="100">
        <v>11723.4555256064</v>
      </c>
      <c r="AF73" s="100">
        <v>11723.4555256064</v>
      </c>
      <c r="AG73" s="100">
        <v>11723.4555256064</v>
      </c>
      <c r="AH73" s="100">
        <v>11723.4555256064</v>
      </c>
      <c r="AI73" s="100">
        <v>11723.4555256064</v>
      </c>
      <c r="AJ73" s="100">
        <v>11723.4555256064</v>
      </c>
      <c r="AK73" s="100">
        <v>11723.4555256064</v>
      </c>
      <c r="AL73" s="100">
        <v>11723.4555256064</v>
      </c>
      <c r="AM73" s="100">
        <v>11723.4555256064</v>
      </c>
      <c r="AN73" s="100">
        <v>140681.46630727701</v>
      </c>
      <c r="AO73" s="100">
        <v>11723.4555256064</v>
      </c>
      <c r="AP73" s="100">
        <v>11723.4555256064</v>
      </c>
      <c r="AQ73" s="100">
        <v>11723.4555256064</v>
      </c>
      <c r="AR73" s="100">
        <v>11723.4555256064</v>
      </c>
      <c r="AS73" s="100">
        <v>11723.4555256064</v>
      </c>
      <c r="AT73" s="100">
        <v>11723.4555256064</v>
      </c>
      <c r="AU73" s="100">
        <v>11723.4555256064</v>
      </c>
      <c r="AV73" s="100">
        <v>11723.4555256064</v>
      </c>
      <c r="AW73" s="100">
        <v>11723.4555256064</v>
      </c>
      <c r="AX73" s="100">
        <v>11723.4555256064</v>
      </c>
      <c r="AY73" s="100">
        <v>11723.4555256064</v>
      </c>
      <c r="AZ73" s="100">
        <v>11723.4555256064</v>
      </c>
      <c r="BA73" s="100">
        <v>140681.46630727701</v>
      </c>
      <c r="BB73" s="100">
        <v>11723.4555256064</v>
      </c>
      <c r="BC73" s="100">
        <v>11723.4555256064</v>
      </c>
      <c r="BD73" s="100">
        <v>11723.4555256064</v>
      </c>
      <c r="BE73" s="100">
        <v>11723.4555256064</v>
      </c>
      <c r="BF73" s="100">
        <v>11723.4555256064</v>
      </c>
      <c r="BG73" s="100">
        <v>11723.4555256064</v>
      </c>
      <c r="BH73" s="100">
        <v>11723.4555256064</v>
      </c>
      <c r="BI73" s="100">
        <v>11723.4555256064</v>
      </c>
      <c r="BJ73" s="100">
        <v>11723.4555256064</v>
      </c>
      <c r="BK73" s="100">
        <v>11723.4555256064</v>
      </c>
      <c r="BL73" s="100">
        <v>11723.4555256064</v>
      </c>
      <c r="BM73" s="100">
        <v>11723.4555256064</v>
      </c>
      <c r="BN73" s="100">
        <v>140681.46630727701</v>
      </c>
      <c r="BO73" s="100">
        <v>11723.4555256064</v>
      </c>
      <c r="BP73" s="100">
        <v>11723.4555256064</v>
      </c>
      <c r="BQ73" s="100">
        <v>11723.4555256064</v>
      </c>
      <c r="BR73" s="100">
        <v>11723.4555256064</v>
      </c>
      <c r="BS73" s="100">
        <v>11723.4555256064</v>
      </c>
      <c r="BT73" s="100">
        <v>11723.4555256064</v>
      </c>
      <c r="BU73" s="100">
        <v>11723.4555256064</v>
      </c>
      <c r="BV73" s="100">
        <v>11723.4555256064</v>
      </c>
      <c r="BW73" s="100">
        <v>11723.4555256064</v>
      </c>
      <c r="BX73" s="100">
        <v>11723.4555256064</v>
      </c>
      <c r="BY73" s="100">
        <v>11723.4555256064</v>
      </c>
      <c r="BZ73" s="100">
        <v>11723.4555256064</v>
      </c>
      <c r="CA73" s="100">
        <v>140681.46630727701</v>
      </c>
    </row>
    <row r="74" spans="1:79" outlineLevel="1" x14ac:dyDescent="0.2">
      <c r="A74" s="101" t="s">
        <v>349</v>
      </c>
      <c r="B74" s="100">
        <v>4051.8264840182601</v>
      </c>
      <c r="C74" s="100">
        <v>4051.8256880733902</v>
      </c>
      <c r="D74" s="100">
        <v>4051.8248847926202</v>
      </c>
      <c r="E74" s="100">
        <v>4051.8287037036998</v>
      </c>
      <c r="F74" s="100">
        <v>4051.82790697674</v>
      </c>
      <c r="G74" s="100">
        <v>4051.8271028037302</v>
      </c>
      <c r="H74" s="100">
        <v>4051.8262910798098</v>
      </c>
      <c r="I74" s="100">
        <v>4051.8254716981101</v>
      </c>
      <c r="J74" s="100">
        <v>4051.8246445497598</v>
      </c>
      <c r="K74" s="100">
        <v>4051.8285714285698</v>
      </c>
      <c r="L74" s="100">
        <v>4051.8277511961701</v>
      </c>
      <c r="M74" s="100">
        <v>4051.8269230769201</v>
      </c>
      <c r="N74" s="100">
        <v>48621.920423397802</v>
      </c>
      <c r="O74" s="100">
        <v>4051.8260869565202</v>
      </c>
      <c r="P74" s="100">
        <v>4051.8260869565202</v>
      </c>
      <c r="Q74" s="100">
        <v>4051.8260869565202</v>
      </c>
      <c r="R74" s="100">
        <v>4051.8260869565202</v>
      </c>
      <c r="S74" s="100">
        <v>4051.8260869565202</v>
      </c>
      <c r="T74" s="100">
        <v>4051.8260869565202</v>
      </c>
      <c r="U74" s="100">
        <v>4051.8260869565202</v>
      </c>
      <c r="V74" s="100">
        <v>4051.8260869565202</v>
      </c>
      <c r="W74" s="100">
        <v>4051.8260869565102</v>
      </c>
      <c r="X74" s="100">
        <v>4051.8260869565102</v>
      </c>
      <c r="Y74" s="100">
        <v>4051.8260869565102</v>
      </c>
      <c r="Z74" s="100">
        <v>4051.8260869565102</v>
      </c>
      <c r="AA74" s="100">
        <v>48621.913043478198</v>
      </c>
      <c r="AB74" s="100">
        <v>4051.8260869565102</v>
      </c>
      <c r="AC74" s="100">
        <v>4051.8260869565102</v>
      </c>
      <c r="AD74" s="100">
        <v>4051.8260869565102</v>
      </c>
      <c r="AE74" s="100">
        <v>4051.8260869565102</v>
      </c>
      <c r="AF74" s="100">
        <v>4051.8260869565102</v>
      </c>
      <c r="AG74" s="100">
        <v>4051.8260869565102</v>
      </c>
      <c r="AH74" s="100">
        <v>4051.8260869565102</v>
      </c>
      <c r="AI74" s="100">
        <v>4051.8260869565102</v>
      </c>
      <c r="AJ74" s="100">
        <v>4051.8260869565102</v>
      </c>
      <c r="AK74" s="100">
        <v>4051.8260869565102</v>
      </c>
      <c r="AL74" s="100">
        <v>4051.8260869565102</v>
      </c>
      <c r="AM74" s="100">
        <v>4051.8260869565102</v>
      </c>
      <c r="AN74" s="100">
        <v>48621.913043478198</v>
      </c>
      <c r="AO74" s="100">
        <v>4051.8260869565102</v>
      </c>
      <c r="AP74" s="100">
        <v>4051.8260869565102</v>
      </c>
      <c r="AQ74" s="100">
        <v>4051.8260869565102</v>
      </c>
      <c r="AR74" s="100">
        <v>4051.8260869565102</v>
      </c>
      <c r="AS74" s="100">
        <v>4051.8260869565102</v>
      </c>
      <c r="AT74" s="100">
        <v>4051.8260869565102</v>
      </c>
      <c r="AU74" s="100">
        <v>4051.8260869565102</v>
      </c>
      <c r="AV74" s="100">
        <v>4051.8260869565102</v>
      </c>
      <c r="AW74" s="100">
        <v>4051.8260869565102</v>
      </c>
      <c r="AX74" s="100">
        <v>4051.8260869565102</v>
      </c>
      <c r="AY74" s="100">
        <v>4051.8260869565102</v>
      </c>
      <c r="AZ74" s="100">
        <v>4051.8260869565102</v>
      </c>
      <c r="BA74" s="100">
        <v>48621.913043478096</v>
      </c>
      <c r="BB74" s="100">
        <v>4051.8260869565102</v>
      </c>
      <c r="BC74" s="100">
        <v>4051.8260869565102</v>
      </c>
      <c r="BD74" s="100">
        <v>4051.8260869565102</v>
      </c>
      <c r="BE74" s="100">
        <v>4051.8260869565102</v>
      </c>
      <c r="BF74" s="100">
        <v>4051.8260869565102</v>
      </c>
      <c r="BG74" s="100">
        <v>4051.8260869565102</v>
      </c>
      <c r="BH74" s="100">
        <v>4051.8260869565001</v>
      </c>
      <c r="BI74" s="100">
        <v>4051.8260869565001</v>
      </c>
      <c r="BJ74" s="100">
        <v>4051.8260869565001</v>
      </c>
      <c r="BK74" s="100">
        <v>4051.8260869565102</v>
      </c>
      <c r="BL74" s="100">
        <v>4051.8260869565001</v>
      </c>
      <c r="BM74" s="100">
        <v>4051.8260869565001</v>
      </c>
      <c r="BN74" s="100">
        <v>48621.913043478096</v>
      </c>
      <c r="BO74" s="100">
        <v>4051.8260869565102</v>
      </c>
      <c r="BP74" s="100">
        <v>4051.8260869565001</v>
      </c>
      <c r="BQ74" s="100">
        <v>4051.8260869565001</v>
      </c>
      <c r="BR74" s="100">
        <v>4051.8260869565001</v>
      </c>
      <c r="BS74" s="100">
        <v>4051.8260869565001</v>
      </c>
      <c r="BT74" s="100">
        <v>4051.8260869565102</v>
      </c>
      <c r="BU74" s="100">
        <v>4051.8260869565102</v>
      </c>
      <c r="BV74" s="100">
        <v>4051.8260869565001</v>
      </c>
      <c r="BW74" s="100">
        <v>4051.8260869565001</v>
      </c>
      <c r="BX74" s="100">
        <v>4051.8260869565102</v>
      </c>
      <c r="BY74" s="100">
        <v>4051.8260869565001</v>
      </c>
      <c r="BZ74" s="100">
        <v>4051.8260869565001</v>
      </c>
      <c r="CA74" s="100">
        <v>48621.913043478096</v>
      </c>
    </row>
    <row r="75" spans="1:79" outlineLevel="1" x14ac:dyDescent="0.2">
      <c r="A75" s="101" t="s">
        <v>350</v>
      </c>
      <c r="B75" s="100">
        <v>3523.4091816367199</v>
      </c>
      <c r="C75" s="100">
        <v>3523.4108216432801</v>
      </c>
      <c r="D75" s="100">
        <v>3523.4084507042198</v>
      </c>
      <c r="E75" s="100">
        <v>3523.4101010100999</v>
      </c>
      <c r="F75" s="100">
        <v>3523.4077079107501</v>
      </c>
      <c r="G75" s="100">
        <v>3523.4093686354299</v>
      </c>
      <c r="H75" s="100">
        <v>3523.4110429447801</v>
      </c>
      <c r="I75" s="100">
        <v>3523.40862422997</v>
      </c>
      <c r="J75" s="100">
        <v>3523.4103092783498</v>
      </c>
      <c r="K75" s="100">
        <v>3523.40786749482</v>
      </c>
      <c r="L75" s="100">
        <v>3523.4095634095602</v>
      </c>
      <c r="M75" s="100">
        <v>3523.4070981210798</v>
      </c>
      <c r="N75" s="100">
        <v>42280.910137019098</v>
      </c>
      <c r="O75" s="100">
        <v>3523.4088050314399</v>
      </c>
      <c r="P75" s="100">
        <v>3523.4088050314399</v>
      </c>
      <c r="Q75" s="100">
        <v>3523.4088050314399</v>
      </c>
      <c r="R75" s="100">
        <v>3523.4088050314399</v>
      </c>
      <c r="S75" s="100">
        <v>3523.4088050314399</v>
      </c>
      <c r="T75" s="100">
        <v>3523.4088050314399</v>
      </c>
      <c r="U75" s="100">
        <v>3523.4088050314399</v>
      </c>
      <c r="V75" s="100">
        <v>3523.4088050314399</v>
      </c>
      <c r="W75" s="100">
        <v>3523.4088050314399</v>
      </c>
      <c r="X75" s="100">
        <v>3523.4088050314399</v>
      </c>
      <c r="Y75" s="100">
        <v>3523.4088050314399</v>
      </c>
      <c r="Z75" s="100">
        <v>3523.4088050314399</v>
      </c>
      <c r="AA75" s="100">
        <v>42280.905660377299</v>
      </c>
      <c r="AB75" s="100">
        <v>3523.4088050314399</v>
      </c>
      <c r="AC75" s="100">
        <v>3523.4088050314399</v>
      </c>
      <c r="AD75" s="100">
        <v>3523.4088050314399</v>
      </c>
      <c r="AE75" s="100">
        <v>3523.4088050314399</v>
      </c>
      <c r="AF75" s="100">
        <v>3523.4088050314399</v>
      </c>
      <c r="AG75" s="100">
        <v>3523.4088050314399</v>
      </c>
      <c r="AH75" s="100">
        <v>3523.4088050314499</v>
      </c>
      <c r="AI75" s="100">
        <v>3523.4088050314399</v>
      </c>
      <c r="AJ75" s="100">
        <v>3523.4088050314499</v>
      </c>
      <c r="AK75" s="100">
        <v>3523.4088050314499</v>
      </c>
      <c r="AL75" s="100">
        <v>3523.4088050314499</v>
      </c>
      <c r="AM75" s="100">
        <v>3523.4088050314499</v>
      </c>
      <c r="AN75" s="100">
        <v>42280.905660377401</v>
      </c>
      <c r="AO75" s="100">
        <v>3523.4088050314499</v>
      </c>
      <c r="AP75" s="100">
        <v>3523.4088050314499</v>
      </c>
      <c r="AQ75" s="100">
        <v>3523.4088050314499</v>
      </c>
      <c r="AR75" s="100">
        <v>3523.4088050314499</v>
      </c>
      <c r="AS75" s="100">
        <v>3523.4088050314499</v>
      </c>
      <c r="AT75" s="100">
        <v>3523.4088050314499</v>
      </c>
      <c r="AU75" s="100">
        <v>3523.4088050314499</v>
      </c>
      <c r="AV75" s="100">
        <v>3523.4088050314499</v>
      </c>
      <c r="AW75" s="100">
        <v>3523.4088050314499</v>
      </c>
      <c r="AX75" s="100">
        <v>3523.4088050314499</v>
      </c>
      <c r="AY75" s="100">
        <v>3523.4088050314499</v>
      </c>
      <c r="AZ75" s="100">
        <v>3523.4088050314499</v>
      </c>
      <c r="BA75" s="100">
        <v>42280.905660377401</v>
      </c>
      <c r="BB75" s="100">
        <v>3523.4088050314499</v>
      </c>
      <c r="BC75" s="100">
        <v>3523.4088050314499</v>
      </c>
      <c r="BD75" s="100">
        <v>3523.4088050314499</v>
      </c>
      <c r="BE75" s="100">
        <v>3523.4088050314499</v>
      </c>
      <c r="BF75" s="100">
        <v>3523.4088050314499</v>
      </c>
      <c r="BG75" s="100">
        <v>3523.4088050314499</v>
      </c>
      <c r="BH75" s="100">
        <v>3523.4088050314499</v>
      </c>
      <c r="BI75" s="100">
        <v>3523.4088050314499</v>
      </c>
      <c r="BJ75" s="100">
        <v>3523.4088050314499</v>
      </c>
      <c r="BK75" s="100">
        <v>3523.4088050314499</v>
      </c>
      <c r="BL75" s="100">
        <v>3523.4088050314499</v>
      </c>
      <c r="BM75" s="100">
        <v>3523.4088050314499</v>
      </c>
      <c r="BN75" s="100">
        <v>42280.905660377401</v>
      </c>
      <c r="BO75" s="100">
        <v>3523.4088050314499</v>
      </c>
      <c r="BP75" s="100">
        <v>3523.4088050314499</v>
      </c>
      <c r="BQ75" s="100">
        <v>3523.4088050314499</v>
      </c>
      <c r="BR75" s="100">
        <v>3523.4088050314499</v>
      </c>
      <c r="BS75" s="100">
        <v>3523.4088050314499</v>
      </c>
      <c r="BT75" s="100">
        <v>3523.4088050314499</v>
      </c>
      <c r="BU75" s="100">
        <v>3523.4088050314499</v>
      </c>
      <c r="BV75" s="100">
        <v>3523.4088050314499</v>
      </c>
      <c r="BW75" s="100">
        <v>3523.4088050314499</v>
      </c>
      <c r="BX75" s="100">
        <v>3523.4088050314499</v>
      </c>
      <c r="BY75" s="100">
        <v>3523.4088050314499</v>
      </c>
      <c r="BZ75" s="100">
        <v>3523.4088050314499</v>
      </c>
      <c r="CA75" s="100">
        <v>42280.905660377401</v>
      </c>
    </row>
    <row r="76" spans="1:79" outlineLevel="1" x14ac:dyDescent="0.2">
      <c r="A76" s="101" t="s">
        <v>352</v>
      </c>
      <c r="B76" s="100">
        <v>9347.6262626262596</v>
      </c>
      <c r="C76" s="100">
        <v>9347.625</v>
      </c>
      <c r="D76" s="100">
        <v>9347.6271186440608</v>
      </c>
      <c r="E76" s="100">
        <v>9347.6258503401295</v>
      </c>
      <c r="F76" s="100">
        <v>9347.6245733788401</v>
      </c>
      <c r="G76" s="100">
        <v>9347.6267123287598</v>
      </c>
      <c r="H76" s="100">
        <v>9347.6254295532599</v>
      </c>
      <c r="I76" s="100">
        <v>9347.6275862068906</v>
      </c>
      <c r="J76" s="100">
        <v>9347.62629757785</v>
      </c>
      <c r="K76" s="100">
        <v>9347.6249999999909</v>
      </c>
      <c r="L76" s="100">
        <v>9347.6271777003403</v>
      </c>
      <c r="M76" s="100">
        <v>9347.6258741258698</v>
      </c>
      <c r="N76" s="100">
        <v>112171.512882482</v>
      </c>
      <c r="O76" s="100">
        <v>9347.6245614034997</v>
      </c>
      <c r="P76" s="100">
        <v>9347.6245614034997</v>
      </c>
      <c r="Q76" s="100">
        <v>9347.6245614035106</v>
      </c>
      <c r="R76" s="100">
        <v>9347.6245614035106</v>
      </c>
      <c r="S76" s="100">
        <v>9347.6245614035106</v>
      </c>
      <c r="T76" s="100">
        <v>9347.6245614035106</v>
      </c>
      <c r="U76" s="100">
        <v>9347.6245614035106</v>
      </c>
      <c r="V76" s="100">
        <v>9347.6245614035106</v>
      </c>
      <c r="W76" s="100">
        <v>9347.6245614035106</v>
      </c>
      <c r="X76" s="100">
        <v>9347.6245614035106</v>
      </c>
      <c r="Y76" s="100">
        <v>9347.6245614035106</v>
      </c>
      <c r="Z76" s="100">
        <v>9347.6245614035106</v>
      </c>
      <c r="AA76" s="100">
        <v>112171.494736842</v>
      </c>
      <c r="AB76" s="100">
        <v>9347.6245614035106</v>
      </c>
      <c r="AC76" s="100">
        <v>9347.6245614035106</v>
      </c>
      <c r="AD76" s="100">
        <v>9347.6245614035106</v>
      </c>
      <c r="AE76" s="100">
        <v>9347.6245614035197</v>
      </c>
      <c r="AF76" s="100">
        <v>9347.6245614035197</v>
      </c>
      <c r="AG76" s="100">
        <v>9347.6245614035197</v>
      </c>
      <c r="AH76" s="100">
        <v>9347.6245614035197</v>
      </c>
      <c r="AI76" s="100">
        <v>9347.6245614035197</v>
      </c>
      <c r="AJ76" s="100">
        <v>9347.6245614035197</v>
      </c>
      <c r="AK76" s="100">
        <v>9347.6245614035197</v>
      </c>
      <c r="AL76" s="100">
        <v>9347.6245614035197</v>
      </c>
      <c r="AM76" s="100">
        <v>9347.6245614035197</v>
      </c>
      <c r="AN76" s="100">
        <v>112171.494736842</v>
      </c>
      <c r="AO76" s="100">
        <v>9347.6245614035197</v>
      </c>
      <c r="AP76" s="100">
        <v>9347.6245614035197</v>
      </c>
      <c r="AQ76" s="100">
        <v>9347.6245614035197</v>
      </c>
      <c r="AR76" s="100">
        <v>9347.6245614035197</v>
      </c>
      <c r="AS76" s="100">
        <v>9347.6245614035197</v>
      </c>
      <c r="AT76" s="100">
        <v>9347.6245614035197</v>
      </c>
      <c r="AU76" s="100">
        <v>9347.6245614035197</v>
      </c>
      <c r="AV76" s="100">
        <v>9347.6245614035197</v>
      </c>
      <c r="AW76" s="100">
        <v>9347.6245614035197</v>
      </c>
      <c r="AX76" s="100">
        <v>9347.6245614035197</v>
      </c>
      <c r="AY76" s="100">
        <v>9347.6245614035306</v>
      </c>
      <c r="AZ76" s="100">
        <v>9347.6245614035306</v>
      </c>
      <c r="BA76" s="100">
        <v>112171.494736842</v>
      </c>
      <c r="BB76" s="100">
        <v>9347.6245614035306</v>
      </c>
      <c r="BC76" s="100">
        <v>9347.6245614035306</v>
      </c>
      <c r="BD76" s="100">
        <v>9347.6245614035306</v>
      </c>
      <c r="BE76" s="100">
        <v>9347.6245614035306</v>
      </c>
      <c r="BF76" s="100">
        <v>9347.6245614035306</v>
      </c>
      <c r="BG76" s="100">
        <v>9347.6245614035306</v>
      </c>
      <c r="BH76" s="100">
        <v>9347.6245614035306</v>
      </c>
      <c r="BI76" s="100">
        <v>9347.6245614035306</v>
      </c>
      <c r="BJ76" s="100">
        <v>9347.6245614035397</v>
      </c>
      <c r="BK76" s="100">
        <v>9347.6245614035397</v>
      </c>
      <c r="BL76" s="100">
        <v>9347.6245614035397</v>
      </c>
      <c r="BM76" s="100">
        <v>9347.6245614035397</v>
      </c>
      <c r="BN76" s="100">
        <v>112171.494736842</v>
      </c>
      <c r="BO76" s="100">
        <v>9347.6245614035397</v>
      </c>
      <c r="BP76" s="100">
        <v>9347.6245614035397</v>
      </c>
      <c r="BQ76" s="100">
        <v>9347.6245614035397</v>
      </c>
      <c r="BR76" s="100">
        <v>9347.6245614035397</v>
      </c>
      <c r="BS76" s="100">
        <v>9347.6245614035397</v>
      </c>
      <c r="BT76" s="100">
        <v>9347.6245614035397</v>
      </c>
      <c r="BU76" s="100">
        <v>9347.6245614035397</v>
      </c>
      <c r="BV76" s="100">
        <v>9347.6245614035397</v>
      </c>
      <c r="BW76" s="100">
        <v>9347.6245614035397</v>
      </c>
      <c r="BX76" s="100">
        <v>9347.6245614035506</v>
      </c>
      <c r="BY76" s="100">
        <v>9347.6245614035506</v>
      </c>
      <c r="BZ76" s="100">
        <v>9347.6245614035506</v>
      </c>
      <c r="CA76" s="100">
        <v>112171.494736842</v>
      </c>
    </row>
    <row r="77" spans="1:79" outlineLevel="1" x14ac:dyDescent="0.2">
      <c r="A77" s="101" t="s">
        <v>353</v>
      </c>
      <c r="B77" s="100">
        <v>3240.39669421487</v>
      </c>
      <c r="C77" s="100">
        <v>3240.4033613445299</v>
      </c>
      <c r="D77" s="100">
        <v>3240.3931623931599</v>
      </c>
      <c r="E77" s="100">
        <v>3240.4</v>
      </c>
      <c r="F77" s="100">
        <v>3240.3893805309699</v>
      </c>
      <c r="G77" s="100">
        <v>3240.3963963963902</v>
      </c>
      <c r="H77" s="100">
        <v>3240.4036697247702</v>
      </c>
      <c r="I77" s="100">
        <v>3240.39252336448</v>
      </c>
      <c r="J77" s="100">
        <v>3240.4</v>
      </c>
      <c r="K77" s="100">
        <v>3240.3883495145601</v>
      </c>
      <c r="L77" s="100">
        <v>3240.3960396039602</v>
      </c>
      <c r="M77" s="100">
        <v>3240.4040404040402</v>
      </c>
      <c r="N77" s="100">
        <v>38884.763617491699</v>
      </c>
      <c r="O77" s="100">
        <v>3240.3917525773099</v>
      </c>
      <c r="P77" s="100">
        <v>3240.3917525773099</v>
      </c>
      <c r="Q77" s="100">
        <v>3240.3917525773099</v>
      </c>
      <c r="R77" s="100">
        <v>3240.3917525773099</v>
      </c>
      <c r="S77" s="100">
        <v>3240.3917525773099</v>
      </c>
      <c r="T77" s="100">
        <v>3240.3917525773099</v>
      </c>
      <c r="U77" s="100">
        <v>3240.3917525773099</v>
      </c>
      <c r="V77" s="100">
        <v>3240.3917525773099</v>
      </c>
      <c r="W77" s="100">
        <v>3240.3917525773099</v>
      </c>
      <c r="X77" s="100">
        <v>3240.3917525773099</v>
      </c>
      <c r="Y77" s="100">
        <v>3240.3917525773099</v>
      </c>
      <c r="Z77" s="100">
        <v>3240.3917525773099</v>
      </c>
      <c r="AA77" s="100">
        <v>38884.701030927798</v>
      </c>
      <c r="AB77" s="100">
        <v>3240.3917525773099</v>
      </c>
      <c r="AC77" s="100">
        <v>3240.3917525773099</v>
      </c>
      <c r="AD77" s="100">
        <v>3240.3917525773099</v>
      </c>
      <c r="AE77" s="100">
        <v>3240.3917525773099</v>
      </c>
      <c r="AF77" s="100">
        <v>3240.3917525773099</v>
      </c>
      <c r="AG77" s="100">
        <v>3240.3917525773099</v>
      </c>
      <c r="AH77" s="100">
        <v>3240.3917525773099</v>
      </c>
      <c r="AI77" s="100">
        <v>3240.3917525773099</v>
      </c>
      <c r="AJ77" s="100">
        <v>3240.3917525773099</v>
      </c>
      <c r="AK77" s="100">
        <v>3240.3917525773099</v>
      </c>
      <c r="AL77" s="100">
        <v>3240.3917525773099</v>
      </c>
      <c r="AM77" s="100">
        <v>3240.3917525773099</v>
      </c>
      <c r="AN77" s="100">
        <v>38884.701030927798</v>
      </c>
      <c r="AO77" s="100">
        <v>3240.3917525773099</v>
      </c>
      <c r="AP77" s="100">
        <v>3240.3917525773099</v>
      </c>
      <c r="AQ77" s="100">
        <v>3240.3917525773099</v>
      </c>
      <c r="AR77" s="100">
        <v>3240.3917525773099</v>
      </c>
      <c r="AS77" s="100">
        <v>3240.3917525773099</v>
      </c>
      <c r="AT77" s="100">
        <v>3240.3917525773099</v>
      </c>
      <c r="AU77" s="100">
        <v>3240.3917525773099</v>
      </c>
      <c r="AV77" s="100">
        <v>3240.3917525773099</v>
      </c>
      <c r="AW77" s="100">
        <v>3240.3917525773099</v>
      </c>
      <c r="AX77" s="100">
        <v>3240.3917525773099</v>
      </c>
      <c r="AY77" s="100">
        <v>3240.3917525773099</v>
      </c>
      <c r="AZ77" s="100">
        <v>3240.3917525773099</v>
      </c>
      <c r="BA77" s="100">
        <v>38884.701030927703</v>
      </c>
      <c r="BB77" s="100">
        <v>3240.3917525773099</v>
      </c>
      <c r="BC77" s="100">
        <v>3240.3917525773099</v>
      </c>
      <c r="BD77" s="100">
        <v>3240.3917525773099</v>
      </c>
      <c r="BE77" s="100">
        <v>3240.3917525773099</v>
      </c>
      <c r="BF77" s="100">
        <v>3240.3917525773099</v>
      </c>
      <c r="BG77" s="100">
        <v>3240.3917525773099</v>
      </c>
      <c r="BH77" s="100">
        <v>3240.3917525773099</v>
      </c>
      <c r="BI77" s="100">
        <v>3240.3917525773099</v>
      </c>
      <c r="BJ77" s="100">
        <v>3240.3917525773099</v>
      </c>
      <c r="BK77" s="100">
        <v>3240.3917525773099</v>
      </c>
      <c r="BL77" s="100">
        <v>3240.3917525773099</v>
      </c>
      <c r="BM77" s="100">
        <v>3240.3917525773099</v>
      </c>
      <c r="BN77" s="100">
        <v>38884.701030927703</v>
      </c>
      <c r="BO77" s="100">
        <v>1620.19587628865</v>
      </c>
      <c r="CA77" s="100">
        <v>1620.19587628865</v>
      </c>
    </row>
    <row r="78" spans="1:79" outlineLevel="1" x14ac:dyDescent="0.2">
      <c r="A78" s="101" t="s">
        <v>354</v>
      </c>
      <c r="B78" s="100">
        <v>1540.86342229199</v>
      </c>
      <c r="C78" s="100">
        <v>1540.8629921259801</v>
      </c>
      <c r="D78" s="100">
        <v>1540.8625592417</v>
      </c>
      <c r="E78" s="100">
        <v>1540.8621236133099</v>
      </c>
      <c r="F78" s="100">
        <v>1540.86486486486</v>
      </c>
      <c r="G78" s="100">
        <v>1540.8644338117999</v>
      </c>
      <c r="H78" s="100">
        <v>1540.864</v>
      </c>
      <c r="I78" s="100">
        <v>1540.8635634028799</v>
      </c>
      <c r="J78" s="100">
        <v>1540.8631239935501</v>
      </c>
      <c r="K78" s="100">
        <v>1540.86268174474</v>
      </c>
      <c r="L78" s="100">
        <v>1540.86223662884</v>
      </c>
      <c r="M78" s="100">
        <v>1540.8650406504</v>
      </c>
      <c r="N78" s="100">
        <v>18490.361042370099</v>
      </c>
      <c r="O78" s="100">
        <v>1540.86460032626</v>
      </c>
      <c r="P78" s="100">
        <v>1540.86460032626</v>
      </c>
      <c r="Q78" s="100">
        <v>1540.86460032626</v>
      </c>
      <c r="R78" s="100">
        <v>1540.86460032626</v>
      </c>
      <c r="S78" s="100">
        <v>1540.86460032626</v>
      </c>
      <c r="T78" s="100">
        <v>1540.86460032626</v>
      </c>
      <c r="U78" s="100">
        <v>1540.86460032626</v>
      </c>
      <c r="V78" s="100">
        <v>1540.86460032626</v>
      </c>
      <c r="W78" s="100">
        <v>1540.86460032626</v>
      </c>
      <c r="X78" s="100">
        <v>1540.86460032626</v>
      </c>
      <c r="Y78" s="100">
        <v>1540.86460032626</v>
      </c>
      <c r="Z78" s="100">
        <v>1540.86460032626</v>
      </c>
      <c r="AA78" s="100">
        <v>18490.3752039151</v>
      </c>
      <c r="AB78" s="100">
        <v>1540.86460032626</v>
      </c>
      <c r="AC78" s="100">
        <v>1540.86460032626</v>
      </c>
      <c r="AD78" s="100">
        <v>1540.86460032626</v>
      </c>
      <c r="AE78" s="100">
        <v>1540.86460032626</v>
      </c>
      <c r="AF78" s="100">
        <v>1540.86460032626</v>
      </c>
      <c r="AG78" s="100">
        <v>1540.86460032626</v>
      </c>
      <c r="AH78" s="100">
        <v>1540.86460032626</v>
      </c>
      <c r="AI78" s="100">
        <v>1540.86460032626</v>
      </c>
      <c r="AJ78" s="100">
        <v>1540.86460032626</v>
      </c>
      <c r="AK78" s="100">
        <v>1540.86460032626</v>
      </c>
      <c r="AL78" s="100">
        <v>1540.86460032626</v>
      </c>
      <c r="AM78" s="100">
        <v>1540.86460032626</v>
      </c>
      <c r="AN78" s="100">
        <v>18490.3752039151</v>
      </c>
      <c r="AO78" s="100">
        <v>1540.86460032626</v>
      </c>
      <c r="AP78" s="100">
        <v>1540.86460032626</v>
      </c>
      <c r="AQ78" s="100">
        <v>1540.86460032626</v>
      </c>
      <c r="AR78" s="100">
        <v>1540.86460032626</v>
      </c>
      <c r="AS78" s="100">
        <v>1540.86460032626</v>
      </c>
      <c r="AT78" s="100">
        <v>1540.86460032626</v>
      </c>
      <c r="AU78" s="100">
        <v>1540.86460032626</v>
      </c>
      <c r="AV78" s="100">
        <v>1540.86460032626</v>
      </c>
      <c r="AW78" s="100">
        <v>1540.86460032626</v>
      </c>
      <c r="AX78" s="100">
        <v>1540.86460032626</v>
      </c>
      <c r="AY78" s="100">
        <v>1540.86460032626</v>
      </c>
      <c r="AZ78" s="100">
        <v>1540.86460032626</v>
      </c>
      <c r="BA78" s="100">
        <v>18490.3752039151</v>
      </c>
      <c r="BB78" s="100">
        <v>1540.86460032626</v>
      </c>
      <c r="BC78" s="100">
        <v>1540.86460032626</v>
      </c>
      <c r="BD78" s="100">
        <v>1540.86460032626</v>
      </c>
      <c r="BE78" s="100">
        <v>1540.86460032626</v>
      </c>
      <c r="BF78" s="100">
        <v>1540.86460032626</v>
      </c>
      <c r="BG78" s="100">
        <v>1540.86460032626</v>
      </c>
      <c r="BH78" s="100">
        <v>1540.86460032626</v>
      </c>
      <c r="BI78" s="100">
        <v>1540.86460032626</v>
      </c>
      <c r="BJ78" s="100">
        <v>1540.86460032626</v>
      </c>
      <c r="BK78" s="100">
        <v>1540.86460032626</v>
      </c>
      <c r="BL78" s="100">
        <v>1540.86460032626</v>
      </c>
      <c r="BM78" s="100">
        <v>1540.86460032626</v>
      </c>
      <c r="BN78" s="100">
        <v>18490.375203915199</v>
      </c>
      <c r="BO78" s="100">
        <v>1540.86460032626</v>
      </c>
      <c r="BP78" s="100">
        <v>1540.86460032626</v>
      </c>
      <c r="BQ78" s="100">
        <v>1540.86460032626</v>
      </c>
      <c r="BR78" s="100">
        <v>1540.86460032626</v>
      </c>
      <c r="BS78" s="100">
        <v>1540.86460032626</v>
      </c>
      <c r="BT78" s="100">
        <v>1540.86460032626</v>
      </c>
      <c r="BU78" s="100">
        <v>1540.86460032626</v>
      </c>
      <c r="BV78" s="100">
        <v>1540.86460032626</v>
      </c>
      <c r="BW78" s="100">
        <v>1540.86460032626</v>
      </c>
      <c r="BX78" s="100">
        <v>1540.86460032626</v>
      </c>
      <c r="BY78" s="100">
        <v>1540.86460032626</v>
      </c>
      <c r="BZ78" s="100">
        <v>1540.86460032626</v>
      </c>
      <c r="CA78" s="100">
        <v>18490.375203915199</v>
      </c>
    </row>
    <row r="79" spans="1:79" outlineLevel="1" x14ac:dyDescent="0.2">
      <c r="A79" s="101" t="s">
        <v>355</v>
      </c>
      <c r="B79" s="100">
        <v>9185.2866242038199</v>
      </c>
      <c r="C79" s="100">
        <v>9185.2903225806403</v>
      </c>
      <c r="D79" s="100">
        <v>9185.2810457516298</v>
      </c>
      <c r="E79" s="100">
        <v>9185.2847682119209</v>
      </c>
      <c r="F79" s="100">
        <v>9185.2885906040192</v>
      </c>
      <c r="G79" s="100">
        <v>9185.2925170067992</v>
      </c>
      <c r="H79" s="100">
        <v>9185.2827586206895</v>
      </c>
      <c r="I79" s="100">
        <v>9185.2867132867104</v>
      </c>
      <c r="J79" s="100">
        <v>9185.2907801418405</v>
      </c>
      <c r="K79" s="100">
        <v>9185.2805755395693</v>
      </c>
      <c r="L79" s="100">
        <v>9185.2846715328396</v>
      </c>
      <c r="M79" s="100">
        <v>9185.2888888888792</v>
      </c>
      <c r="N79" s="100">
        <v>110223.438256369</v>
      </c>
      <c r="O79" s="100">
        <v>9185.2932330827007</v>
      </c>
      <c r="P79" s="100">
        <v>9185.2932330827007</v>
      </c>
      <c r="Q79" s="100">
        <v>9185.2932330827007</v>
      </c>
      <c r="R79" s="100">
        <v>9185.2932330827007</v>
      </c>
      <c r="S79" s="100">
        <v>9185.2932330827007</v>
      </c>
      <c r="T79" s="100">
        <v>9185.2932330827007</v>
      </c>
      <c r="U79" s="100">
        <v>9185.2932330827007</v>
      </c>
      <c r="V79" s="100">
        <v>9185.2932330827007</v>
      </c>
      <c r="W79" s="100">
        <v>9185.2932330827098</v>
      </c>
      <c r="X79" s="100">
        <v>9185.2932330827098</v>
      </c>
      <c r="Y79" s="100">
        <v>9185.2932330827098</v>
      </c>
      <c r="Z79" s="100">
        <v>9185.2932330827098</v>
      </c>
      <c r="AA79" s="100">
        <v>110223.51879699199</v>
      </c>
      <c r="AB79" s="100">
        <v>9185.2932330827098</v>
      </c>
      <c r="AC79" s="100">
        <v>9185.2932330827098</v>
      </c>
      <c r="AD79" s="100">
        <v>9185.2932330827098</v>
      </c>
      <c r="AE79" s="100">
        <v>9185.2932330827098</v>
      </c>
      <c r="AF79" s="100">
        <v>9185.2932330827098</v>
      </c>
      <c r="AG79" s="100">
        <v>9185.2932330827098</v>
      </c>
      <c r="AH79" s="100">
        <v>9185.2932330827098</v>
      </c>
      <c r="AI79" s="100">
        <v>9185.2932330827098</v>
      </c>
      <c r="AJ79" s="100">
        <v>9185.2932330827098</v>
      </c>
      <c r="AK79" s="100">
        <v>9185.2932330827098</v>
      </c>
      <c r="AL79" s="100">
        <v>9185.2932330827098</v>
      </c>
      <c r="AM79" s="100">
        <v>9185.2932330827098</v>
      </c>
      <c r="AN79" s="100">
        <v>110223.51879699199</v>
      </c>
      <c r="AO79" s="100">
        <v>9185.2932330827098</v>
      </c>
      <c r="AP79" s="100">
        <v>9185.2932330827098</v>
      </c>
      <c r="AQ79" s="100">
        <v>9185.2932330827098</v>
      </c>
      <c r="AR79" s="100">
        <v>9185.2932330827098</v>
      </c>
      <c r="AS79" s="100">
        <v>9185.2932330827098</v>
      </c>
      <c r="AT79" s="100">
        <v>9185.2932330827098</v>
      </c>
      <c r="AU79" s="100">
        <v>9185.2932330827098</v>
      </c>
      <c r="AV79" s="100">
        <v>9185.2932330827098</v>
      </c>
      <c r="AW79" s="100">
        <v>9185.2932330827098</v>
      </c>
      <c r="AX79" s="100">
        <v>9185.2932330827098</v>
      </c>
      <c r="AY79" s="100">
        <v>9185.2932330827098</v>
      </c>
      <c r="AZ79" s="100">
        <v>9185.2932330827098</v>
      </c>
      <c r="BA79" s="100">
        <v>110223.51879699199</v>
      </c>
      <c r="BB79" s="100">
        <v>9185.2932330827098</v>
      </c>
      <c r="BC79" s="100">
        <v>9185.2932330827098</v>
      </c>
      <c r="BD79" s="100">
        <v>9185.2932330827098</v>
      </c>
      <c r="BE79" s="100">
        <v>9185.2932330827098</v>
      </c>
      <c r="BF79" s="100">
        <v>9185.2932330827098</v>
      </c>
      <c r="BG79" s="100">
        <v>9185.2932330827098</v>
      </c>
      <c r="BH79" s="100">
        <v>9185.2932330827098</v>
      </c>
      <c r="BI79" s="100">
        <v>9185.2932330827098</v>
      </c>
      <c r="BJ79" s="100">
        <v>9185.2932330827098</v>
      </c>
      <c r="BK79" s="100">
        <v>9185.2932330827098</v>
      </c>
      <c r="BL79" s="100">
        <v>9185.2932330827098</v>
      </c>
      <c r="BM79" s="100">
        <v>9185.2932330827098</v>
      </c>
      <c r="BN79" s="100">
        <v>110223.51879699199</v>
      </c>
      <c r="BO79" s="100">
        <v>9185.2932330827207</v>
      </c>
      <c r="BP79" s="100">
        <v>9185.2932330827098</v>
      </c>
      <c r="BQ79" s="100">
        <v>9185.2932330827207</v>
      </c>
      <c r="BR79" s="100">
        <v>9185.2932330827098</v>
      </c>
      <c r="BS79" s="100">
        <v>9185.2932330827207</v>
      </c>
      <c r="BT79" s="100">
        <v>9185.2932330827098</v>
      </c>
      <c r="BU79" s="100">
        <v>9185.2932330827207</v>
      </c>
      <c r="BV79" s="100">
        <v>9185.2932330827207</v>
      </c>
      <c r="BW79" s="100">
        <v>9185.2932330827207</v>
      </c>
      <c r="BX79" s="100">
        <v>9185.2932330827207</v>
      </c>
      <c r="BY79" s="100">
        <v>9185.2932330827207</v>
      </c>
      <c r="BZ79" s="100">
        <v>9185.2932330827207</v>
      </c>
      <c r="CA79" s="100">
        <v>110223.51879699199</v>
      </c>
    </row>
    <row r="80" spans="1:79" outlineLevel="1" x14ac:dyDescent="0.2">
      <c r="A80" s="101" t="s">
        <v>356</v>
      </c>
      <c r="B80" s="100">
        <v>3087.3789473684201</v>
      </c>
      <c r="C80" s="100">
        <v>3087.3829787233999</v>
      </c>
      <c r="D80" s="100">
        <v>3087.3763440860198</v>
      </c>
      <c r="E80" s="100">
        <v>3087.3804347825999</v>
      </c>
      <c r="F80" s="100">
        <v>3087.37362637362</v>
      </c>
      <c r="G80" s="100">
        <v>3087.37777777777</v>
      </c>
      <c r="H80" s="100">
        <v>3087.3820224719002</v>
      </c>
      <c r="I80" s="100">
        <v>3087.375</v>
      </c>
      <c r="J80" s="100">
        <v>3087.3793103448202</v>
      </c>
      <c r="K80" s="100">
        <v>3087.3837209302301</v>
      </c>
      <c r="L80" s="100">
        <v>3087.3764705882299</v>
      </c>
      <c r="M80" s="100">
        <v>3087.38095238095</v>
      </c>
      <c r="N80" s="100">
        <v>37048.547585827997</v>
      </c>
      <c r="O80" s="100">
        <v>3087.3734939759001</v>
      </c>
      <c r="P80" s="100">
        <v>3087.3734939759001</v>
      </c>
      <c r="Q80" s="100">
        <v>3087.3734939759001</v>
      </c>
      <c r="R80" s="100">
        <v>3087.3734939759001</v>
      </c>
      <c r="S80" s="100">
        <v>3087.3734939759001</v>
      </c>
      <c r="T80" s="100">
        <v>3087.3734939759001</v>
      </c>
      <c r="U80" s="100">
        <v>3087.3734939759001</v>
      </c>
      <c r="V80" s="100">
        <v>3087.3734939759001</v>
      </c>
      <c r="W80" s="100">
        <v>3087.3734939759001</v>
      </c>
      <c r="X80" s="100">
        <v>3087.3734939759001</v>
      </c>
      <c r="Y80" s="100">
        <v>3087.3734939759001</v>
      </c>
      <c r="Z80" s="100">
        <v>3087.3734939759001</v>
      </c>
      <c r="AA80" s="100">
        <v>37048.481927710804</v>
      </c>
      <c r="AB80" s="100">
        <v>3087.3734939759001</v>
      </c>
      <c r="AC80" s="100">
        <v>3087.3734939759001</v>
      </c>
      <c r="AD80" s="100">
        <v>3087.3734939759001</v>
      </c>
      <c r="AE80" s="100">
        <v>3087.3734939759001</v>
      </c>
      <c r="AF80" s="100">
        <v>3087.3734939759001</v>
      </c>
      <c r="AG80" s="100">
        <v>3087.3734939759001</v>
      </c>
      <c r="AH80" s="100">
        <v>3087.3734939759001</v>
      </c>
      <c r="AI80" s="100">
        <v>3087.3734939759001</v>
      </c>
      <c r="AJ80" s="100">
        <v>3087.3734939759001</v>
      </c>
      <c r="AK80" s="100">
        <v>3087.3734939759001</v>
      </c>
      <c r="AL80" s="100">
        <v>3087.3734939759001</v>
      </c>
      <c r="AM80" s="100">
        <v>3087.3734939759001</v>
      </c>
      <c r="AN80" s="100">
        <v>37048.481927710804</v>
      </c>
      <c r="AO80" s="100">
        <v>3087.3734939759001</v>
      </c>
      <c r="AP80" s="100">
        <v>3087.3734939759001</v>
      </c>
      <c r="AQ80" s="100">
        <v>3087.3734939759001</v>
      </c>
      <c r="AR80" s="100">
        <v>3087.3734939759001</v>
      </c>
      <c r="AS80" s="100">
        <v>3087.3734939759001</v>
      </c>
      <c r="AT80" s="100">
        <v>3087.3734939759001</v>
      </c>
      <c r="AU80" s="100">
        <v>3087.3734939759001</v>
      </c>
      <c r="AV80" s="100">
        <v>3087.3734939759001</v>
      </c>
      <c r="AW80" s="100">
        <v>3087.3734939759001</v>
      </c>
      <c r="AX80" s="100">
        <v>3087.3734939759001</v>
      </c>
      <c r="AY80" s="100">
        <v>3087.3734939759001</v>
      </c>
      <c r="AZ80" s="100">
        <v>3087.3734939759001</v>
      </c>
      <c r="BA80" s="100">
        <v>37048.481927710804</v>
      </c>
      <c r="BB80" s="100">
        <v>3087.3734939759001</v>
      </c>
      <c r="BC80" s="100">
        <v>3087.3734939759001</v>
      </c>
      <c r="BD80" s="100">
        <v>3087.3734939759001</v>
      </c>
      <c r="BE80" s="100">
        <v>3087.3734939759001</v>
      </c>
      <c r="BF80" s="100">
        <v>3087.3734939759001</v>
      </c>
      <c r="BG80" s="100">
        <v>3087.3734939759001</v>
      </c>
      <c r="BH80" s="100">
        <v>3087.3734939759001</v>
      </c>
      <c r="BI80" s="100">
        <v>3087.3734939759001</v>
      </c>
      <c r="BJ80" s="100">
        <v>3087.3734939759001</v>
      </c>
      <c r="BK80" s="100">
        <v>3087.3734939759001</v>
      </c>
      <c r="BL80" s="100">
        <v>3087.3734939759001</v>
      </c>
      <c r="BM80" s="100">
        <v>3087.3734939759001</v>
      </c>
      <c r="BN80" s="100">
        <v>37048.481927710804</v>
      </c>
      <c r="BO80" s="100">
        <v>3087.3734939759001</v>
      </c>
      <c r="BP80" s="100">
        <v>3087.3734939759001</v>
      </c>
      <c r="BQ80" s="100">
        <v>3087.3734939759001</v>
      </c>
      <c r="BR80" s="100">
        <v>3087.3734939759001</v>
      </c>
      <c r="BS80" s="100">
        <v>3087.3734939759001</v>
      </c>
      <c r="BT80" s="100">
        <v>3087.3734939759001</v>
      </c>
      <c r="BU80" s="100">
        <v>3087.3734939759001</v>
      </c>
      <c r="BV80" s="100">
        <v>3087.3734939759001</v>
      </c>
      <c r="BW80" s="100">
        <v>3087.3734939759001</v>
      </c>
      <c r="BX80" s="100">
        <v>3087.3734939759001</v>
      </c>
      <c r="BY80" s="100">
        <v>3087.3734939759001</v>
      </c>
      <c r="BZ80" s="100">
        <v>3087.3734939759001</v>
      </c>
      <c r="CA80" s="100">
        <v>37048.481927710804</v>
      </c>
    </row>
    <row r="81" spans="1:79" outlineLevel="1" x14ac:dyDescent="0.2">
      <c r="A81" s="101" t="s">
        <v>357</v>
      </c>
      <c r="B81" s="100">
        <v>5700.3251231527001</v>
      </c>
      <c r="C81" s="100">
        <v>5700.3283582089498</v>
      </c>
      <c r="D81" s="100">
        <v>5700.3216080401999</v>
      </c>
      <c r="E81" s="100">
        <v>5700.3248730964397</v>
      </c>
      <c r="F81" s="100">
        <v>5700.3282051282004</v>
      </c>
      <c r="G81" s="100">
        <v>5700.3212435233099</v>
      </c>
      <c r="H81" s="100">
        <v>5700.3246073298396</v>
      </c>
      <c r="I81" s="100">
        <v>5700.3280423280403</v>
      </c>
      <c r="J81" s="100">
        <v>5700.3208556149702</v>
      </c>
      <c r="K81" s="100">
        <v>5700.3243243243196</v>
      </c>
      <c r="L81" s="100">
        <v>5700.3278688524597</v>
      </c>
      <c r="M81" s="100">
        <v>5700.3204419889498</v>
      </c>
      <c r="N81" s="100">
        <v>68403.895551588401</v>
      </c>
      <c r="O81" s="100">
        <v>5700.3240223463599</v>
      </c>
      <c r="P81" s="100">
        <v>5700.3240223463599</v>
      </c>
      <c r="Q81" s="100">
        <v>5700.3240223463599</v>
      </c>
      <c r="R81" s="100">
        <v>5700.3240223463599</v>
      </c>
      <c r="S81" s="100">
        <v>5700.3240223463599</v>
      </c>
      <c r="T81" s="100">
        <v>5700.3240223463599</v>
      </c>
      <c r="U81" s="100">
        <v>5700.3240223463599</v>
      </c>
      <c r="V81" s="100">
        <v>5700.3240223463599</v>
      </c>
      <c r="W81" s="100">
        <v>5700.3240223463599</v>
      </c>
      <c r="X81" s="100">
        <v>5700.3240223463599</v>
      </c>
      <c r="Y81" s="100">
        <v>5700.3240223463599</v>
      </c>
      <c r="Z81" s="100">
        <v>5700.3240223463599</v>
      </c>
      <c r="AA81" s="100">
        <v>68403.888268156399</v>
      </c>
      <c r="AB81" s="100">
        <v>5700.3240223463599</v>
      </c>
      <c r="AC81" s="100">
        <v>5700.3240223463599</v>
      </c>
      <c r="AD81" s="100">
        <v>5700.3240223463599</v>
      </c>
      <c r="AE81" s="100">
        <v>5700.3240223463599</v>
      </c>
      <c r="AF81" s="100">
        <v>5700.3240223463599</v>
      </c>
      <c r="AG81" s="100">
        <v>5700.3240223463599</v>
      </c>
      <c r="AH81" s="100">
        <v>5700.3240223463599</v>
      </c>
      <c r="AI81" s="100">
        <v>5700.3240223463599</v>
      </c>
      <c r="AJ81" s="100">
        <v>5700.3240223463599</v>
      </c>
      <c r="AK81" s="100">
        <v>5700.3240223463599</v>
      </c>
      <c r="AL81" s="100">
        <v>5700.3240223463599</v>
      </c>
      <c r="AM81" s="100">
        <v>5700.3240223463599</v>
      </c>
      <c r="AN81" s="100">
        <v>68403.888268156399</v>
      </c>
      <c r="AO81" s="100">
        <v>5700.3240223463599</v>
      </c>
      <c r="AP81" s="100">
        <v>5700.3240223463599</v>
      </c>
      <c r="AQ81" s="100">
        <v>5700.3240223463599</v>
      </c>
      <c r="AR81" s="100">
        <v>5700.3240223463699</v>
      </c>
      <c r="AS81" s="100">
        <v>5700.3240223463699</v>
      </c>
      <c r="AT81" s="100">
        <v>5700.3240223463699</v>
      </c>
      <c r="AU81" s="100">
        <v>5700.3240223463699</v>
      </c>
      <c r="AV81" s="100">
        <v>5700.3240223463699</v>
      </c>
      <c r="AW81" s="100">
        <v>5700.3240223463699</v>
      </c>
      <c r="AX81" s="100">
        <v>5700.3240223463699</v>
      </c>
      <c r="AY81" s="100">
        <v>5700.3240223463699</v>
      </c>
      <c r="AZ81" s="100">
        <v>5700.3240223463699</v>
      </c>
      <c r="BA81" s="100">
        <v>68403.888268156399</v>
      </c>
      <c r="BB81" s="100">
        <v>5700.3240223463699</v>
      </c>
      <c r="BC81" s="100">
        <v>5700.3240223463699</v>
      </c>
      <c r="BD81" s="100">
        <v>5700.3240223463699</v>
      </c>
      <c r="BE81" s="100">
        <v>5700.3240223463699</v>
      </c>
      <c r="BF81" s="100">
        <v>5700.3240223463699</v>
      </c>
      <c r="BG81" s="100">
        <v>5700.3240223463699</v>
      </c>
      <c r="BH81" s="100">
        <v>5700.3240223463699</v>
      </c>
      <c r="BI81" s="100">
        <v>5700.3240223463699</v>
      </c>
      <c r="BJ81" s="100">
        <v>5700.3240223463699</v>
      </c>
      <c r="BK81" s="100">
        <v>5700.3240223463699</v>
      </c>
      <c r="BL81" s="100">
        <v>5700.3240223463699</v>
      </c>
      <c r="BM81" s="100">
        <v>5700.3240223463699</v>
      </c>
      <c r="BN81" s="100">
        <v>68403.888268156399</v>
      </c>
      <c r="BO81" s="100">
        <v>5700.3240223463699</v>
      </c>
      <c r="BP81" s="100">
        <v>5700.3240223463699</v>
      </c>
      <c r="BQ81" s="100">
        <v>5700.3240223463699</v>
      </c>
      <c r="BR81" s="100">
        <v>5700.3240223463699</v>
      </c>
      <c r="BS81" s="100">
        <v>5700.3240223463699</v>
      </c>
      <c r="BT81" s="100">
        <v>5700.3240223463699</v>
      </c>
      <c r="BU81" s="100">
        <v>5700.3240223463699</v>
      </c>
      <c r="BV81" s="100">
        <v>5700.3240223463699</v>
      </c>
      <c r="BW81" s="100">
        <v>5700.3240223463699</v>
      </c>
      <c r="BX81" s="100">
        <v>5700.3240223463699</v>
      </c>
      <c r="BY81" s="100">
        <v>5700.3240223463699</v>
      </c>
      <c r="BZ81" s="100">
        <v>5700.3240223463699</v>
      </c>
      <c r="CA81" s="100">
        <v>68403.888268156399</v>
      </c>
    </row>
    <row r="82" spans="1:79" outlineLevel="1" x14ac:dyDescent="0.2">
      <c r="A82" s="101" t="s">
        <v>358</v>
      </c>
      <c r="B82" s="100">
        <v>8149.6234309623396</v>
      </c>
      <c r="C82" s="100">
        <v>8149.6202531645504</v>
      </c>
      <c r="D82" s="100">
        <v>8149.6255319148904</v>
      </c>
      <c r="E82" s="100">
        <v>8149.6223175965597</v>
      </c>
      <c r="F82" s="100">
        <v>8149.6277056277004</v>
      </c>
      <c r="G82" s="100">
        <v>8149.6244541484702</v>
      </c>
      <c r="H82" s="100">
        <v>8149.62114537445</v>
      </c>
      <c r="I82" s="100">
        <v>8149.6266666666597</v>
      </c>
      <c r="J82" s="100">
        <v>8149.6233183856502</v>
      </c>
      <c r="K82" s="100">
        <v>8149.6199095022603</v>
      </c>
      <c r="L82" s="100">
        <v>8149.6255707762502</v>
      </c>
      <c r="M82" s="100">
        <v>8149.62211981566</v>
      </c>
      <c r="N82" s="100">
        <v>97795.482423935493</v>
      </c>
      <c r="O82" s="100">
        <v>8149.6279069767397</v>
      </c>
      <c r="P82" s="100">
        <v>8149.6279069767397</v>
      </c>
      <c r="Q82" s="100">
        <v>8149.6279069767397</v>
      </c>
      <c r="R82" s="100">
        <v>8149.6279069767397</v>
      </c>
      <c r="S82" s="100">
        <v>8149.6279069767397</v>
      </c>
      <c r="T82" s="100">
        <v>8149.6279069767397</v>
      </c>
      <c r="U82" s="100">
        <v>8149.6279069767397</v>
      </c>
      <c r="V82" s="100">
        <v>8149.6279069767397</v>
      </c>
      <c r="W82" s="100">
        <v>8149.6279069767397</v>
      </c>
      <c r="X82" s="100">
        <v>8149.6279069767397</v>
      </c>
      <c r="Y82" s="100">
        <v>8149.6279069767397</v>
      </c>
      <c r="Z82" s="100">
        <v>8149.6279069767397</v>
      </c>
      <c r="AA82" s="100">
        <v>97795.534883720902</v>
      </c>
      <c r="AB82" s="100">
        <v>8149.6279069767397</v>
      </c>
      <c r="AC82" s="100">
        <v>8149.6279069767397</v>
      </c>
      <c r="AD82" s="100">
        <v>8149.6279069767397</v>
      </c>
      <c r="AE82" s="100">
        <v>8149.6279069767397</v>
      </c>
      <c r="AF82" s="100">
        <v>8149.6279069767397</v>
      </c>
      <c r="AG82" s="100">
        <v>8149.6279069767297</v>
      </c>
      <c r="AH82" s="100">
        <v>8149.6279069767297</v>
      </c>
      <c r="AI82" s="100">
        <v>8149.6279069767297</v>
      </c>
      <c r="AJ82" s="100">
        <v>8149.6279069767297</v>
      </c>
      <c r="AK82" s="100">
        <v>8149.6279069767297</v>
      </c>
      <c r="AL82" s="100">
        <v>8149.6279069767297</v>
      </c>
      <c r="AM82" s="100">
        <v>8149.6279069767297</v>
      </c>
      <c r="AN82" s="100">
        <v>97795.5348837208</v>
      </c>
      <c r="AO82" s="100">
        <v>8149.6279069767297</v>
      </c>
      <c r="AP82" s="100">
        <v>8149.6279069767297</v>
      </c>
      <c r="AQ82" s="100">
        <v>8149.6279069767297</v>
      </c>
      <c r="AR82" s="100">
        <v>8149.6279069767297</v>
      </c>
      <c r="AS82" s="100">
        <v>8149.6279069767297</v>
      </c>
      <c r="AT82" s="100">
        <v>8149.6279069767297</v>
      </c>
      <c r="AU82" s="100">
        <v>8149.6279069767297</v>
      </c>
      <c r="AV82" s="100">
        <v>8149.6279069767297</v>
      </c>
      <c r="AW82" s="100">
        <v>8149.6279069767297</v>
      </c>
      <c r="AX82" s="100">
        <v>8149.6279069767297</v>
      </c>
      <c r="AY82" s="100">
        <v>8149.6279069767297</v>
      </c>
      <c r="AZ82" s="100">
        <v>8149.6279069767197</v>
      </c>
      <c r="BA82" s="100">
        <v>97795.534883720698</v>
      </c>
      <c r="BB82" s="100">
        <v>8149.6279069767197</v>
      </c>
      <c r="BC82" s="100">
        <v>8149.6279069767197</v>
      </c>
      <c r="BD82" s="100">
        <v>8149.6279069767197</v>
      </c>
      <c r="BE82" s="100">
        <v>8149.6279069767197</v>
      </c>
      <c r="BF82" s="100">
        <v>8149.6279069767197</v>
      </c>
      <c r="BG82" s="100">
        <v>8149.6279069767197</v>
      </c>
      <c r="BH82" s="100">
        <v>8149.6279069767197</v>
      </c>
      <c r="BI82" s="100">
        <v>8149.6279069767197</v>
      </c>
      <c r="BJ82" s="100">
        <v>8149.6279069767197</v>
      </c>
      <c r="BK82" s="100">
        <v>8149.6279069767197</v>
      </c>
      <c r="BL82" s="100">
        <v>8149.6279069767197</v>
      </c>
      <c r="BM82" s="100">
        <v>8149.6279069767197</v>
      </c>
      <c r="BN82" s="100">
        <v>97795.534883720698</v>
      </c>
      <c r="BO82" s="100">
        <v>8149.6279069767197</v>
      </c>
      <c r="BP82" s="100">
        <v>8149.6279069767197</v>
      </c>
      <c r="BQ82" s="100">
        <v>8149.6279069767197</v>
      </c>
      <c r="BR82" s="100">
        <v>8149.6279069767197</v>
      </c>
      <c r="BS82" s="100">
        <v>8149.6279069767197</v>
      </c>
      <c r="BT82" s="100">
        <v>8149.6279069767197</v>
      </c>
      <c r="BU82" s="100">
        <v>8149.6279069767197</v>
      </c>
      <c r="BV82" s="100">
        <v>8149.6279069767197</v>
      </c>
      <c r="BW82" s="100">
        <v>8149.6279069767197</v>
      </c>
      <c r="BX82" s="100">
        <v>8149.6279069767197</v>
      </c>
      <c r="BY82" s="100">
        <v>8149.6279069767197</v>
      </c>
      <c r="BZ82" s="100">
        <v>8149.6279069767197</v>
      </c>
      <c r="CA82" s="100">
        <v>97795.534883720597</v>
      </c>
    </row>
    <row r="83" spans="1:79" outlineLevel="1" x14ac:dyDescent="0.2">
      <c r="A83" s="101" t="s">
        <v>359</v>
      </c>
      <c r="B83" s="100">
        <v>7907.1043115438097</v>
      </c>
      <c r="C83" s="100">
        <v>7907.1046025104597</v>
      </c>
      <c r="D83" s="100">
        <v>7907.1048951048897</v>
      </c>
      <c r="E83" s="100">
        <v>7907.1051893408103</v>
      </c>
      <c r="F83" s="100">
        <v>7907.1054852320603</v>
      </c>
      <c r="G83" s="100">
        <v>7907.10296191819</v>
      </c>
      <c r="H83" s="100">
        <v>7907.1032531824603</v>
      </c>
      <c r="I83" s="100">
        <v>7907.1035460992898</v>
      </c>
      <c r="J83" s="100">
        <v>7907.1038406827802</v>
      </c>
      <c r="K83" s="100">
        <v>7907.1041369472096</v>
      </c>
      <c r="L83" s="100">
        <v>7907.1044349070098</v>
      </c>
      <c r="M83" s="100">
        <v>7907.1047345767502</v>
      </c>
      <c r="N83" s="100">
        <v>94885.251392045699</v>
      </c>
      <c r="O83" s="100">
        <v>7907.1050359712199</v>
      </c>
      <c r="P83" s="100">
        <v>7907.1050359712199</v>
      </c>
      <c r="Q83" s="100">
        <v>7907.1050359712199</v>
      </c>
      <c r="R83" s="100">
        <v>7907.1050359712199</v>
      </c>
      <c r="S83" s="100">
        <v>7907.1050359712199</v>
      </c>
      <c r="T83" s="100">
        <v>7907.1050359712199</v>
      </c>
      <c r="U83" s="100">
        <v>7907.1050359712199</v>
      </c>
      <c r="V83" s="100">
        <v>7907.1050359712199</v>
      </c>
      <c r="W83" s="100">
        <v>7907.1050359712199</v>
      </c>
      <c r="X83" s="100">
        <v>7907.1050359712199</v>
      </c>
      <c r="Y83" s="100">
        <v>7907.1050359712199</v>
      </c>
      <c r="Z83" s="100">
        <v>7907.1050359712199</v>
      </c>
      <c r="AA83" s="100">
        <v>94885.260431654693</v>
      </c>
      <c r="AB83" s="100">
        <v>7907.1050359712199</v>
      </c>
      <c r="AC83" s="100">
        <v>7907.1050359712199</v>
      </c>
      <c r="AD83" s="100">
        <v>7907.1050359712199</v>
      </c>
      <c r="AE83" s="100">
        <v>7907.1050359712199</v>
      </c>
      <c r="AF83" s="100">
        <v>7907.1050359712199</v>
      </c>
      <c r="AG83" s="100">
        <v>7907.1050359712199</v>
      </c>
      <c r="AH83" s="100">
        <v>7907.1050359712199</v>
      </c>
      <c r="AI83" s="100">
        <v>7907.1050359712199</v>
      </c>
      <c r="AJ83" s="100">
        <v>7907.1050359712199</v>
      </c>
      <c r="AK83" s="100">
        <v>7907.1050359712199</v>
      </c>
      <c r="AL83" s="100">
        <v>7907.1050359712199</v>
      </c>
      <c r="AM83" s="100">
        <v>7907.1050359712199</v>
      </c>
      <c r="AN83" s="100">
        <v>94885.260431654693</v>
      </c>
      <c r="AO83" s="100">
        <v>7907.1050359712199</v>
      </c>
      <c r="AP83" s="100">
        <v>7907.1050359712199</v>
      </c>
      <c r="AQ83" s="100">
        <v>7907.1050359712199</v>
      </c>
      <c r="AR83" s="100">
        <v>7907.1050359712199</v>
      </c>
      <c r="AS83" s="100">
        <v>7907.1050359712199</v>
      </c>
      <c r="AT83" s="100">
        <v>7907.1050359712199</v>
      </c>
      <c r="AU83" s="100">
        <v>7907.1050359712199</v>
      </c>
      <c r="AV83" s="100">
        <v>7907.1050359712199</v>
      </c>
      <c r="AW83" s="100">
        <v>7907.1050359712199</v>
      </c>
      <c r="AX83" s="100">
        <v>7907.1050359712199</v>
      </c>
      <c r="AY83" s="100">
        <v>7907.1050359712199</v>
      </c>
      <c r="AZ83" s="100">
        <v>7907.1050359712199</v>
      </c>
      <c r="BA83" s="100">
        <v>94885.260431654693</v>
      </c>
      <c r="BB83" s="100">
        <v>7907.1050359712199</v>
      </c>
      <c r="BC83" s="100">
        <v>7907.1050359712199</v>
      </c>
      <c r="BD83" s="100">
        <v>7907.1050359712199</v>
      </c>
      <c r="BE83" s="100">
        <v>7907.1050359712199</v>
      </c>
      <c r="BF83" s="100">
        <v>7907.1050359712199</v>
      </c>
      <c r="BG83" s="100">
        <v>7907.1050359712199</v>
      </c>
      <c r="BH83" s="100">
        <v>7907.1050359712199</v>
      </c>
      <c r="BI83" s="100">
        <v>7907.1050359712199</v>
      </c>
      <c r="BJ83" s="100">
        <v>7907.1050359712199</v>
      </c>
      <c r="BK83" s="100">
        <v>7907.1050359712199</v>
      </c>
      <c r="BL83" s="100">
        <v>7907.1050359712199</v>
      </c>
      <c r="BM83" s="100">
        <v>7907.1050359712199</v>
      </c>
      <c r="BN83" s="100">
        <v>94885.260431654693</v>
      </c>
      <c r="BO83" s="100">
        <v>7907.1050359712199</v>
      </c>
      <c r="BP83" s="100">
        <v>7907.1050359712199</v>
      </c>
      <c r="BQ83" s="100">
        <v>7907.1050359712199</v>
      </c>
      <c r="BR83" s="100">
        <v>7907.1050359712199</v>
      </c>
      <c r="BS83" s="100">
        <v>7907.1050359712199</v>
      </c>
      <c r="BT83" s="100">
        <v>7907.1050359712199</v>
      </c>
      <c r="BU83" s="100">
        <v>7907.1050359712199</v>
      </c>
      <c r="BV83" s="100">
        <v>7907.1050359712199</v>
      </c>
      <c r="BW83" s="100">
        <v>7907.1050359712199</v>
      </c>
      <c r="BX83" s="100">
        <v>7907.1050359712199</v>
      </c>
      <c r="BY83" s="100">
        <v>7907.1050359712199</v>
      </c>
      <c r="BZ83" s="100">
        <v>7907.1050359712199</v>
      </c>
      <c r="CA83" s="100">
        <v>94885.260431654693</v>
      </c>
    </row>
    <row r="84" spans="1:79" outlineLevel="1" x14ac:dyDescent="0.2">
      <c r="A84" s="101" t="s">
        <v>361</v>
      </c>
      <c r="L84" s="100">
        <v>5899.2140545538596</v>
      </c>
      <c r="M84" s="100">
        <v>8857.0264255910897</v>
      </c>
      <c r="N84" s="100">
        <v>14756.240480144899</v>
      </c>
      <c r="O84" s="100">
        <v>8857.0264993026503</v>
      </c>
      <c r="P84" s="100">
        <v>8857.0264993026503</v>
      </c>
      <c r="Q84" s="100">
        <v>8857.0264993026503</v>
      </c>
      <c r="R84" s="100">
        <v>8857.0264993026503</v>
      </c>
      <c r="S84" s="100">
        <v>8857.0264993026503</v>
      </c>
      <c r="T84" s="100">
        <v>8857.0264993026503</v>
      </c>
      <c r="U84" s="100">
        <v>8857.0264993026503</v>
      </c>
      <c r="V84" s="100">
        <v>8857.0264993026503</v>
      </c>
      <c r="W84" s="100">
        <v>8857.0264993026394</v>
      </c>
      <c r="X84" s="100">
        <v>8857.0264993026394</v>
      </c>
      <c r="Y84" s="100">
        <v>8857.0264993026394</v>
      </c>
      <c r="Z84" s="100">
        <v>8857.0264993026394</v>
      </c>
      <c r="AA84" s="100">
        <v>106284.317991631</v>
      </c>
      <c r="AB84" s="100">
        <v>8857.0264993026394</v>
      </c>
      <c r="AC84" s="100">
        <v>8857.0264993026394</v>
      </c>
      <c r="AD84" s="100">
        <v>8857.0264993026394</v>
      </c>
      <c r="AE84" s="100">
        <v>8857.0264993026394</v>
      </c>
      <c r="AF84" s="100">
        <v>8857.0264993026394</v>
      </c>
      <c r="AG84" s="100">
        <v>8857.0264993026394</v>
      </c>
      <c r="AH84" s="100">
        <v>8857.0264993026394</v>
      </c>
      <c r="AI84" s="100">
        <v>8857.0264993026394</v>
      </c>
      <c r="AJ84" s="100">
        <v>8857.0264993026394</v>
      </c>
      <c r="AK84" s="100">
        <v>8857.0264993026394</v>
      </c>
      <c r="AL84" s="100">
        <v>8857.0264993026394</v>
      </c>
      <c r="AM84" s="100">
        <v>8857.0264993026394</v>
      </c>
      <c r="AN84" s="100">
        <v>106284.317991631</v>
      </c>
      <c r="AO84" s="100">
        <v>8857.0264993026394</v>
      </c>
      <c r="AP84" s="100">
        <v>8857.0264993026394</v>
      </c>
      <c r="AQ84" s="100">
        <v>8857.0264993026394</v>
      </c>
      <c r="AR84" s="100">
        <v>8857.0264993026394</v>
      </c>
      <c r="AS84" s="100">
        <v>8857.0264993026394</v>
      </c>
      <c r="AT84" s="100">
        <v>8857.0264993026394</v>
      </c>
      <c r="AU84" s="100">
        <v>8857.0264993026394</v>
      </c>
      <c r="AV84" s="100">
        <v>8857.0264993026394</v>
      </c>
      <c r="AW84" s="100">
        <v>8857.0264993026394</v>
      </c>
      <c r="AX84" s="100">
        <v>8857.0264993026394</v>
      </c>
      <c r="AY84" s="100">
        <v>8857.0264993026394</v>
      </c>
      <c r="AZ84" s="100">
        <v>8857.0264993026394</v>
      </c>
      <c r="BA84" s="100">
        <v>106284.317991631</v>
      </c>
      <c r="BB84" s="100">
        <v>8857.0264993026394</v>
      </c>
      <c r="BC84" s="100">
        <v>8857.0264993026394</v>
      </c>
      <c r="BD84" s="100">
        <v>8857.0264993026394</v>
      </c>
      <c r="BE84" s="100">
        <v>8857.0264993026394</v>
      </c>
      <c r="BF84" s="100">
        <v>8857.0264993026394</v>
      </c>
      <c r="BG84" s="100">
        <v>8857.0264993026394</v>
      </c>
      <c r="BH84" s="100">
        <v>8857.0264993026394</v>
      </c>
      <c r="BI84" s="100">
        <v>8857.0264993026394</v>
      </c>
      <c r="BJ84" s="100">
        <v>8857.0264993026394</v>
      </c>
      <c r="BK84" s="100">
        <v>8857.0264993026394</v>
      </c>
      <c r="BL84" s="100">
        <v>8857.0264993026394</v>
      </c>
      <c r="BM84" s="100">
        <v>8857.0264993026394</v>
      </c>
      <c r="BN84" s="100">
        <v>106284.317991631</v>
      </c>
      <c r="BO84" s="100">
        <v>8857.0264993026394</v>
      </c>
      <c r="BP84" s="100">
        <v>8857.0264993026394</v>
      </c>
      <c r="BQ84" s="100">
        <v>8857.0264993026394</v>
      </c>
      <c r="BR84" s="100">
        <v>8857.0264993026394</v>
      </c>
      <c r="BS84" s="100">
        <v>8857.0264993026394</v>
      </c>
      <c r="BT84" s="100">
        <v>8857.0264993026394</v>
      </c>
      <c r="BU84" s="100">
        <v>8857.0264993026303</v>
      </c>
      <c r="BV84" s="100">
        <v>8857.0264993026303</v>
      </c>
      <c r="BW84" s="100">
        <v>8857.0264993026303</v>
      </c>
      <c r="BX84" s="100">
        <v>8857.0264993026303</v>
      </c>
      <c r="BY84" s="100">
        <v>8857.0264993026303</v>
      </c>
      <c r="BZ84" s="100">
        <v>8857.0264993026303</v>
      </c>
      <c r="CA84" s="100">
        <v>106284.317991631</v>
      </c>
    </row>
    <row r="85" spans="1:79" outlineLevel="1" x14ac:dyDescent="0.2">
      <c r="A85" s="101" t="s">
        <v>378</v>
      </c>
    </row>
    <row r="86" spans="1:79" outlineLevel="1" x14ac:dyDescent="0.2">
      <c r="A86" s="101" t="s">
        <v>379</v>
      </c>
    </row>
    <row r="87" spans="1:79" outlineLevel="1" x14ac:dyDescent="0.2">
      <c r="A87" s="101" t="s">
        <v>380</v>
      </c>
      <c r="B87" s="100">
        <v>8902.2999999999993</v>
      </c>
      <c r="C87" s="100">
        <v>8902.3050847457598</v>
      </c>
      <c r="D87" s="100">
        <v>8902.2931034482699</v>
      </c>
      <c r="E87" s="100">
        <v>8902.2982456140307</v>
      </c>
      <c r="F87" s="100">
        <v>8902.3035714285706</v>
      </c>
      <c r="G87" s="100">
        <v>8902.3090909090897</v>
      </c>
      <c r="H87" s="100">
        <v>8902.2962962962902</v>
      </c>
      <c r="I87" s="100">
        <v>8902.3018867924493</v>
      </c>
      <c r="J87" s="100">
        <v>8902.3076923076896</v>
      </c>
      <c r="K87" s="100">
        <v>8902.2941176470504</v>
      </c>
      <c r="L87" s="100">
        <v>8902.2999999999993</v>
      </c>
      <c r="M87" s="100">
        <v>8902.3061224489793</v>
      </c>
      <c r="N87" s="100">
        <v>106827.615211638</v>
      </c>
      <c r="O87" s="100">
        <v>8902.2916666666606</v>
      </c>
      <c r="P87" s="100">
        <v>8902.2916666666606</v>
      </c>
      <c r="Q87" s="100">
        <v>8902.2916666666606</v>
      </c>
      <c r="R87" s="100">
        <v>8902.2916666666606</v>
      </c>
      <c r="S87" s="100">
        <v>8902.2916666666606</v>
      </c>
      <c r="T87" s="100">
        <v>8902.2916666666606</v>
      </c>
      <c r="U87" s="100">
        <v>8902.2916666666606</v>
      </c>
      <c r="V87" s="100">
        <v>8902.2916666666606</v>
      </c>
      <c r="W87" s="100">
        <v>8902.2916666666606</v>
      </c>
      <c r="X87" s="100">
        <v>8902.2916666666606</v>
      </c>
      <c r="Y87" s="100">
        <v>8902.2916666666606</v>
      </c>
      <c r="Z87" s="100">
        <v>8902.2916666666697</v>
      </c>
      <c r="AA87" s="100">
        <v>106827.5</v>
      </c>
      <c r="AB87" s="100">
        <v>8902.2916666666697</v>
      </c>
      <c r="AC87" s="100">
        <v>8902.2916666666697</v>
      </c>
      <c r="AD87" s="100">
        <v>8902.2916666666697</v>
      </c>
      <c r="AE87" s="100">
        <v>8902.2916666666697</v>
      </c>
      <c r="AF87" s="100">
        <v>8902.2916666666697</v>
      </c>
      <c r="AG87" s="100">
        <v>8902.2916666666697</v>
      </c>
      <c r="AH87" s="100">
        <v>8902.2916666666697</v>
      </c>
      <c r="AI87" s="100">
        <v>8902.2916666666697</v>
      </c>
      <c r="AJ87" s="100">
        <v>8902.2916666666697</v>
      </c>
      <c r="AK87" s="100">
        <v>8902.2916666666697</v>
      </c>
      <c r="AL87" s="100">
        <v>8902.2916666666697</v>
      </c>
      <c r="AM87" s="100">
        <v>8902.2916666666697</v>
      </c>
      <c r="AN87" s="100">
        <v>106827.5</v>
      </c>
      <c r="AO87" s="100">
        <v>8902.2916666666697</v>
      </c>
      <c r="AP87" s="100">
        <v>8902.2916666666697</v>
      </c>
      <c r="AQ87" s="100">
        <v>8902.2916666666697</v>
      </c>
      <c r="AR87" s="100">
        <v>8902.2916666666697</v>
      </c>
      <c r="AS87" s="100">
        <v>8902.2916666666697</v>
      </c>
      <c r="AT87" s="100">
        <v>8902.2916666666697</v>
      </c>
      <c r="AU87" s="100">
        <v>8902.2916666666697</v>
      </c>
      <c r="AV87" s="100">
        <v>8902.2916666666697</v>
      </c>
      <c r="AW87" s="100">
        <v>8902.2916666666697</v>
      </c>
      <c r="AX87" s="100">
        <v>8902.2916666666697</v>
      </c>
      <c r="AY87" s="100">
        <v>8902.2916666666697</v>
      </c>
      <c r="AZ87" s="100">
        <v>8902.2916666666697</v>
      </c>
      <c r="BA87" s="100">
        <v>106827.5</v>
      </c>
      <c r="BB87" s="100">
        <v>8902.2916666666697</v>
      </c>
      <c r="BC87" s="100">
        <v>8902.2916666666697</v>
      </c>
      <c r="BD87" s="100">
        <v>8902.2916666666697</v>
      </c>
      <c r="BE87" s="100">
        <v>8902.2916666666697</v>
      </c>
      <c r="BF87" s="100">
        <v>8902.2916666666697</v>
      </c>
      <c r="BG87" s="100">
        <v>8902.2916666666697</v>
      </c>
      <c r="BH87" s="100">
        <v>8902.2916666666697</v>
      </c>
      <c r="BI87" s="100">
        <v>8902.2916666666697</v>
      </c>
      <c r="BJ87" s="100">
        <v>8902.2916666666697</v>
      </c>
      <c r="BK87" s="100">
        <v>8902.2916666666697</v>
      </c>
      <c r="BL87" s="100">
        <v>8902.2916666666697</v>
      </c>
      <c r="BM87" s="100">
        <v>8902.2916666666697</v>
      </c>
      <c r="BN87" s="100">
        <v>106827.5</v>
      </c>
    </row>
    <row r="88" spans="1:79" outlineLevel="1" x14ac:dyDescent="0.2">
      <c r="A88" s="101" t="s">
        <v>369</v>
      </c>
    </row>
    <row r="89" spans="1:79" outlineLevel="1" x14ac:dyDescent="0.2">
      <c r="A89" s="101" t="s">
        <v>381</v>
      </c>
    </row>
    <row r="90" spans="1:79" outlineLevel="1" x14ac:dyDescent="0.2">
      <c r="A90" s="101" t="s">
        <v>366</v>
      </c>
      <c r="B90" s="100">
        <v>47000</v>
      </c>
      <c r="C90" s="100">
        <v>47000</v>
      </c>
      <c r="D90" s="100">
        <v>47000</v>
      </c>
      <c r="E90" s="100">
        <v>47000</v>
      </c>
      <c r="F90" s="100">
        <v>47000</v>
      </c>
      <c r="G90" s="100">
        <v>47000</v>
      </c>
      <c r="H90" s="100">
        <v>47000</v>
      </c>
      <c r="I90" s="100">
        <v>47000</v>
      </c>
      <c r="J90" s="100">
        <v>47000</v>
      </c>
      <c r="K90" s="100">
        <v>47000</v>
      </c>
      <c r="L90" s="100">
        <v>47000</v>
      </c>
      <c r="M90" s="100">
        <v>47000</v>
      </c>
      <c r="N90" s="100">
        <v>564000</v>
      </c>
      <c r="O90" s="100">
        <v>47000</v>
      </c>
      <c r="P90" s="100">
        <v>47000</v>
      </c>
      <c r="Q90" s="100">
        <v>47000</v>
      </c>
      <c r="R90" s="100">
        <v>57648.148148148102</v>
      </c>
      <c r="S90" s="100">
        <v>57648.148148148102</v>
      </c>
      <c r="T90" s="100">
        <v>57648.148148148102</v>
      </c>
      <c r="U90" s="100">
        <v>57648.148148148102</v>
      </c>
      <c r="V90" s="100">
        <v>57648.148148148102</v>
      </c>
      <c r="W90" s="100">
        <v>57648.148148148102</v>
      </c>
      <c r="X90" s="100">
        <v>57648.148148148102</v>
      </c>
      <c r="Y90" s="100">
        <v>57648.148148148102</v>
      </c>
      <c r="Z90" s="100">
        <v>57648.148148148102</v>
      </c>
      <c r="AA90" s="100">
        <v>659833.33333333302</v>
      </c>
      <c r="AB90" s="100">
        <v>57648.148148148102</v>
      </c>
      <c r="AC90" s="100">
        <v>57648.148148148102</v>
      </c>
      <c r="AD90" s="100">
        <v>57648.148148148102</v>
      </c>
      <c r="AE90" s="100">
        <v>68296.296296296307</v>
      </c>
      <c r="AF90" s="100">
        <v>68296.296296296307</v>
      </c>
      <c r="AG90" s="100">
        <v>68296.296296296307</v>
      </c>
      <c r="AH90" s="100">
        <v>68296.296296296307</v>
      </c>
      <c r="AI90" s="100">
        <v>68296.296296296307</v>
      </c>
      <c r="AJ90" s="100">
        <v>68296.296296296307</v>
      </c>
      <c r="AK90" s="100">
        <v>68296.296296296307</v>
      </c>
      <c r="AL90" s="100">
        <v>68296.296296296307</v>
      </c>
      <c r="AM90" s="100">
        <v>68296.296296296307</v>
      </c>
      <c r="AN90" s="100">
        <v>787611.11111111101</v>
      </c>
      <c r="AO90" s="100">
        <v>68296.296296296307</v>
      </c>
      <c r="AP90" s="100">
        <v>68296.296296296307</v>
      </c>
      <c r="AQ90" s="100">
        <v>68296.296296296307</v>
      </c>
      <c r="AR90" s="100">
        <v>78944.444444444394</v>
      </c>
      <c r="AS90" s="100">
        <v>78944.444444444394</v>
      </c>
      <c r="AT90" s="100">
        <v>78944.444444444394</v>
      </c>
      <c r="AU90" s="100">
        <v>78944.444444444394</v>
      </c>
      <c r="AV90" s="100">
        <v>78944.444444444394</v>
      </c>
      <c r="AW90" s="100">
        <v>78944.444444444394</v>
      </c>
      <c r="AX90" s="100">
        <v>78944.444444444394</v>
      </c>
      <c r="AY90" s="100">
        <v>78944.444444444394</v>
      </c>
      <c r="AZ90" s="100">
        <v>78944.444444444394</v>
      </c>
      <c r="BA90" s="100">
        <v>915388.88888888794</v>
      </c>
      <c r="BB90" s="100">
        <v>78944.444444444394</v>
      </c>
      <c r="BC90" s="100">
        <v>78944.444444444394</v>
      </c>
      <c r="BD90" s="100">
        <v>78944.444444444394</v>
      </c>
      <c r="BE90" s="100">
        <v>89592.592592592599</v>
      </c>
      <c r="BF90" s="100">
        <v>89592.592592592599</v>
      </c>
      <c r="BG90" s="100">
        <v>89592.592592592599</v>
      </c>
      <c r="BH90" s="100">
        <v>89592.592592592599</v>
      </c>
      <c r="BI90" s="100">
        <v>89592.592592592599</v>
      </c>
      <c r="BJ90" s="100">
        <v>89592.592592592599</v>
      </c>
      <c r="BK90" s="100">
        <v>89592.592592592599</v>
      </c>
      <c r="BL90" s="100">
        <v>89592.592592592599</v>
      </c>
      <c r="BM90" s="100">
        <v>89592.592592592599</v>
      </c>
      <c r="BN90" s="100">
        <v>1043166.66666666</v>
      </c>
      <c r="BO90" s="100">
        <v>89592.592592592599</v>
      </c>
      <c r="BP90" s="100">
        <v>89592.592592592599</v>
      </c>
      <c r="BQ90" s="100">
        <v>89592.592592592599</v>
      </c>
      <c r="BR90" s="100">
        <v>100240.74074074101</v>
      </c>
      <c r="BS90" s="100">
        <v>100240.74074074101</v>
      </c>
      <c r="BT90" s="100">
        <v>100240.74074074101</v>
      </c>
      <c r="BU90" s="100">
        <v>53240.740740740701</v>
      </c>
      <c r="BV90" s="100">
        <v>53240.740740740701</v>
      </c>
      <c r="BW90" s="100">
        <v>53240.740740740701</v>
      </c>
      <c r="BX90" s="100">
        <v>53240.740740740701</v>
      </c>
      <c r="BY90" s="100">
        <v>53240.740740740701</v>
      </c>
      <c r="BZ90" s="100">
        <v>53240.740740740701</v>
      </c>
      <c r="CA90" s="100">
        <v>888944.44444444403</v>
      </c>
    </row>
    <row r="91" spans="1:79" outlineLevel="1" x14ac:dyDescent="0.2">
      <c r="A91" s="101" t="s">
        <v>372</v>
      </c>
    </row>
    <row r="92" spans="1:79" outlineLevel="1" x14ac:dyDescent="0.2">
      <c r="A92" s="101" t="s">
        <v>382</v>
      </c>
    </row>
    <row r="93" spans="1:79" outlineLevel="1" x14ac:dyDescent="0.2">
      <c r="A93" s="101" t="s">
        <v>366</v>
      </c>
      <c r="O93" s="100">
        <v>69954.984999999899</v>
      </c>
      <c r="P93" s="100">
        <v>69954.984999999899</v>
      </c>
      <c r="Q93" s="100">
        <v>69954.984999999899</v>
      </c>
      <c r="R93" s="100">
        <v>69954.984999999899</v>
      </c>
      <c r="S93" s="100">
        <v>69954.984999999899</v>
      </c>
      <c r="T93" s="100">
        <v>69954.984999999899</v>
      </c>
      <c r="U93" s="100">
        <v>69954.984999999899</v>
      </c>
      <c r="V93" s="100">
        <v>69954.984999999899</v>
      </c>
      <c r="W93" s="100">
        <v>69954.984999999899</v>
      </c>
      <c r="X93" s="100">
        <v>69954.984999999899</v>
      </c>
      <c r="Y93" s="100">
        <v>69954.984999999899</v>
      </c>
      <c r="Z93" s="100">
        <v>69954.984999999899</v>
      </c>
      <c r="AA93" s="100">
        <v>839459.81999999797</v>
      </c>
      <c r="AB93" s="100">
        <v>69954.984999999899</v>
      </c>
      <c r="AC93" s="100">
        <v>69954.984999999899</v>
      </c>
      <c r="AD93" s="100">
        <v>69954.984999999899</v>
      </c>
      <c r="AE93" s="100">
        <v>69954.984999999899</v>
      </c>
      <c r="AF93" s="100">
        <v>69954.984999999899</v>
      </c>
      <c r="AG93" s="100">
        <v>69954.984999999899</v>
      </c>
      <c r="AH93" s="100">
        <v>69954.984999999899</v>
      </c>
      <c r="AI93" s="100">
        <v>69954.984999999899</v>
      </c>
      <c r="AJ93" s="100">
        <v>69954.984999999899</v>
      </c>
      <c r="AK93" s="100">
        <v>69954.984999999899</v>
      </c>
      <c r="AL93" s="100">
        <v>69954.984999999899</v>
      </c>
      <c r="AM93" s="100">
        <v>69954.984999999899</v>
      </c>
      <c r="AN93" s="100">
        <v>839459.81999999797</v>
      </c>
      <c r="AO93" s="100">
        <v>69954.984999999899</v>
      </c>
      <c r="AP93" s="100">
        <v>69954.984999999899</v>
      </c>
      <c r="AQ93" s="100">
        <v>69954.984999999899</v>
      </c>
      <c r="AR93" s="100">
        <v>69954.984999999899</v>
      </c>
      <c r="AS93" s="100">
        <v>69954.984999999899</v>
      </c>
      <c r="AT93" s="100">
        <v>69954.984999999899</v>
      </c>
      <c r="AU93" s="100">
        <v>69954.984999999899</v>
      </c>
      <c r="AV93" s="100">
        <v>69954.984999999899</v>
      </c>
      <c r="AW93" s="100">
        <v>69954.984999999899</v>
      </c>
      <c r="AX93" s="100">
        <v>69954.984999999899</v>
      </c>
      <c r="AY93" s="100">
        <v>69954.984999999899</v>
      </c>
      <c r="AZ93" s="100">
        <v>69954.984999999899</v>
      </c>
      <c r="BA93" s="100">
        <v>839459.81999999797</v>
      </c>
      <c r="BB93" s="100">
        <v>67490.796224314996</v>
      </c>
      <c r="BC93" s="100">
        <v>67490.796224314996</v>
      </c>
      <c r="BD93" s="100">
        <v>67490.796224314996</v>
      </c>
      <c r="BE93" s="100">
        <v>67490.796224314996</v>
      </c>
      <c r="BF93" s="100">
        <v>67490.796224314996</v>
      </c>
      <c r="BG93" s="100">
        <v>67490.796224314996</v>
      </c>
      <c r="BH93" s="100">
        <v>67490.796224314996</v>
      </c>
      <c r="BI93" s="100">
        <v>67490.796224314996</v>
      </c>
      <c r="BJ93" s="100">
        <v>67490.796224314996</v>
      </c>
      <c r="BK93" s="100">
        <v>67490.796224314996</v>
      </c>
      <c r="BL93" s="100">
        <v>67490.796224314996</v>
      </c>
      <c r="BM93" s="100">
        <v>67490.796224314996</v>
      </c>
      <c r="BN93" s="100">
        <v>809889.55469177896</v>
      </c>
      <c r="BO93" s="100">
        <v>67490.796224314996</v>
      </c>
      <c r="BP93" s="100">
        <v>67490.796224314996</v>
      </c>
      <c r="BQ93" s="100">
        <v>67490.796224314996</v>
      </c>
      <c r="BR93" s="100">
        <v>67490.796224314996</v>
      </c>
      <c r="BS93" s="100">
        <v>67490.796224314996</v>
      </c>
      <c r="BT93" s="100">
        <v>67490.796224314996</v>
      </c>
      <c r="BU93" s="100">
        <v>67490.796224314996</v>
      </c>
      <c r="BV93" s="100">
        <v>67490.796224314996</v>
      </c>
      <c r="BW93" s="100">
        <v>67490.796224314996</v>
      </c>
      <c r="BX93" s="100">
        <v>67490.796224314996</v>
      </c>
      <c r="BY93" s="100">
        <v>67490.796224314996</v>
      </c>
      <c r="BZ93" s="100">
        <v>67490.796224314996</v>
      </c>
      <c r="CA93" s="100">
        <v>809889.55469177896</v>
      </c>
    </row>
    <row r="94" spans="1:79" x14ac:dyDescent="0.2">
      <c r="A94" s="101" t="s">
        <v>383</v>
      </c>
      <c r="B94" s="100">
        <v>444528.41</v>
      </c>
      <c r="C94" s="100">
        <v>444528.44</v>
      </c>
      <c r="D94" s="100">
        <v>210632.87</v>
      </c>
      <c r="E94" s="100">
        <v>518185.68</v>
      </c>
      <c r="F94" s="100">
        <v>518185.67</v>
      </c>
      <c r="G94" s="100">
        <v>518185.70999999897</v>
      </c>
      <c r="H94" s="100">
        <v>518398.95999999897</v>
      </c>
      <c r="I94" s="100">
        <v>518398.97</v>
      </c>
      <c r="J94" s="100">
        <v>518398.94</v>
      </c>
      <c r="K94" s="100">
        <v>519986.75</v>
      </c>
      <c r="L94" s="100">
        <v>530917.91</v>
      </c>
      <c r="M94" s="100">
        <v>534571.68000000005</v>
      </c>
      <c r="N94" s="100">
        <v>5794919.98999999</v>
      </c>
      <c r="O94" s="100">
        <v>608141.606369204</v>
      </c>
      <c r="P94" s="100">
        <v>608141.606369204</v>
      </c>
      <c r="Q94" s="100">
        <v>608141.606369204</v>
      </c>
      <c r="R94" s="100">
        <v>618789.75451735198</v>
      </c>
      <c r="S94" s="100">
        <v>618789.75451735198</v>
      </c>
      <c r="T94" s="100">
        <v>618789.75451735198</v>
      </c>
      <c r="U94" s="100">
        <v>618789.75451735198</v>
      </c>
      <c r="V94" s="100">
        <v>618789.75451735198</v>
      </c>
      <c r="W94" s="100">
        <v>618789.75451735198</v>
      </c>
      <c r="X94" s="100">
        <v>618789.75451735198</v>
      </c>
      <c r="Y94" s="100">
        <v>618789.75451735198</v>
      </c>
      <c r="Z94" s="100">
        <v>618789.75451735198</v>
      </c>
      <c r="AA94" s="100">
        <v>7393532.6097637797</v>
      </c>
      <c r="AB94" s="100">
        <v>618789.75451735198</v>
      </c>
      <c r="AC94" s="100">
        <v>618789.75451735198</v>
      </c>
      <c r="AD94" s="100">
        <v>618789.75451735198</v>
      </c>
      <c r="AE94" s="100">
        <v>629437.90266549995</v>
      </c>
      <c r="AF94" s="100">
        <v>629437.90266549995</v>
      </c>
      <c r="AG94" s="100">
        <v>629437.90266549995</v>
      </c>
      <c r="AH94" s="100">
        <v>629437.90266549995</v>
      </c>
      <c r="AI94" s="100">
        <v>629437.90266549995</v>
      </c>
      <c r="AJ94" s="100">
        <v>629437.90266549995</v>
      </c>
      <c r="AK94" s="100">
        <v>629437.90266549995</v>
      </c>
      <c r="AL94" s="100">
        <v>629437.90266549995</v>
      </c>
      <c r="AM94" s="100">
        <v>629437.90266549995</v>
      </c>
      <c r="AN94" s="100">
        <v>7521310.3875415605</v>
      </c>
      <c r="AO94" s="100">
        <v>629437.90266549995</v>
      </c>
      <c r="AP94" s="100">
        <v>629437.90266549995</v>
      </c>
      <c r="AQ94" s="100">
        <v>629437.90266549995</v>
      </c>
      <c r="AR94" s="100">
        <v>640086.05081364803</v>
      </c>
      <c r="AS94" s="100">
        <v>640086.05081364803</v>
      </c>
      <c r="AT94" s="100">
        <v>640086.05081364803</v>
      </c>
      <c r="AU94" s="100">
        <v>640086.05081364803</v>
      </c>
      <c r="AV94" s="100">
        <v>640086.05081364803</v>
      </c>
      <c r="AW94" s="100">
        <v>640086.05081364803</v>
      </c>
      <c r="AX94" s="100">
        <v>640086.05081364803</v>
      </c>
      <c r="AY94" s="100">
        <v>640086.05081364803</v>
      </c>
      <c r="AZ94" s="100">
        <v>640086.05081364803</v>
      </c>
      <c r="BA94" s="100">
        <v>7649088.1653193301</v>
      </c>
      <c r="BB94" s="100">
        <v>637621.86203796405</v>
      </c>
      <c r="BC94" s="100">
        <v>637621.86203796405</v>
      </c>
      <c r="BD94" s="100">
        <v>637621.86203796405</v>
      </c>
      <c r="BE94" s="100">
        <v>648270.01018611202</v>
      </c>
      <c r="BF94" s="100">
        <v>648270.01018611202</v>
      </c>
      <c r="BG94" s="100">
        <v>648270.01018611202</v>
      </c>
      <c r="BH94" s="100">
        <v>648270.01018611202</v>
      </c>
      <c r="BI94" s="100">
        <v>648270.01018611202</v>
      </c>
      <c r="BJ94" s="100">
        <v>648270.01018611202</v>
      </c>
      <c r="BK94" s="100">
        <v>648270.01018611202</v>
      </c>
      <c r="BL94" s="100">
        <v>648270.01018611202</v>
      </c>
      <c r="BM94" s="100">
        <v>648270.01018611202</v>
      </c>
      <c r="BN94" s="100">
        <v>7747295.6777889002</v>
      </c>
      <c r="BO94" s="100">
        <v>613047.83192150702</v>
      </c>
      <c r="BP94" s="100">
        <v>586727.945323569</v>
      </c>
      <c r="BQ94" s="100">
        <v>586727.945323569</v>
      </c>
      <c r="BR94" s="100">
        <v>597376.09347171697</v>
      </c>
      <c r="BS94" s="100">
        <v>597376.09347171697</v>
      </c>
      <c r="BT94" s="100">
        <v>597376.09347171697</v>
      </c>
      <c r="BU94" s="100">
        <v>550376.09347171697</v>
      </c>
      <c r="BV94" s="100">
        <v>550376.09347171697</v>
      </c>
      <c r="BW94" s="100">
        <v>550376.09347171697</v>
      </c>
      <c r="BX94" s="100">
        <v>550376.09347171697</v>
      </c>
      <c r="BY94" s="100">
        <v>550376.09347171697</v>
      </c>
      <c r="BZ94" s="100">
        <v>550376.09347171697</v>
      </c>
      <c r="CA94" s="100">
        <v>6880888.5638140999</v>
      </c>
    </row>
    <row r="95" spans="1:79" outlineLevel="1" x14ac:dyDescent="0.2">
      <c r="A95" s="101" t="s">
        <v>342</v>
      </c>
    </row>
    <row r="96" spans="1:79" outlineLevel="1" x14ac:dyDescent="0.2">
      <c r="A96" s="101" t="s">
        <v>384</v>
      </c>
    </row>
    <row r="97" spans="1:79" outlineLevel="1" x14ac:dyDescent="0.2">
      <c r="A97" s="101" t="s">
        <v>385</v>
      </c>
    </row>
    <row r="98" spans="1:79" outlineLevel="1" x14ac:dyDescent="0.2">
      <c r="A98" s="101" t="s">
        <v>366</v>
      </c>
      <c r="O98" s="100">
        <v>228234.71022770999</v>
      </c>
      <c r="P98" s="100">
        <v>215276.19439836399</v>
      </c>
      <c r="Q98" s="100">
        <v>242769.22756140699</v>
      </c>
      <c r="R98" s="100">
        <v>274468.60753770103</v>
      </c>
      <c r="S98" s="100">
        <v>277287.95066895097</v>
      </c>
      <c r="T98" s="100">
        <v>277384.532039574</v>
      </c>
      <c r="U98" s="100">
        <v>275660.40379957901</v>
      </c>
      <c r="V98" s="100">
        <v>277151.76823909202</v>
      </c>
      <c r="W98" s="100">
        <v>300658.37148255098</v>
      </c>
      <c r="X98" s="100">
        <v>321382.61310188501</v>
      </c>
      <c r="Y98" s="100">
        <v>316600.046769106</v>
      </c>
      <c r="Z98" s="100">
        <v>312793.82944838301</v>
      </c>
      <c r="AA98" s="100">
        <v>3319668.2552743</v>
      </c>
      <c r="AB98" s="100">
        <v>277104.14294530201</v>
      </c>
      <c r="AC98" s="100">
        <v>270159.29685873701</v>
      </c>
      <c r="AD98" s="100">
        <v>297283.35063128202</v>
      </c>
      <c r="AE98" s="100">
        <v>327603.608163186</v>
      </c>
      <c r="AF98" s="100">
        <v>326956.39319673198</v>
      </c>
      <c r="AG98" s="100">
        <v>326277.40319690801</v>
      </c>
      <c r="AH98" s="100">
        <v>323155.15842539299</v>
      </c>
      <c r="AI98" s="100">
        <v>317893.551302568</v>
      </c>
      <c r="AJ98" s="100">
        <v>311367.40148902102</v>
      </c>
      <c r="AK98" s="100">
        <v>307578.50454853597</v>
      </c>
      <c r="AL98" s="100">
        <v>307711.53121452202</v>
      </c>
      <c r="AM98" s="100">
        <v>310779.188200659</v>
      </c>
      <c r="AN98" s="100">
        <v>3703869.53017285</v>
      </c>
      <c r="AO98" s="100">
        <v>248995.97521080999</v>
      </c>
      <c r="AP98" s="100">
        <v>243504.31189106201</v>
      </c>
      <c r="AQ98" s="100">
        <v>266722.17610251502</v>
      </c>
      <c r="AR98" s="100">
        <v>293499.41482042399</v>
      </c>
      <c r="AS98" s="100">
        <v>295053.76864535798</v>
      </c>
      <c r="AT98" s="100">
        <v>296436.47909601498</v>
      </c>
      <c r="AU98" s="100">
        <v>295480.58711370302</v>
      </c>
      <c r="AV98" s="100">
        <v>292235.870566661</v>
      </c>
      <c r="AW98" s="100">
        <v>289515.78236217803</v>
      </c>
      <c r="AX98" s="100">
        <v>289378.985549481</v>
      </c>
      <c r="AY98" s="100">
        <v>291382.04364417499</v>
      </c>
      <c r="AZ98" s="100">
        <v>302842.41483585897</v>
      </c>
      <c r="BA98" s="100">
        <v>3405047.80983824</v>
      </c>
      <c r="BB98" s="100">
        <v>304912.06120051403</v>
      </c>
      <c r="BC98" s="100">
        <v>297906.98765802901</v>
      </c>
      <c r="BD98" s="100">
        <v>319143.81487834698</v>
      </c>
      <c r="BE98" s="100">
        <v>343132.961115251</v>
      </c>
      <c r="BF98" s="100">
        <v>341599.63960200897</v>
      </c>
      <c r="BG98" s="100">
        <v>340013.05921100703</v>
      </c>
      <c r="BH98" s="100">
        <v>336646.13326009799</v>
      </c>
      <c r="BI98" s="100">
        <v>331334.64374221902</v>
      </c>
      <c r="BJ98" s="100">
        <v>326378.12169004098</v>
      </c>
      <c r="BK98" s="100">
        <v>323337.41220084601</v>
      </c>
      <c r="BL98" s="100">
        <v>321885.57347901899</v>
      </c>
      <c r="BM98" s="100">
        <v>331559.05964939803</v>
      </c>
      <c r="BN98" s="100">
        <v>3917849.4676867798</v>
      </c>
      <c r="BO98" s="100">
        <v>338144.46452408301</v>
      </c>
      <c r="BP98" s="100">
        <v>330855.73044925201</v>
      </c>
      <c r="BQ98" s="100">
        <v>351933.501374277</v>
      </c>
      <c r="BR98" s="100">
        <v>375715.67567807197</v>
      </c>
      <c r="BS98" s="100">
        <v>373880.59728515201</v>
      </c>
      <c r="BT98" s="100">
        <v>372006.52894821903</v>
      </c>
      <c r="BU98" s="100">
        <v>368386.41943884298</v>
      </c>
      <c r="BV98" s="100">
        <v>362824.851395901</v>
      </c>
      <c r="BW98" s="100">
        <v>357676.10292850999</v>
      </c>
      <c r="BX98" s="100">
        <v>354428.37255848502</v>
      </c>
      <c r="BY98" s="100">
        <v>352681.21670950099</v>
      </c>
      <c r="BZ98" s="100">
        <v>362380.86153300101</v>
      </c>
      <c r="CA98" s="100">
        <v>4300914.3228233</v>
      </c>
    </row>
    <row r="99" spans="1:79" outlineLevel="1" x14ac:dyDescent="0.2">
      <c r="A99" s="101" t="s">
        <v>386</v>
      </c>
    </row>
    <row r="100" spans="1:79" outlineLevel="1" x14ac:dyDescent="0.2">
      <c r="A100" s="101" t="s">
        <v>372</v>
      </c>
    </row>
    <row r="101" spans="1:79" outlineLevel="1" x14ac:dyDescent="0.2">
      <c r="A101" s="101" t="s">
        <v>387</v>
      </c>
    </row>
    <row r="102" spans="1:79" outlineLevel="1" x14ac:dyDescent="0.2">
      <c r="A102" s="101" t="s">
        <v>366</v>
      </c>
      <c r="AB102" s="100">
        <v>-35382.87055</v>
      </c>
      <c r="AC102" s="100">
        <v>-35382.87055</v>
      </c>
      <c r="AD102" s="100">
        <v>-35382.87055</v>
      </c>
      <c r="AE102" s="100">
        <v>-35382.87055</v>
      </c>
      <c r="AF102" s="100">
        <v>-35382.87055</v>
      </c>
      <c r="AG102" s="100">
        <v>-35382.87055</v>
      </c>
      <c r="AH102" s="100">
        <v>-35382.87055</v>
      </c>
      <c r="AI102" s="100">
        <v>-35382.87055</v>
      </c>
      <c r="AJ102" s="100">
        <v>-35382.87055</v>
      </c>
      <c r="AK102" s="100">
        <v>-35382.87055</v>
      </c>
      <c r="AL102" s="100">
        <v>-35382.87055</v>
      </c>
      <c r="AM102" s="100">
        <v>-35382.87055</v>
      </c>
      <c r="AN102" s="100">
        <v>-424594.44660000002</v>
      </c>
    </row>
    <row r="103" spans="1:79" x14ac:dyDescent="0.2">
      <c r="A103" s="101" t="s">
        <v>388</v>
      </c>
      <c r="B103" s="100">
        <v>13878.56</v>
      </c>
      <c r="C103" s="100">
        <v>11356.02</v>
      </c>
      <c r="D103" s="100">
        <v>29568.76</v>
      </c>
      <c r="E103" s="100">
        <v>44390.45</v>
      </c>
      <c r="F103" s="100">
        <v>59912.06</v>
      </c>
      <c r="G103" s="100">
        <v>88619.629999999903</v>
      </c>
      <c r="H103" s="100">
        <v>138610.54</v>
      </c>
      <c r="I103" s="100">
        <v>155775.75</v>
      </c>
      <c r="J103" s="100">
        <v>200537.29</v>
      </c>
      <c r="K103" s="100">
        <v>230866.55</v>
      </c>
      <c r="L103" s="100">
        <v>262544.12</v>
      </c>
      <c r="M103" s="100">
        <v>240328.91</v>
      </c>
      <c r="N103" s="100">
        <v>1476388.64</v>
      </c>
      <c r="O103" s="100">
        <v>228234.71022770999</v>
      </c>
      <c r="P103" s="100">
        <v>215276.19439836399</v>
      </c>
      <c r="Q103" s="100">
        <v>242769.22756140699</v>
      </c>
      <c r="R103" s="100">
        <v>274468.60753770103</v>
      </c>
      <c r="S103" s="100">
        <v>277287.95066895097</v>
      </c>
      <c r="T103" s="100">
        <v>277384.532039574</v>
      </c>
      <c r="U103" s="100">
        <v>275660.40379957901</v>
      </c>
      <c r="V103" s="100">
        <v>277151.76823909202</v>
      </c>
      <c r="W103" s="100">
        <v>300658.37148255098</v>
      </c>
      <c r="X103" s="100">
        <v>321382.61310188501</v>
      </c>
      <c r="Y103" s="100">
        <v>316600.046769106</v>
      </c>
      <c r="Z103" s="100">
        <v>312793.82944838301</v>
      </c>
      <c r="AA103" s="100">
        <v>3319668.2552743</v>
      </c>
      <c r="AB103" s="100">
        <v>241721.27239530199</v>
      </c>
      <c r="AC103" s="100">
        <v>234776.42630873699</v>
      </c>
      <c r="AD103" s="100">
        <v>261900.480081282</v>
      </c>
      <c r="AE103" s="100">
        <v>292220.73761318601</v>
      </c>
      <c r="AF103" s="100">
        <v>291573.52264673199</v>
      </c>
      <c r="AG103" s="100">
        <v>290894.53264690802</v>
      </c>
      <c r="AH103" s="100">
        <v>287772.287875393</v>
      </c>
      <c r="AI103" s="100">
        <v>282510.68075256801</v>
      </c>
      <c r="AJ103" s="100">
        <v>275984.53093902097</v>
      </c>
      <c r="AK103" s="100">
        <v>272195.63399853598</v>
      </c>
      <c r="AL103" s="100">
        <v>272328.66066452197</v>
      </c>
      <c r="AM103" s="100">
        <v>275396.31765065901</v>
      </c>
      <c r="AN103" s="100">
        <v>3279275.0835728501</v>
      </c>
      <c r="AO103" s="100">
        <v>248995.97521080999</v>
      </c>
      <c r="AP103" s="100">
        <v>243504.31189106201</v>
      </c>
      <c r="AQ103" s="100">
        <v>266722.17610251502</v>
      </c>
      <c r="AR103" s="100">
        <v>293499.41482042399</v>
      </c>
      <c r="AS103" s="100">
        <v>295053.76864535798</v>
      </c>
      <c r="AT103" s="100">
        <v>296436.47909601498</v>
      </c>
      <c r="AU103" s="100">
        <v>295480.58711370302</v>
      </c>
      <c r="AV103" s="100">
        <v>292235.870566661</v>
      </c>
      <c r="AW103" s="100">
        <v>289515.78236217803</v>
      </c>
      <c r="AX103" s="100">
        <v>289378.985549481</v>
      </c>
      <c r="AY103" s="100">
        <v>291382.04364417499</v>
      </c>
      <c r="AZ103" s="100">
        <v>302842.41483585897</v>
      </c>
      <c r="BA103" s="100">
        <v>3405047.80983824</v>
      </c>
      <c r="BB103" s="100">
        <v>304912.06120051403</v>
      </c>
      <c r="BC103" s="100">
        <v>297906.98765802901</v>
      </c>
      <c r="BD103" s="100">
        <v>319143.81487834698</v>
      </c>
      <c r="BE103" s="100">
        <v>343132.961115251</v>
      </c>
      <c r="BF103" s="100">
        <v>341599.63960200897</v>
      </c>
      <c r="BG103" s="100">
        <v>340013.05921100703</v>
      </c>
      <c r="BH103" s="100">
        <v>336646.13326009799</v>
      </c>
      <c r="BI103" s="100">
        <v>331334.64374221902</v>
      </c>
      <c r="BJ103" s="100">
        <v>326378.12169004098</v>
      </c>
      <c r="BK103" s="100">
        <v>323337.41220084601</v>
      </c>
      <c r="BL103" s="100">
        <v>321885.57347901899</v>
      </c>
      <c r="BM103" s="100">
        <v>331559.05964939803</v>
      </c>
      <c r="BN103" s="100">
        <v>3917849.4676867798</v>
      </c>
      <c r="BO103" s="100">
        <v>338144.46452408301</v>
      </c>
      <c r="BP103" s="100">
        <v>330855.73044925201</v>
      </c>
      <c r="BQ103" s="100">
        <v>351933.501374277</v>
      </c>
      <c r="BR103" s="100">
        <v>375715.67567807197</v>
      </c>
      <c r="BS103" s="100">
        <v>373880.59728515201</v>
      </c>
      <c r="BT103" s="100">
        <v>372006.52894821903</v>
      </c>
      <c r="BU103" s="100">
        <v>368386.41943884298</v>
      </c>
      <c r="BV103" s="100">
        <v>362824.851395901</v>
      </c>
      <c r="BW103" s="100">
        <v>357676.10292850999</v>
      </c>
      <c r="BX103" s="100">
        <v>354428.37255848502</v>
      </c>
      <c r="BY103" s="100">
        <v>352681.21670950099</v>
      </c>
      <c r="BZ103" s="100">
        <v>362380.86153300101</v>
      </c>
      <c r="CA103" s="100">
        <v>4300914.3228233</v>
      </c>
    </row>
    <row r="104" spans="1:79" outlineLevel="1" x14ac:dyDescent="0.2">
      <c r="A104" s="101" t="s">
        <v>342</v>
      </c>
    </row>
    <row r="105" spans="1:79" outlineLevel="1" x14ac:dyDescent="0.2">
      <c r="A105" s="101" t="s">
        <v>389</v>
      </c>
    </row>
    <row r="106" spans="1:79" outlineLevel="1" x14ac:dyDescent="0.2">
      <c r="A106" s="101" t="s">
        <v>390</v>
      </c>
    </row>
    <row r="107" spans="1:79" outlineLevel="1" x14ac:dyDescent="0.2">
      <c r="A107" s="101" t="s">
        <v>366</v>
      </c>
      <c r="O107" s="100">
        <v>2457399.12723338</v>
      </c>
      <c r="P107" s="100">
        <v>2525510.30763719</v>
      </c>
      <c r="Q107" s="100">
        <v>2631346.7111010598</v>
      </c>
      <c r="R107" s="100">
        <v>2940891.9435617598</v>
      </c>
      <c r="S107" s="100">
        <v>3133746.0886072302</v>
      </c>
      <c r="T107" s="100">
        <v>2113932.89825411</v>
      </c>
      <c r="U107" s="100">
        <v>793117.31560266297</v>
      </c>
      <c r="V107" s="100">
        <v>293984.92537554097</v>
      </c>
      <c r="Z107" s="100">
        <v>301096.853715726</v>
      </c>
      <c r="AA107" s="100">
        <v>17191026.171088699</v>
      </c>
      <c r="AB107" s="100">
        <v>515922.39292992401</v>
      </c>
      <c r="AC107" s="100">
        <v>319162.37929319299</v>
      </c>
      <c r="AD107" s="100">
        <v>286976.64319878799</v>
      </c>
      <c r="AE107" s="100">
        <v>1829544.43916231</v>
      </c>
      <c r="AF107" s="100">
        <v>3299388.62986635</v>
      </c>
      <c r="AG107" s="100">
        <v>3521614.5230474202</v>
      </c>
      <c r="AH107" s="100">
        <v>3543807.2816610001</v>
      </c>
      <c r="AI107" s="100">
        <v>1704786.43780899</v>
      </c>
      <c r="AM107" s="100">
        <v>10021.6790521929</v>
      </c>
      <c r="AN107" s="100">
        <v>15031224.406020099</v>
      </c>
      <c r="AO107" s="100">
        <v>58429.053182161799</v>
      </c>
      <c r="AP107" s="100">
        <v>87615.112243782103</v>
      </c>
      <c r="AQ107" s="100">
        <v>293271.26318673202</v>
      </c>
      <c r="AR107" s="100">
        <v>624197.193009465</v>
      </c>
      <c r="AS107" s="100">
        <v>875409.95468359999</v>
      </c>
      <c r="AT107" s="100">
        <v>507255.87767094298</v>
      </c>
      <c r="AZ107" s="100">
        <v>178549.87441371</v>
      </c>
      <c r="BA107" s="100">
        <v>2624728.3283903901</v>
      </c>
      <c r="BB107" s="100">
        <v>437819.18632368202</v>
      </c>
      <c r="BC107" s="100">
        <v>486417.35295818199</v>
      </c>
      <c r="BD107" s="100">
        <v>597330.53733921796</v>
      </c>
      <c r="BE107" s="100">
        <v>751798.52149452805</v>
      </c>
      <c r="BF107" s="100">
        <v>863657.28375142999</v>
      </c>
      <c r="BG107" s="100">
        <v>484788.179692737</v>
      </c>
      <c r="BM107" s="100">
        <v>241220.345010057</v>
      </c>
      <c r="BN107" s="100">
        <v>3863031.4065698301</v>
      </c>
      <c r="BO107" s="100">
        <v>1426543.6067830999</v>
      </c>
      <c r="BP107" s="100">
        <v>2329386.7484178199</v>
      </c>
      <c r="BQ107" s="100">
        <v>2441835.1352514299</v>
      </c>
      <c r="BR107" s="100">
        <v>2596494.8439984201</v>
      </c>
      <c r="BS107" s="100">
        <v>2697304.9743610602</v>
      </c>
      <c r="BT107" s="100">
        <v>1398581.77896929</v>
      </c>
      <c r="BZ107" s="100">
        <v>248979.07064973001</v>
      </c>
      <c r="CA107" s="100">
        <v>13139126.1584308</v>
      </c>
    </row>
    <row r="108" spans="1:79" x14ac:dyDescent="0.2">
      <c r="A108" s="101" t="s">
        <v>391</v>
      </c>
      <c r="B108" s="100">
        <v>38373.699999999903</v>
      </c>
      <c r="C108" s="100">
        <v>90415.48</v>
      </c>
      <c r="D108" s="100">
        <v>139805.95000000001</v>
      </c>
      <c r="E108" s="100">
        <v>186177.47</v>
      </c>
      <c r="F108" s="100">
        <v>331741.94999999902</v>
      </c>
      <c r="G108" s="100">
        <v>466405.89999999898</v>
      </c>
      <c r="H108" s="100">
        <v>771038.75</v>
      </c>
      <c r="I108" s="100">
        <v>1247676.04</v>
      </c>
      <c r="J108" s="100">
        <v>1465377.55</v>
      </c>
      <c r="K108" s="100">
        <v>1831497.1</v>
      </c>
      <c r="L108" s="100">
        <v>442498.23</v>
      </c>
      <c r="M108" s="100">
        <v>1727381.2</v>
      </c>
      <c r="N108" s="100">
        <v>8738389.3200000003</v>
      </c>
      <c r="O108" s="100">
        <v>2457399.12723338</v>
      </c>
      <c r="P108" s="100">
        <v>2525510.30763719</v>
      </c>
      <c r="Q108" s="100">
        <v>2631346.7111010598</v>
      </c>
      <c r="R108" s="100">
        <v>2940891.9435617598</v>
      </c>
      <c r="S108" s="100">
        <v>3133746.0886072302</v>
      </c>
      <c r="T108" s="100">
        <v>2113932.89825411</v>
      </c>
      <c r="U108" s="100">
        <v>793117.31560266297</v>
      </c>
      <c r="V108" s="100">
        <v>293984.92537554097</v>
      </c>
      <c r="W108" s="100">
        <v>0</v>
      </c>
      <c r="X108" s="100">
        <v>0</v>
      </c>
      <c r="Y108" s="100">
        <v>0</v>
      </c>
      <c r="Z108" s="100">
        <v>301096.853715726</v>
      </c>
      <c r="AA108" s="100">
        <v>17191026.171088699</v>
      </c>
      <c r="AB108" s="100">
        <v>515922.39292992401</v>
      </c>
      <c r="AC108" s="100">
        <v>319162.37929319299</v>
      </c>
      <c r="AD108" s="100">
        <v>286976.64319878799</v>
      </c>
      <c r="AE108" s="100">
        <v>1829544.43916231</v>
      </c>
      <c r="AF108" s="100">
        <v>3299388.62986635</v>
      </c>
      <c r="AG108" s="100">
        <v>3521614.5230474202</v>
      </c>
      <c r="AH108" s="100">
        <v>3543807.2816610001</v>
      </c>
      <c r="AI108" s="100">
        <v>1704786.43780899</v>
      </c>
      <c r="AJ108" s="100">
        <v>0</v>
      </c>
      <c r="AK108" s="100">
        <v>0</v>
      </c>
      <c r="AL108" s="100">
        <v>0</v>
      </c>
      <c r="AM108" s="100">
        <v>10021.6790521929</v>
      </c>
      <c r="AN108" s="100">
        <v>15031224.406020099</v>
      </c>
      <c r="AO108" s="100">
        <v>58429.053182161799</v>
      </c>
      <c r="AP108" s="100">
        <v>87615.112243782103</v>
      </c>
      <c r="AQ108" s="100">
        <v>293271.26318673202</v>
      </c>
      <c r="AR108" s="100">
        <v>624197.193009465</v>
      </c>
      <c r="AS108" s="100">
        <v>875409.95468359999</v>
      </c>
      <c r="AT108" s="100">
        <v>507255.87767094298</v>
      </c>
      <c r="AU108" s="100">
        <v>0</v>
      </c>
      <c r="AV108" s="100">
        <v>0</v>
      </c>
      <c r="AW108" s="100">
        <v>0</v>
      </c>
      <c r="AX108" s="100">
        <v>0</v>
      </c>
      <c r="AY108" s="100">
        <v>0</v>
      </c>
      <c r="AZ108" s="100">
        <v>178549.87441371</v>
      </c>
      <c r="BA108" s="100">
        <v>2624728.3283903901</v>
      </c>
      <c r="BB108" s="100">
        <v>437819.18632368202</v>
      </c>
      <c r="BC108" s="100">
        <v>486417.35295818199</v>
      </c>
      <c r="BD108" s="100">
        <v>597330.53733921796</v>
      </c>
      <c r="BE108" s="100">
        <v>751798.52149452805</v>
      </c>
      <c r="BF108" s="100">
        <v>863657.28375142999</v>
      </c>
      <c r="BG108" s="100">
        <v>484788.179692737</v>
      </c>
      <c r="BH108" s="100">
        <v>0</v>
      </c>
      <c r="BI108" s="100">
        <v>0</v>
      </c>
      <c r="BJ108" s="100">
        <v>0</v>
      </c>
      <c r="BK108" s="100">
        <v>0</v>
      </c>
      <c r="BL108" s="100">
        <v>0</v>
      </c>
      <c r="BM108" s="100">
        <v>241220.345010057</v>
      </c>
      <c r="BN108" s="100">
        <v>3863031.4065698301</v>
      </c>
      <c r="BO108" s="100">
        <v>1426543.6067830999</v>
      </c>
      <c r="BP108" s="100">
        <v>2329386.7484178199</v>
      </c>
      <c r="BQ108" s="100">
        <v>2441835.1352514299</v>
      </c>
      <c r="BR108" s="100">
        <v>2596494.8439984201</v>
      </c>
      <c r="BS108" s="100">
        <v>2697304.9743610602</v>
      </c>
      <c r="BT108" s="100">
        <v>1398581.77896929</v>
      </c>
      <c r="BU108" s="100">
        <v>0</v>
      </c>
      <c r="BV108" s="100">
        <v>0</v>
      </c>
      <c r="BW108" s="100">
        <v>0</v>
      </c>
      <c r="BX108" s="100">
        <v>0</v>
      </c>
      <c r="BY108" s="100">
        <v>0</v>
      </c>
      <c r="BZ108" s="100">
        <v>248979.07064973001</v>
      </c>
      <c r="CA108" s="100">
        <v>13139126.1584308</v>
      </c>
    </row>
    <row r="109" spans="1:79" x14ac:dyDescent="0.2">
      <c r="A109" s="101" t="s">
        <v>392</v>
      </c>
      <c r="B109" s="100">
        <v>0</v>
      </c>
      <c r="C109" s="100">
        <v>0</v>
      </c>
      <c r="D109" s="100">
        <v>0</v>
      </c>
      <c r="E109" s="100">
        <v>0</v>
      </c>
      <c r="F109" s="100">
        <v>0</v>
      </c>
      <c r="G109" s="100">
        <v>0</v>
      </c>
      <c r="H109" s="100">
        <v>0</v>
      </c>
      <c r="I109" s="100">
        <v>0</v>
      </c>
      <c r="J109" s="100">
        <v>0</v>
      </c>
      <c r="K109" s="100">
        <v>0</v>
      </c>
      <c r="L109" s="100">
        <v>0</v>
      </c>
      <c r="M109" s="100">
        <v>0</v>
      </c>
      <c r="N109" s="100">
        <v>0</v>
      </c>
      <c r="O109" s="100">
        <v>0</v>
      </c>
      <c r="P109" s="100">
        <v>0</v>
      </c>
      <c r="Q109" s="100">
        <v>0</v>
      </c>
      <c r="R109" s="100">
        <v>0</v>
      </c>
      <c r="S109" s="100">
        <v>0</v>
      </c>
      <c r="T109" s="100">
        <v>0</v>
      </c>
      <c r="U109" s="100">
        <v>0</v>
      </c>
      <c r="V109" s="100">
        <v>0</v>
      </c>
      <c r="W109" s="100">
        <v>0</v>
      </c>
      <c r="X109" s="100">
        <v>0</v>
      </c>
      <c r="Y109" s="100">
        <v>0</v>
      </c>
      <c r="Z109" s="100">
        <v>0</v>
      </c>
      <c r="AA109" s="100">
        <v>0</v>
      </c>
      <c r="AB109" s="100">
        <v>0</v>
      </c>
      <c r="AC109" s="100">
        <v>0</v>
      </c>
      <c r="AD109" s="100">
        <v>0</v>
      </c>
      <c r="AE109" s="100">
        <v>0</v>
      </c>
      <c r="AF109" s="100">
        <v>0</v>
      </c>
      <c r="AG109" s="100">
        <v>0</v>
      </c>
      <c r="AH109" s="100">
        <v>0</v>
      </c>
      <c r="AI109" s="100">
        <v>0</v>
      </c>
      <c r="AJ109" s="100">
        <v>0</v>
      </c>
      <c r="AK109" s="100">
        <v>0</v>
      </c>
      <c r="AL109" s="100">
        <v>0</v>
      </c>
      <c r="AM109" s="100">
        <v>0</v>
      </c>
      <c r="AN109" s="100">
        <v>0</v>
      </c>
      <c r="AO109" s="100">
        <v>0</v>
      </c>
      <c r="AP109" s="100">
        <v>0</v>
      </c>
      <c r="AQ109" s="100">
        <v>0</v>
      </c>
      <c r="AR109" s="100">
        <v>0</v>
      </c>
      <c r="AS109" s="100">
        <v>0</v>
      </c>
      <c r="AT109" s="100">
        <v>0</v>
      </c>
      <c r="AU109" s="100">
        <v>0</v>
      </c>
      <c r="AV109" s="100">
        <v>0</v>
      </c>
      <c r="AW109" s="100">
        <v>0</v>
      </c>
      <c r="AX109" s="100">
        <v>0</v>
      </c>
      <c r="AY109" s="100">
        <v>0</v>
      </c>
      <c r="AZ109" s="100">
        <v>0</v>
      </c>
      <c r="BA109" s="100">
        <v>0</v>
      </c>
      <c r="BB109" s="100">
        <v>0</v>
      </c>
      <c r="BC109" s="100">
        <v>0</v>
      </c>
      <c r="BD109" s="100">
        <v>0</v>
      </c>
      <c r="BE109" s="100">
        <v>0</v>
      </c>
      <c r="BF109" s="100">
        <v>0</v>
      </c>
      <c r="BG109" s="100">
        <v>0</v>
      </c>
      <c r="BH109" s="100">
        <v>0</v>
      </c>
      <c r="BI109" s="100">
        <v>0</v>
      </c>
      <c r="BJ109" s="100">
        <v>0</v>
      </c>
      <c r="BK109" s="100">
        <v>0</v>
      </c>
      <c r="BL109" s="100">
        <v>0</v>
      </c>
      <c r="BM109" s="100">
        <v>0</v>
      </c>
      <c r="BN109" s="100">
        <v>0</v>
      </c>
      <c r="BO109" s="100">
        <v>0</v>
      </c>
      <c r="BP109" s="100">
        <v>0</v>
      </c>
      <c r="BQ109" s="100">
        <v>0</v>
      </c>
      <c r="BR109" s="100">
        <v>0</v>
      </c>
      <c r="BS109" s="100">
        <v>0</v>
      </c>
      <c r="BT109" s="100">
        <v>0</v>
      </c>
      <c r="BU109" s="100">
        <v>0</v>
      </c>
      <c r="BV109" s="100">
        <v>0</v>
      </c>
      <c r="BW109" s="100">
        <v>0</v>
      </c>
      <c r="BX109" s="100">
        <v>0</v>
      </c>
      <c r="BY109" s="100">
        <v>0</v>
      </c>
      <c r="BZ109" s="100">
        <v>0</v>
      </c>
      <c r="CA109" s="100">
        <v>0</v>
      </c>
    </row>
    <row r="110" spans="1:79" x14ac:dyDescent="0.2">
      <c r="A110" s="101" t="s">
        <v>393</v>
      </c>
      <c r="B110" s="100">
        <v>0</v>
      </c>
      <c r="C110" s="100">
        <v>0</v>
      </c>
      <c r="D110" s="100">
        <v>0</v>
      </c>
      <c r="E110" s="100">
        <v>0</v>
      </c>
      <c r="F110" s="100">
        <v>0</v>
      </c>
      <c r="G110" s="100">
        <v>0</v>
      </c>
      <c r="H110" s="100">
        <v>0</v>
      </c>
      <c r="I110" s="100">
        <v>0</v>
      </c>
      <c r="J110" s="100">
        <v>0</v>
      </c>
      <c r="K110" s="100">
        <v>0</v>
      </c>
      <c r="L110" s="100">
        <v>0</v>
      </c>
      <c r="M110" s="100">
        <v>0</v>
      </c>
      <c r="N110" s="100">
        <v>0</v>
      </c>
      <c r="O110" s="100">
        <v>0</v>
      </c>
      <c r="P110" s="100">
        <v>0</v>
      </c>
      <c r="Q110" s="100">
        <v>0</v>
      </c>
      <c r="R110" s="100">
        <v>0</v>
      </c>
      <c r="S110" s="100">
        <v>0</v>
      </c>
      <c r="T110" s="100">
        <v>0</v>
      </c>
      <c r="U110" s="100">
        <v>0</v>
      </c>
      <c r="V110" s="100">
        <v>0</v>
      </c>
      <c r="W110" s="100">
        <v>0</v>
      </c>
      <c r="X110" s="100">
        <v>0</v>
      </c>
      <c r="Y110" s="100">
        <v>0</v>
      </c>
      <c r="Z110" s="100">
        <v>0</v>
      </c>
      <c r="AA110" s="100">
        <v>0</v>
      </c>
      <c r="AB110" s="100">
        <v>0</v>
      </c>
      <c r="AC110" s="100">
        <v>0</v>
      </c>
      <c r="AD110" s="100">
        <v>0</v>
      </c>
      <c r="AE110" s="100">
        <v>0</v>
      </c>
      <c r="AF110" s="100">
        <v>0</v>
      </c>
      <c r="AG110" s="100">
        <v>0</v>
      </c>
      <c r="AH110" s="100">
        <v>0</v>
      </c>
      <c r="AI110" s="100">
        <v>0</v>
      </c>
      <c r="AJ110" s="100">
        <v>0</v>
      </c>
      <c r="AK110" s="100">
        <v>0</v>
      </c>
      <c r="AL110" s="100">
        <v>0</v>
      </c>
      <c r="AM110" s="100">
        <v>0</v>
      </c>
      <c r="AN110" s="100">
        <v>0</v>
      </c>
      <c r="AO110" s="100">
        <v>0</v>
      </c>
      <c r="AP110" s="100">
        <v>0</v>
      </c>
      <c r="AQ110" s="100">
        <v>0</v>
      </c>
      <c r="AR110" s="100">
        <v>0</v>
      </c>
      <c r="AS110" s="100">
        <v>0</v>
      </c>
      <c r="AT110" s="100">
        <v>0</v>
      </c>
      <c r="AU110" s="100">
        <v>0</v>
      </c>
      <c r="AV110" s="100">
        <v>0</v>
      </c>
      <c r="AW110" s="100">
        <v>0</v>
      </c>
      <c r="AX110" s="100">
        <v>0</v>
      </c>
      <c r="AY110" s="100">
        <v>0</v>
      </c>
      <c r="AZ110" s="100">
        <v>0</v>
      </c>
      <c r="BA110" s="100">
        <v>0</v>
      </c>
      <c r="BB110" s="100">
        <v>0</v>
      </c>
      <c r="BC110" s="100">
        <v>0</v>
      </c>
      <c r="BD110" s="100">
        <v>0</v>
      </c>
      <c r="BE110" s="100">
        <v>0</v>
      </c>
      <c r="BF110" s="100">
        <v>0</v>
      </c>
      <c r="BG110" s="100">
        <v>0</v>
      </c>
      <c r="BH110" s="100">
        <v>0</v>
      </c>
      <c r="BI110" s="100">
        <v>0</v>
      </c>
      <c r="BJ110" s="100">
        <v>0</v>
      </c>
      <c r="BK110" s="100">
        <v>0</v>
      </c>
      <c r="BL110" s="100">
        <v>0</v>
      </c>
      <c r="BM110" s="100">
        <v>0</v>
      </c>
      <c r="BN110" s="100">
        <v>0</v>
      </c>
      <c r="BO110" s="100">
        <v>0</v>
      </c>
      <c r="BP110" s="100">
        <v>0</v>
      </c>
      <c r="BQ110" s="100">
        <v>0</v>
      </c>
      <c r="BR110" s="100">
        <v>0</v>
      </c>
      <c r="BS110" s="100">
        <v>0</v>
      </c>
      <c r="BT110" s="100">
        <v>0</v>
      </c>
      <c r="BU110" s="100">
        <v>0</v>
      </c>
      <c r="BV110" s="100">
        <v>0</v>
      </c>
      <c r="BW110" s="100">
        <v>0</v>
      </c>
      <c r="BX110" s="100">
        <v>0</v>
      </c>
      <c r="BY110" s="100">
        <v>0</v>
      </c>
      <c r="BZ110" s="100">
        <v>0</v>
      </c>
      <c r="CA110" s="100">
        <v>0</v>
      </c>
    </row>
    <row r="111" spans="1:79" outlineLevel="1" x14ac:dyDescent="0.2">
      <c r="A111" s="101" t="s">
        <v>386</v>
      </c>
    </row>
    <row r="112" spans="1:79" outlineLevel="1" x14ac:dyDescent="0.2">
      <c r="A112" s="101" t="s">
        <v>394</v>
      </c>
    </row>
    <row r="113" spans="1:79" outlineLevel="1" x14ac:dyDescent="0.2">
      <c r="A113" s="101" t="s">
        <v>395</v>
      </c>
    </row>
    <row r="114" spans="1:79" outlineLevel="1" x14ac:dyDescent="0.2">
      <c r="A114" s="101" t="s">
        <v>366</v>
      </c>
      <c r="B114" s="100">
        <v>-659509.99999999895</v>
      </c>
      <c r="C114" s="100">
        <v>-693460</v>
      </c>
      <c r="D114" s="100">
        <v>-768239.99999999895</v>
      </c>
      <c r="E114" s="100">
        <v>-769809.99999999895</v>
      </c>
      <c r="F114" s="100">
        <v>-675849.99999999895</v>
      </c>
      <c r="G114" s="100">
        <v>-649280</v>
      </c>
      <c r="H114" s="100">
        <v>-480100</v>
      </c>
      <c r="I114" s="100">
        <v>-406610</v>
      </c>
      <c r="J114" s="100">
        <v>-359680</v>
      </c>
      <c r="K114" s="100">
        <v>-351859.99999999901</v>
      </c>
      <c r="L114" s="100">
        <v>-402550</v>
      </c>
      <c r="M114" s="100">
        <v>-423819.99999999901</v>
      </c>
      <c r="N114" s="100">
        <v>-6640769.9999999898</v>
      </c>
      <c r="O114" s="100">
        <v>-469075.49381196802</v>
      </c>
      <c r="P114" s="100">
        <v>-514533.18557887501</v>
      </c>
      <c r="Q114" s="100">
        <v>-546684.14014808601</v>
      </c>
      <c r="R114" s="100">
        <v>-571537.42212952406</v>
      </c>
      <c r="S114" s="100">
        <v>-434018.48589882901</v>
      </c>
      <c r="T114" s="100">
        <v>-461650.855758561</v>
      </c>
      <c r="U114" s="100">
        <v>-485421.43484528299</v>
      </c>
      <c r="V114" s="100">
        <v>-508300.62828345899</v>
      </c>
      <c r="W114" s="100">
        <v>-530751.76839785499</v>
      </c>
      <c r="X114" s="100">
        <v>-556818.50764614297</v>
      </c>
      <c r="Y114" s="100">
        <v>-585975.158550789</v>
      </c>
      <c r="Z114" s="100">
        <v>-612168.84344826604</v>
      </c>
      <c r="AA114" s="100">
        <v>-6276935.9244976398</v>
      </c>
      <c r="AB114" s="100">
        <v>-629646.84760394902</v>
      </c>
      <c r="AC114" s="100">
        <v>-386002.92051833402</v>
      </c>
      <c r="AD114" s="100">
        <v>-409161.31784538599</v>
      </c>
      <c r="AE114" s="100">
        <v>-431669.12717703503</v>
      </c>
      <c r="AF114" s="100">
        <v>-453970.72370911698</v>
      </c>
      <c r="AG114" s="100">
        <v>-475548.87893423298</v>
      </c>
      <c r="AH114" s="100">
        <v>-497348.59376690502</v>
      </c>
      <c r="AI114" s="100">
        <v>-517766.12873328797</v>
      </c>
      <c r="AJ114" s="100">
        <v>-539082.07158123597</v>
      </c>
      <c r="AK114" s="100">
        <v>-367469.142248191</v>
      </c>
      <c r="AL114" s="100">
        <v>-382530.85720435699</v>
      </c>
      <c r="AM114" s="100">
        <v>-161548.96074721299</v>
      </c>
      <c r="AN114" s="100">
        <v>-5251745.5700692497</v>
      </c>
      <c r="AO114" s="100">
        <v>-165747.99787365401</v>
      </c>
      <c r="AP114" s="100">
        <v>-171676.72019238601</v>
      </c>
      <c r="AQ114" s="100">
        <v>-176681.904824992</v>
      </c>
      <c r="AR114" s="100">
        <v>-181732.04937467899</v>
      </c>
      <c r="AS114" s="100">
        <v>-186459.19055793001</v>
      </c>
      <c r="AT114" s="100">
        <v>-191039.59711827699</v>
      </c>
      <c r="AU114" s="100">
        <v>-196115.94614693301</v>
      </c>
      <c r="AV114" s="100">
        <v>-201153.25668833099</v>
      </c>
      <c r="AW114" s="100">
        <v>-206532.43743080701</v>
      </c>
      <c r="AX114" s="100">
        <v>-211667.60756329601</v>
      </c>
      <c r="AY114" s="100">
        <v>-215837.38486479199</v>
      </c>
      <c r="AZ114" s="100">
        <v>-33643.239406726301</v>
      </c>
      <c r="BA114" s="100">
        <v>-2138287.33204281</v>
      </c>
      <c r="BB114" s="100">
        <v>-34123.487734871</v>
      </c>
      <c r="BC114" s="100">
        <v>-40505.060553925403</v>
      </c>
      <c r="BD114" s="100">
        <v>-52269.287573822803</v>
      </c>
      <c r="BE114" s="100">
        <v>-64127.903262057</v>
      </c>
      <c r="BF114" s="100">
        <v>-76081.928462397307</v>
      </c>
      <c r="BG114" s="100">
        <v>-88132.397223583102</v>
      </c>
      <c r="BH114" s="100">
        <v>-100280.356992029</v>
      </c>
      <c r="BI114" s="100">
        <v>-112526.868807579</v>
      </c>
      <c r="BJ114" s="100">
        <v>-124873.00750235999</v>
      </c>
      <c r="BK114" s="100">
        <v>-137319.86190318799</v>
      </c>
      <c r="BL114" s="100">
        <v>-149868.53503674999</v>
      </c>
      <c r="BM114" s="100">
        <v>-162520.14433868899</v>
      </c>
      <c r="BN114" s="100">
        <v>-1142628.8393912499</v>
      </c>
      <c r="BO114" s="100">
        <v>-172296.31591302899</v>
      </c>
      <c r="BP114" s="100">
        <v>-185313.97451285401</v>
      </c>
      <c r="BQ114" s="100">
        <v>-32358.934880170302</v>
      </c>
      <c r="BR114" s="100">
        <v>-38282.608624829998</v>
      </c>
      <c r="BS114" s="100">
        <v>-44253.834543143799</v>
      </c>
      <c r="BT114" s="100">
        <v>-50273.127764053403</v>
      </c>
      <c r="BU114" s="100">
        <v>-56341.010090416399</v>
      </c>
      <c r="BV114" s="100">
        <v>-62458.010096514503</v>
      </c>
      <c r="BW114" s="100">
        <v>-68624.663227103694</v>
      </c>
      <c r="BX114" s="100">
        <v>-74841.511898255107</v>
      </c>
      <c r="BY114" s="100">
        <v>-81109.1055995426</v>
      </c>
      <c r="BZ114" s="100">
        <v>-87428.000998212199</v>
      </c>
      <c r="CA114" s="100">
        <v>-953581.09814812604</v>
      </c>
    </row>
    <row r="115" spans="1:79" x14ac:dyDescent="0.2">
      <c r="A115" s="101" t="s">
        <v>396</v>
      </c>
      <c r="B115" s="100">
        <v>-659521.16999999899</v>
      </c>
      <c r="C115" s="100">
        <v>-694642.65</v>
      </c>
      <c r="D115" s="100">
        <v>-766911.16</v>
      </c>
      <c r="E115" s="100">
        <v>-769925.53</v>
      </c>
      <c r="F115" s="100">
        <v>-675862.62</v>
      </c>
      <c r="G115" s="100">
        <v>-649221.93999999994</v>
      </c>
      <c r="H115" s="100">
        <v>-480097.93</v>
      </c>
      <c r="I115" s="100">
        <v>-406598.23</v>
      </c>
      <c r="J115" s="100">
        <v>-359676.05</v>
      </c>
      <c r="K115" s="100">
        <v>-351865.1</v>
      </c>
      <c r="L115" s="100">
        <v>-402550.8</v>
      </c>
      <c r="M115" s="100">
        <v>-423721.36</v>
      </c>
      <c r="N115" s="100">
        <v>-6640594.54</v>
      </c>
      <c r="O115" s="100">
        <v>-469075.49381196802</v>
      </c>
      <c r="P115" s="100">
        <v>-514533.18557887501</v>
      </c>
      <c r="Q115" s="100">
        <v>-546684.14014808601</v>
      </c>
      <c r="R115" s="100">
        <v>-571537.42212952406</v>
      </c>
      <c r="S115" s="100">
        <v>-434018.48589882901</v>
      </c>
      <c r="T115" s="100">
        <v>-461650.855758561</v>
      </c>
      <c r="U115" s="100">
        <v>-485421.43484528299</v>
      </c>
      <c r="V115" s="100">
        <v>-508300.62828345899</v>
      </c>
      <c r="W115" s="100">
        <v>-530751.76839785499</v>
      </c>
      <c r="X115" s="100">
        <v>-556818.50764614297</v>
      </c>
      <c r="Y115" s="100">
        <v>-585975.158550789</v>
      </c>
      <c r="Z115" s="100">
        <v>-612168.84344826604</v>
      </c>
      <c r="AA115" s="100">
        <v>-6276935.9244976398</v>
      </c>
      <c r="AB115" s="100">
        <v>-629646.84760394902</v>
      </c>
      <c r="AC115" s="100">
        <v>-386002.92051833402</v>
      </c>
      <c r="AD115" s="100">
        <v>-409161.31784538599</v>
      </c>
      <c r="AE115" s="100">
        <v>-431669.12717703503</v>
      </c>
      <c r="AF115" s="100">
        <v>-453970.72370911698</v>
      </c>
      <c r="AG115" s="100">
        <v>-475548.87893423298</v>
      </c>
      <c r="AH115" s="100">
        <v>-497348.59376690502</v>
      </c>
      <c r="AI115" s="100">
        <v>-517766.12873328797</v>
      </c>
      <c r="AJ115" s="100">
        <v>-539082.07158123597</v>
      </c>
      <c r="AK115" s="100">
        <v>-367469.142248191</v>
      </c>
      <c r="AL115" s="100">
        <v>-382530.85720435699</v>
      </c>
      <c r="AM115" s="100">
        <v>-161548.96074721299</v>
      </c>
      <c r="AN115" s="100">
        <v>-5251745.5700692497</v>
      </c>
      <c r="AO115" s="100">
        <v>-165747.99787365401</v>
      </c>
      <c r="AP115" s="100">
        <v>-171676.72019238601</v>
      </c>
      <c r="AQ115" s="100">
        <v>-176681.904824992</v>
      </c>
      <c r="AR115" s="100">
        <v>-181732.04937467899</v>
      </c>
      <c r="AS115" s="100">
        <v>-186459.19055793001</v>
      </c>
      <c r="AT115" s="100">
        <v>-191039.59711827699</v>
      </c>
      <c r="AU115" s="100">
        <v>-196115.94614693301</v>
      </c>
      <c r="AV115" s="100">
        <v>-201153.25668833099</v>
      </c>
      <c r="AW115" s="100">
        <v>-206532.43743080701</v>
      </c>
      <c r="AX115" s="100">
        <v>-211667.60756329601</v>
      </c>
      <c r="AY115" s="100">
        <v>-215837.38486479199</v>
      </c>
      <c r="AZ115" s="100">
        <v>-33643.239406726301</v>
      </c>
      <c r="BA115" s="100">
        <v>-2138287.33204281</v>
      </c>
      <c r="BB115" s="100">
        <v>-34123.487734871</v>
      </c>
      <c r="BC115" s="100">
        <v>-40505.060553925403</v>
      </c>
      <c r="BD115" s="100">
        <v>-52269.287573822803</v>
      </c>
      <c r="BE115" s="100">
        <v>-64127.903262057</v>
      </c>
      <c r="BF115" s="100">
        <v>-76081.928462397307</v>
      </c>
      <c r="BG115" s="100">
        <v>-88132.397223583102</v>
      </c>
      <c r="BH115" s="100">
        <v>-100280.356992029</v>
      </c>
      <c r="BI115" s="100">
        <v>-112526.868807579</v>
      </c>
      <c r="BJ115" s="100">
        <v>-124873.00750235999</v>
      </c>
      <c r="BK115" s="100">
        <v>-137319.86190318799</v>
      </c>
      <c r="BL115" s="100">
        <v>-149868.53503674999</v>
      </c>
      <c r="BM115" s="100">
        <v>-162520.14433868899</v>
      </c>
      <c r="BN115" s="100">
        <v>-1142628.8393912499</v>
      </c>
      <c r="BO115" s="100">
        <v>-172296.31591302899</v>
      </c>
      <c r="BP115" s="100">
        <v>-185313.97451285401</v>
      </c>
      <c r="BQ115" s="100">
        <v>-32358.934880170302</v>
      </c>
      <c r="BR115" s="100">
        <v>-38282.608624829998</v>
      </c>
      <c r="BS115" s="100">
        <v>-44253.834543143799</v>
      </c>
      <c r="BT115" s="100">
        <v>-50273.127764053403</v>
      </c>
      <c r="BU115" s="100">
        <v>-56341.010090416399</v>
      </c>
      <c r="BV115" s="100">
        <v>-62458.010096514503</v>
      </c>
      <c r="BW115" s="100">
        <v>-68624.663227103694</v>
      </c>
      <c r="BX115" s="100">
        <v>-74841.511898255107</v>
      </c>
      <c r="BY115" s="100">
        <v>-81109.1055995426</v>
      </c>
      <c r="BZ115" s="100">
        <v>-87428.000998212199</v>
      </c>
      <c r="CA115" s="100">
        <v>-953581.09814812604</v>
      </c>
    </row>
    <row r="116" spans="1:79" x14ac:dyDescent="0.2">
      <c r="A116" s="99" t="s">
        <v>397</v>
      </c>
      <c r="B116" s="100">
        <v>25543744.809999999</v>
      </c>
      <c r="C116" s="100">
        <v>25618141.9799999</v>
      </c>
      <c r="D116" s="100">
        <v>25780791.339999899</v>
      </c>
      <c r="E116" s="100">
        <v>25905020.460000001</v>
      </c>
      <c r="F116" s="100">
        <v>26291401.029999901</v>
      </c>
      <c r="G116" s="100">
        <v>30690270.420000002</v>
      </c>
      <c r="H116" s="100">
        <v>26720797.719999999</v>
      </c>
      <c r="I116" s="100">
        <v>24290467.129999999</v>
      </c>
      <c r="J116" s="100">
        <v>26246313.760000002</v>
      </c>
      <c r="K116" s="100">
        <v>26328573.010000002</v>
      </c>
      <c r="L116" s="100">
        <v>36191289.149999999</v>
      </c>
      <c r="M116" s="100">
        <v>34607165.579999998</v>
      </c>
      <c r="N116" s="100">
        <v>334213976.38999999</v>
      </c>
      <c r="O116" s="100">
        <v>35117381.122558601</v>
      </c>
      <c r="P116" s="100">
        <v>35127076.095366098</v>
      </c>
      <c r="Q116" s="100">
        <v>35534254.5774239</v>
      </c>
      <c r="R116" s="100">
        <v>35555294.056027502</v>
      </c>
      <c r="S116" s="100">
        <v>35888486.480434999</v>
      </c>
      <c r="T116" s="100">
        <v>37036200.001592703</v>
      </c>
      <c r="U116" s="100">
        <v>35869827.211614601</v>
      </c>
      <c r="V116" s="100">
        <v>35349306.9923888</v>
      </c>
      <c r="W116" s="100">
        <v>35362377.5301423</v>
      </c>
      <c r="X116" s="100">
        <v>35051035.032513298</v>
      </c>
      <c r="Y116" s="100">
        <v>35017095.8152759</v>
      </c>
      <c r="Z116" s="100">
        <v>35594192.766773403</v>
      </c>
      <c r="AA116" s="100">
        <v>426502527.68211198</v>
      </c>
      <c r="AB116" s="100">
        <v>34955790.017781198</v>
      </c>
      <c r="AC116" s="100">
        <v>35020081.392333299</v>
      </c>
      <c r="AD116" s="100">
        <v>35322295.947839297</v>
      </c>
      <c r="AE116" s="100">
        <v>35034769.608366102</v>
      </c>
      <c r="AF116" s="100">
        <v>35134739.814002</v>
      </c>
      <c r="AG116" s="100">
        <v>35663900.8527878</v>
      </c>
      <c r="AH116" s="100">
        <v>35378442.348919399</v>
      </c>
      <c r="AI116" s="100">
        <v>36539850.054662503</v>
      </c>
      <c r="AJ116" s="100">
        <v>36101630.822464898</v>
      </c>
      <c r="AK116" s="100">
        <v>35964030.643083103</v>
      </c>
      <c r="AL116" s="100">
        <v>35949101.954792902</v>
      </c>
      <c r="AM116" s="100">
        <v>36636162.779923402</v>
      </c>
      <c r="AN116" s="100">
        <v>427700796.236956</v>
      </c>
      <c r="AO116" s="100">
        <v>36265376.942334503</v>
      </c>
      <c r="AP116" s="100">
        <v>36252449.708897203</v>
      </c>
      <c r="AQ116" s="100">
        <v>36752296.232701004</v>
      </c>
      <c r="AR116" s="100">
        <v>36781317.982635498</v>
      </c>
      <c r="AS116" s="100">
        <v>37000248.001639202</v>
      </c>
      <c r="AT116" s="100">
        <v>39049389.057359502</v>
      </c>
      <c r="AU116" s="100">
        <v>38929981.854466297</v>
      </c>
      <c r="AV116" s="100">
        <v>38921699.827377804</v>
      </c>
      <c r="AW116" s="100">
        <v>39219617.227760203</v>
      </c>
      <c r="AX116" s="100">
        <v>38908361.929746002</v>
      </c>
      <c r="AY116" s="100">
        <v>38906195.210539199</v>
      </c>
      <c r="AZ116" s="100">
        <v>39667603.790279903</v>
      </c>
      <c r="BA116" s="100">
        <v>456654537.765737</v>
      </c>
      <c r="BB116" s="100">
        <v>39672028.4560863</v>
      </c>
      <c r="BC116" s="100">
        <v>39691657.010391101</v>
      </c>
      <c r="BD116" s="100">
        <v>40103481.393061601</v>
      </c>
      <c r="BE116" s="100">
        <v>40040944.659494303</v>
      </c>
      <c r="BF116" s="100">
        <v>40204646.317865603</v>
      </c>
      <c r="BG116" s="100">
        <v>42006579.718460299</v>
      </c>
      <c r="BH116" s="100">
        <v>41762733.625666998</v>
      </c>
      <c r="BI116" s="100">
        <v>41745175.624333501</v>
      </c>
      <c r="BJ116" s="100">
        <v>42033872.963586599</v>
      </c>
      <c r="BK116" s="100">
        <v>41712385.399696499</v>
      </c>
      <c r="BL116" s="100">
        <v>41781105.144672699</v>
      </c>
      <c r="BM116" s="100">
        <v>42405423.937796101</v>
      </c>
      <c r="BN116" s="100">
        <v>493160034.25111198</v>
      </c>
      <c r="BO116" s="100">
        <v>42377975.931460597</v>
      </c>
      <c r="BP116" s="100">
        <v>42348571.579327598</v>
      </c>
      <c r="BQ116" s="100">
        <v>42917478.795654804</v>
      </c>
      <c r="BR116" s="100">
        <v>42844915.790293403</v>
      </c>
      <c r="BS116" s="100">
        <v>42992893.307831101</v>
      </c>
      <c r="BT116" s="100">
        <v>45832936.786360599</v>
      </c>
      <c r="BU116" s="100">
        <v>45330102.675360397</v>
      </c>
      <c r="BV116" s="100">
        <v>45318424.107311398</v>
      </c>
      <c r="BW116" s="100">
        <v>45613108.705713399</v>
      </c>
      <c r="BX116" s="100">
        <v>45297644.126672201</v>
      </c>
      <c r="BY116" s="100">
        <v>45289629.377121903</v>
      </c>
      <c r="BZ116" s="100">
        <v>45725451.707273997</v>
      </c>
      <c r="CA116" s="100">
        <v>531889132.89038098</v>
      </c>
    </row>
    <row r="117" spans="1:79" x14ac:dyDescent="0.2">
      <c r="A117" s="101" t="s">
        <v>398</v>
      </c>
    </row>
  </sheetData>
  <printOptions horizontalCentered="1"/>
  <pageMargins left="0.5" right="0.5" top="0.75" bottom="0.5" header="0.5" footer="0.5"/>
  <pageSetup scale="65" fitToHeight="15" pageOrder="overThenDown" orientation="landscape" cellComments="asDisplayed" r:id="rId1"/>
  <headerFooter>
    <oddHeader xml:space="preserve">&amp;RDEF’s Response to OPC POD 1 (1-26)
Q7
Page &amp;P of &amp;N
</oddHeader>
    <oddFooter>&amp;R20240025-OPCPOD1-00004277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47437-3719-4A76-949F-BA5BEF589B17}">
  <sheetPr>
    <tabColor theme="7" tint="0.79998168889431442"/>
  </sheetPr>
  <dimension ref="A1:CA51"/>
  <sheetViews>
    <sheetView tabSelected="1" workbookViewId="0">
      <selection activeCell="F23" sqref="F23"/>
    </sheetView>
  </sheetViews>
  <sheetFormatPr defaultColWidth="10.6640625" defaultRowHeight="10.199999999999999" outlineLevelCol="1" x14ac:dyDescent="0.2"/>
  <cols>
    <col min="1" max="1" width="38.77734375" style="101" customWidth="1"/>
    <col min="2" max="13" width="12.44140625" style="100" hidden="1" customWidth="1" outlineLevel="1"/>
    <col min="14" max="14" width="16.44140625" style="100" customWidth="1" collapsed="1"/>
    <col min="15" max="26" width="12.44140625" style="100" hidden="1" customWidth="1" outlineLevel="1"/>
    <col min="27" max="27" width="16.44140625" style="100" customWidth="1" collapsed="1"/>
    <col min="28" max="39" width="12.44140625" style="100" hidden="1" customWidth="1" outlineLevel="1"/>
    <col min="40" max="40" width="16.44140625" style="100" customWidth="1" collapsed="1"/>
    <col min="41" max="52" width="12.44140625" style="100" hidden="1" customWidth="1" outlineLevel="1"/>
    <col min="53" max="53" width="16.44140625" style="100" customWidth="1" collapsed="1"/>
    <col min="54" max="65" width="12.44140625" style="100" hidden="1" customWidth="1" outlineLevel="1"/>
    <col min="66" max="66" width="16.44140625" style="100" customWidth="1" collapsed="1"/>
    <col min="67" max="78" width="12.44140625" style="100" hidden="1" customWidth="1" outlineLevel="1"/>
    <col min="79" max="79" width="16.44140625" style="100" customWidth="1" collapsed="1"/>
    <col min="80" max="16384" width="10.6640625" style="100"/>
  </cols>
  <sheetData>
    <row r="1" spans="1:79" s="97" customFormat="1" ht="30.6" x14ac:dyDescent="0.2">
      <c r="A1" s="168" t="s">
        <v>399</v>
      </c>
    </row>
    <row r="2" spans="1:79" s="97" customFormat="1" x14ac:dyDescent="0.2">
      <c r="A2" s="98" t="s">
        <v>88</v>
      </c>
      <c r="B2" s="97" t="s">
        <v>90</v>
      </c>
      <c r="C2" s="97" t="s">
        <v>91</v>
      </c>
      <c r="D2" s="97" t="s">
        <v>92</v>
      </c>
      <c r="E2" s="97" t="s">
        <v>93</v>
      </c>
      <c r="F2" s="97" t="s">
        <v>94</v>
      </c>
      <c r="G2" s="97" t="s">
        <v>95</v>
      </c>
      <c r="H2" s="97" t="s">
        <v>96</v>
      </c>
      <c r="I2" s="97" t="s">
        <v>97</v>
      </c>
      <c r="J2" s="97" t="s">
        <v>98</v>
      </c>
      <c r="K2" s="97" t="s">
        <v>99</v>
      </c>
      <c r="L2" s="97" t="s">
        <v>100</v>
      </c>
      <c r="M2" s="97" t="s">
        <v>101</v>
      </c>
      <c r="N2" s="97" t="s">
        <v>102</v>
      </c>
      <c r="O2" s="97" t="s">
        <v>103</v>
      </c>
      <c r="P2" s="97" t="s">
        <v>104</v>
      </c>
      <c r="Q2" s="97" t="s">
        <v>105</v>
      </c>
      <c r="R2" s="97" t="s">
        <v>106</v>
      </c>
      <c r="S2" s="97" t="s">
        <v>107</v>
      </c>
      <c r="T2" s="97" t="s">
        <v>108</v>
      </c>
      <c r="U2" s="97" t="s">
        <v>109</v>
      </c>
      <c r="V2" s="97" t="s">
        <v>110</v>
      </c>
      <c r="W2" s="97" t="s">
        <v>111</v>
      </c>
      <c r="X2" s="97" t="s">
        <v>112</v>
      </c>
      <c r="Y2" s="97" t="s">
        <v>113</v>
      </c>
      <c r="Z2" s="97" t="s">
        <v>114</v>
      </c>
      <c r="AA2" s="97" t="s">
        <v>115</v>
      </c>
      <c r="AB2" s="97" t="s">
        <v>116</v>
      </c>
      <c r="AC2" s="97" t="s">
        <v>117</v>
      </c>
      <c r="AD2" s="97" t="s">
        <v>118</v>
      </c>
      <c r="AE2" s="97" t="s">
        <v>119</v>
      </c>
      <c r="AF2" s="97" t="s">
        <v>120</v>
      </c>
      <c r="AG2" s="97" t="s">
        <v>121</v>
      </c>
      <c r="AH2" s="97" t="s">
        <v>122</v>
      </c>
      <c r="AI2" s="97" t="s">
        <v>123</v>
      </c>
      <c r="AJ2" s="97" t="s">
        <v>124</v>
      </c>
      <c r="AK2" s="97" t="s">
        <v>125</v>
      </c>
      <c r="AL2" s="97" t="s">
        <v>126</v>
      </c>
      <c r="AM2" s="97" t="s">
        <v>127</v>
      </c>
      <c r="AN2" s="97" t="s">
        <v>128</v>
      </c>
      <c r="AO2" s="97" t="s">
        <v>129</v>
      </c>
      <c r="AP2" s="97" t="s">
        <v>130</v>
      </c>
      <c r="AQ2" s="97" t="s">
        <v>131</v>
      </c>
      <c r="AR2" s="97" t="s">
        <v>132</v>
      </c>
      <c r="AS2" s="97" t="s">
        <v>133</v>
      </c>
      <c r="AT2" s="97" t="s">
        <v>134</v>
      </c>
      <c r="AU2" s="97" t="s">
        <v>135</v>
      </c>
      <c r="AV2" s="97" t="s">
        <v>136</v>
      </c>
      <c r="AW2" s="97" t="s">
        <v>137</v>
      </c>
      <c r="AX2" s="97" t="s">
        <v>138</v>
      </c>
      <c r="AY2" s="97" t="s">
        <v>139</v>
      </c>
      <c r="AZ2" s="97" t="s">
        <v>140</v>
      </c>
      <c r="BA2" s="97" t="s">
        <v>141</v>
      </c>
      <c r="BB2" s="97" t="s">
        <v>142</v>
      </c>
      <c r="BC2" s="97" t="s">
        <v>143</v>
      </c>
      <c r="BD2" s="97" t="s">
        <v>144</v>
      </c>
      <c r="BE2" s="97" t="s">
        <v>145</v>
      </c>
      <c r="BF2" s="97" t="s">
        <v>146</v>
      </c>
      <c r="BG2" s="97" t="s">
        <v>147</v>
      </c>
      <c r="BH2" s="97" t="s">
        <v>148</v>
      </c>
      <c r="BI2" s="97" t="s">
        <v>149</v>
      </c>
      <c r="BJ2" s="97" t="s">
        <v>150</v>
      </c>
      <c r="BK2" s="97" t="s">
        <v>151</v>
      </c>
      <c r="BL2" s="97" t="s">
        <v>152</v>
      </c>
      <c r="BM2" s="97" t="s">
        <v>153</v>
      </c>
      <c r="BN2" s="97" t="s">
        <v>154</v>
      </c>
      <c r="BO2" s="97" t="s">
        <v>155</v>
      </c>
      <c r="BP2" s="97" t="s">
        <v>156</v>
      </c>
      <c r="BQ2" s="97" t="s">
        <v>157</v>
      </c>
      <c r="BR2" s="97" t="s">
        <v>158</v>
      </c>
      <c r="BS2" s="97" t="s">
        <v>159</v>
      </c>
      <c r="BT2" s="97" t="s">
        <v>160</v>
      </c>
      <c r="BU2" s="97" t="s">
        <v>161</v>
      </c>
      <c r="BV2" s="97" t="s">
        <v>162</v>
      </c>
      <c r="BW2" s="97" t="s">
        <v>163</v>
      </c>
      <c r="BX2" s="97" t="s">
        <v>164</v>
      </c>
      <c r="BY2" s="97" t="s">
        <v>165</v>
      </c>
      <c r="BZ2" s="97" t="s">
        <v>166</v>
      </c>
      <c r="CA2" s="97" t="s">
        <v>167</v>
      </c>
    </row>
    <row r="3" spans="1:79" s="97" customFormat="1" x14ac:dyDescent="0.2">
      <c r="A3" s="98"/>
    </row>
    <row r="4" spans="1:79" x14ac:dyDescent="0.2">
      <c r="A4" s="101" t="s">
        <v>168</v>
      </c>
    </row>
    <row r="5" spans="1:79" x14ac:dyDescent="0.2">
      <c r="A5" s="101" t="s">
        <v>400</v>
      </c>
      <c r="B5" s="100">
        <v>0</v>
      </c>
      <c r="C5" s="100">
        <v>0</v>
      </c>
      <c r="D5" s="100">
        <v>0</v>
      </c>
      <c r="E5" s="100">
        <v>0</v>
      </c>
      <c r="F5" s="100">
        <v>0</v>
      </c>
      <c r="G5" s="100">
        <v>0</v>
      </c>
      <c r="H5" s="100">
        <v>0</v>
      </c>
      <c r="I5" s="100">
        <v>0</v>
      </c>
      <c r="J5" s="100">
        <v>0</v>
      </c>
      <c r="K5" s="100">
        <v>0</v>
      </c>
      <c r="L5" s="100">
        <v>0</v>
      </c>
      <c r="M5" s="100">
        <v>0</v>
      </c>
      <c r="N5" s="100">
        <v>0</v>
      </c>
      <c r="O5" s="100">
        <v>0</v>
      </c>
      <c r="P5" s="100">
        <v>0</v>
      </c>
      <c r="Q5" s="100">
        <v>0</v>
      </c>
      <c r="R5" s="100">
        <v>0</v>
      </c>
      <c r="S5" s="100">
        <v>0</v>
      </c>
      <c r="T5" s="100">
        <v>0</v>
      </c>
      <c r="U5" s="100">
        <v>0</v>
      </c>
      <c r="V5" s="100">
        <v>0</v>
      </c>
      <c r="W5" s="100">
        <v>0</v>
      </c>
      <c r="X5" s="100">
        <v>0</v>
      </c>
      <c r="Y5" s="100">
        <v>0</v>
      </c>
      <c r="Z5" s="100">
        <v>0</v>
      </c>
      <c r="AA5" s="100">
        <v>0</v>
      </c>
      <c r="AB5" s="100">
        <v>0</v>
      </c>
      <c r="AC5" s="100">
        <v>0</v>
      </c>
      <c r="AD5" s="100">
        <v>0</v>
      </c>
      <c r="AE5" s="100">
        <v>0</v>
      </c>
      <c r="AF5" s="100">
        <v>0</v>
      </c>
      <c r="AG5" s="100">
        <v>0</v>
      </c>
      <c r="AH5" s="100">
        <v>0</v>
      </c>
      <c r="AI5" s="100">
        <v>0</v>
      </c>
      <c r="AJ5" s="100">
        <v>0</v>
      </c>
      <c r="AK5" s="100">
        <v>0</v>
      </c>
      <c r="AL5" s="100">
        <v>0</v>
      </c>
      <c r="AM5" s="100">
        <v>0</v>
      </c>
      <c r="AN5" s="100">
        <v>0</v>
      </c>
      <c r="AO5" s="100">
        <v>0</v>
      </c>
      <c r="AP5" s="100">
        <v>0</v>
      </c>
      <c r="AQ5" s="100">
        <v>0</v>
      </c>
      <c r="AR5" s="100">
        <v>0</v>
      </c>
      <c r="AS5" s="100">
        <v>0</v>
      </c>
      <c r="AT5" s="100">
        <v>0</v>
      </c>
      <c r="AU5" s="100">
        <v>0</v>
      </c>
      <c r="AV5" s="100">
        <v>0</v>
      </c>
      <c r="AW5" s="100">
        <v>0</v>
      </c>
      <c r="AX5" s="100">
        <v>0</v>
      </c>
      <c r="AY5" s="100">
        <v>0</v>
      </c>
      <c r="AZ5" s="100">
        <v>0</v>
      </c>
      <c r="BA5" s="100">
        <v>0</v>
      </c>
      <c r="BB5" s="100">
        <v>0</v>
      </c>
      <c r="BC5" s="100">
        <v>0</v>
      </c>
      <c r="BD5" s="100">
        <v>0</v>
      </c>
      <c r="BE5" s="100">
        <v>0</v>
      </c>
      <c r="BF5" s="100">
        <v>0</v>
      </c>
      <c r="BG5" s="100">
        <v>0</v>
      </c>
      <c r="BH5" s="100">
        <v>0</v>
      </c>
      <c r="BI5" s="100">
        <v>0</v>
      </c>
      <c r="BJ5" s="100">
        <v>0</v>
      </c>
      <c r="BK5" s="100">
        <v>0</v>
      </c>
      <c r="BL5" s="100">
        <v>0</v>
      </c>
      <c r="BM5" s="100">
        <v>0</v>
      </c>
      <c r="BN5" s="100">
        <v>0</v>
      </c>
      <c r="BO5" s="100">
        <v>0</v>
      </c>
      <c r="BP5" s="100">
        <v>0</v>
      </c>
      <c r="BQ5" s="100">
        <v>0</v>
      </c>
      <c r="BR5" s="100">
        <v>0</v>
      </c>
      <c r="BS5" s="100">
        <v>0</v>
      </c>
      <c r="BT5" s="100">
        <v>0</v>
      </c>
      <c r="BU5" s="100">
        <v>0</v>
      </c>
      <c r="BV5" s="100">
        <v>0</v>
      </c>
      <c r="BW5" s="100">
        <v>0</v>
      </c>
      <c r="BX5" s="100">
        <v>0</v>
      </c>
      <c r="BY5" s="100">
        <v>0</v>
      </c>
      <c r="BZ5" s="100">
        <v>0</v>
      </c>
      <c r="CA5" s="100">
        <v>0</v>
      </c>
    </row>
    <row r="6" spans="1:79" x14ac:dyDescent="0.2">
      <c r="A6" s="101" t="s">
        <v>401</v>
      </c>
      <c r="B6" s="100">
        <v>0</v>
      </c>
      <c r="C6" s="100">
        <v>0</v>
      </c>
      <c r="D6" s="100">
        <v>0</v>
      </c>
      <c r="E6" s="100">
        <v>0</v>
      </c>
      <c r="F6" s="100">
        <v>0</v>
      </c>
      <c r="G6" s="100">
        <v>0</v>
      </c>
      <c r="H6" s="100">
        <v>0</v>
      </c>
      <c r="I6" s="100">
        <v>0</v>
      </c>
      <c r="J6" s="100">
        <v>0</v>
      </c>
      <c r="K6" s="100">
        <v>0</v>
      </c>
      <c r="L6" s="100">
        <v>0</v>
      </c>
      <c r="M6" s="100">
        <v>0</v>
      </c>
      <c r="N6" s="100">
        <v>0</v>
      </c>
      <c r="O6" s="100">
        <v>0</v>
      </c>
      <c r="P6" s="100">
        <v>0</v>
      </c>
      <c r="Q6" s="100">
        <v>0</v>
      </c>
      <c r="R6" s="100">
        <v>0</v>
      </c>
      <c r="S6" s="100">
        <v>0</v>
      </c>
      <c r="T6" s="100">
        <v>0</v>
      </c>
      <c r="U6" s="100">
        <v>0</v>
      </c>
      <c r="V6" s="100">
        <v>0</v>
      </c>
      <c r="W6" s="100">
        <v>0</v>
      </c>
      <c r="X6" s="100">
        <v>0</v>
      </c>
      <c r="Y6" s="100">
        <v>0</v>
      </c>
      <c r="Z6" s="100">
        <v>0</v>
      </c>
      <c r="AA6" s="100">
        <v>0</v>
      </c>
      <c r="AB6" s="100">
        <v>0</v>
      </c>
      <c r="AC6" s="100">
        <v>0</v>
      </c>
      <c r="AD6" s="100">
        <v>0</v>
      </c>
      <c r="AE6" s="100">
        <v>0</v>
      </c>
      <c r="AF6" s="100">
        <v>0</v>
      </c>
      <c r="AG6" s="100">
        <v>0</v>
      </c>
      <c r="AH6" s="100">
        <v>0</v>
      </c>
      <c r="AI6" s="100">
        <v>0</v>
      </c>
      <c r="AJ6" s="100">
        <v>0</v>
      </c>
      <c r="AK6" s="100">
        <v>0</v>
      </c>
      <c r="AL6" s="100">
        <v>0</v>
      </c>
      <c r="AM6" s="100">
        <v>0</v>
      </c>
      <c r="AN6" s="100">
        <v>0</v>
      </c>
      <c r="AO6" s="100">
        <v>0</v>
      </c>
      <c r="AP6" s="100">
        <v>0</v>
      </c>
      <c r="AQ6" s="100">
        <v>0</v>
      </c>
      <c r="AR6" s="100">
        <v>0</v>
      </c>
      <c r="AS6" s="100">
        <v>0</v>
      </c>
      <c r="AT6" s="100">
        <v>0</v>
      </c>
      <c r="AU6" s="100">
        <v>0</v>
      </c>
      <c r="AV6" s="100">
        <v>0</v>
      </c>
      <c r="AW6" s="100">
        <v>0</v>
      </c>
      <c r="AX6" s="100">
        <v>0</v>
      </c>
      <c r="AY6" s="100">
        <v>0</v>
      </c>
      <c r="AZ6" s="100">
        <v>0</v>
      </c>
      <c r="BA6" s="100">
        <v>0</v>
      </c>
      <c r="BB6" s="100">
        <v>0</v>
      </c>
      <c r="BC6" s="100">
        <v>0</v>
      </c>
      <c r="BD6" s="100">
        <v>0</v>
      </c>
      <c r="BE6" s="100">
        <v>0</v>
      </c>
      <c r="BF6" s="100">
        <v>0</v>
      </c>
      <c r="BG6" s="100">
        <v>0</v>
      </c>
      <c r="BH6" s="100">
        <v>0</v>
      </c>
      <c r="BI6" s="100">
        <v>0</v>
      </c>
      <c r="BJ6" s="100">
        <v>0</v>
      </c>
      <c r="BK6" s="100">
        <v>0</v>
      </c>
      <c r="BL6" s="100">
        <v>0</v>
      </c>
      <c r="BM6" s="100">
        <v>0</v>
      </c>
      <c r="BN6" s="100">
        <v>0</v>
      </c>
      <c r="BO6" s="100">
        <v>0</v>
      </c>
      <c r="BP6" s="100">
        <v>0</v>
      </c>
      <c r="BQ6" s="100">
        <v>0</v>
      </c>
      <c r="BR6" s="100">
        <v>0</v>
      </c>
      <c r="BS6" s="100">
        <v>0</v>
      </c>
      <c r="BT6" s="100">
        <v>0</v>
      </c>
      <c r="BU6" s="100">
        <v>0</v>
      </c>
      <c r="BV6" s="100">
        <v>0</v>
      </c>
      <c r="BW6" s="100">
        <v>0</v>
      </c>
      <c r="BX6" s="100">
        <v>0</v>
      </c>
      <c r="BY6" s="100">
        <v>0</v>
      </c>
      <c r="BZ6" s="100">
        <v>0</v>
      </c>
      <c r="CA6" s="100">
        <v>0</v>
      </c>
    </row>
    <row r="7" spans="1:79" x14ac:dyDescent="0.2">
      <c r="A7" s="101" t="s">
        <v>402</v>
      </c>
      <c r="B7" s="100">
        <v>0</v>
      </c>
      <c r="C7" s="100">
        <v>0</v>
      </c>
      <c r="D7" s="100">
        <v>0</v>
      </c>
      <c r="E7" s="100">
        <v>0</v>
      </c>
      <c r="F7" s="100">
        <v>0</v>
      </c>
      <c r="G7" s="100">
        <v>0</v>
      </c>
      <c r="H7" s="100">
        <v>0</v>
      </c>
      <c r="I7" s="100">
        <v>0</v>
      </c>
      <c r="J7" s="100">
        <v>0</v>
      </c>
      <c r="K7" s="100">
        <v>0</v>
      </c>
      <c r="L7" s="100">
        <v>0</v>
      </c>
      <c r="M7" s="100">
        <v>0</v>
      </c>
      <c r="N7" s="100">
        <v>0</v>
      </c>
      <c r="O7" s="100">
        <v>0</v>
      </c>
      <c r="P7" s="100">
        <v>0</v>
      </c>
      <c r="Q7" s="100">
        <v>0</v>
      </c>
      <c r="R7" s="100">
        <v>0</v>
      </c>
      <c r="S7" s="100">
        <v>0</v>
      </c>
      <c r="T7" s="100">
        <v>0</v>
      </c>
      <c r="U7" s="100">
        <v>0</v>
      </c>
      <c r="V7" s="100">
        <v>0</v>
      </c>
      <c r="W7" s="100">
        <v>0</v>
      </c>
      <c r="X7" s="100">
        <v>0</v>
      </c>
      <c r="Y7" s="100">
        <v>0</v>
      </c>
      <c r="Z7" s="100">
        <v>0</v>
      </c>
      <c r="AA7" s="100">
        <v>0</v>
      </c>
      <c r="AB7" s="100">
        <v>0</v>
      </c>
      <c r="AC7" s="100">
        <v>0</v>
      </c>
      <c r="AD7" s="100">
        <v>0</v>
      </c>
      <c r="AE7" s="100">
        <v>0</v>
      </c>
      <c r="AF7" s="100">
        <v>0</v>
      </c>
      <c r="AG7" s="100">
        <v>0</v>
      </c>
      <c r="AH7" s="100">
        <v>0</v>
      </c>
      <c r="AI7" s="100">
        <v>0</v>
      </c>
      <c r="AJ7" s="100">
        <v>0</v>
      </c>
      <c r="AK7" s="100">
        <v>0</v>
      </c>
      <c r="AL7" s="100">
        <v>0</v>
      </c>
      <c r="AM7" s="100">
        <v>0</v>
      </c>
      <c r="AN7" s="100">
        <v>0</v>
      </c>
      <c r="AO7" s="100">
        <v>0</v>
      </c>
      <c r="AP7" s="100">
        <v>0</v>
      </c>
      <c r="AQ7" s="100">
        <v>0</v>
      </c>
      <c r="AR7" s="100">
        <v>0</v>
      </c>
      <c r="AS7" s="100">
        <v>0</v>
      </c>
      <c r="AT7" s="100">
        <v>0</v>
      </c>
      <c r="AU7" s="100">
        <v>0</v>
      </c>
      <c r="AV7" s="100">
        <v>0</v>
      </c>
      <c r="AW7" s="100">
        <v>0</v>
      </c>
      <c r="AX7" s="100">
        <v>0</v>
      </c>
      <c r="AY7" s="100">
        <v>0</v>
      </c>
      <c r="AZ7" s="100">
        <v>0</v>
      </c>
      <c r="BA7" s="100">
        <v>0</v>
      </c>
      <c r="BB7" s="100">
        <v>0</v>
      </c>
      <c r="BC7" s="100">
        <v>0</v>
      </c>
      <c r="BD7" s="100">
        <v>0</v>
      </c>
      <c r="BE7" s="100">
        <v>0</v>
      </c>
      <c r="BF7" s="100">
        <v>0</v>
      </c>
      <c r="BG7" s="100">
        <v>0</v>
      </c>
      <c r="BH7" s="100">
        <v>0</v>
      </c>
      <c r="BI7" s="100">
        <v>0</v>
      </c>
      <c r="BJ7" s="100">
        <v>0</v>
      </c>
      <c r="BK7" s="100">
        <v>0</v>
      </c>
      <c r="BL7" s="100">
        <v>0</v>
      </c>
      <c r="BM7" s="100">
        <v>0</v>
      </c>
      <c r="BN7" s="100">
        <v>0</v>
      </c>
      <c r="BO7" s="100">
        <v>0</v>
      </c>
      <c r="BP7" s="100">
        <v>0</v>
      </c>
      <c r="BQ7" s="100">
        <v>0</v>
      </c>
      <c r="BR7" s="100">
        <v>0</v>
      </c>
      <c r="BS7" s="100">
        <v>0</v>
      </c>
      <c r="BT7" s="100">
        <v>0</v>
      </c>
      <c r="BU7" s="100">
        <v>0</v>
      </c>
      <c r="BV7" s="100">
        <v>0</v>
      </c>
      <c r="BW7" s="100">
        <v>0</v>
      </c>
      <c r="BX7" s="100">
        <v>0</v>
      </c>
      <c r="BY7" s="100">
        <v>0</v>
      </c>
      <c r="BZ7" s="100">
        <v>0</v>
      </c>
      <c r="CA7" s="100">
        <v>0</v>
      </c>
    </row>
    <row r="8" spans="1:79" x14ac:dyDescent="0.2">
      <c r="A8" s="101" t="s">
        <v>403</v>
      </c>
      <c r="B8" s="100">
        <v>0</v>
      </c>
      <c r="C8" s="100">
        <v>0</v>
      </c>
      <c r="D8" s="100">
        <v>0</v>
      </c>
      <c r="E8" s="100">
        <v>0</v>
      </c>
      <c r="F8" s="100">
        <v>0</v>
      </c>
      <c r="G8" s="100">
        <v>0</v>
      </c>
      <c r="H8" s="100">
        <v>0</v>
      </c>
      <c r="I8" s="100">
        <v>0</v>
      </c>
      <c r="J8" s="100">
        <v>0</v>
      </c>
      <c r="K8" s="100">
        <v>0</v>
      </c>
      <c r="L8" s="100">
        <v>0</v>
      </c>
      <c r="M8" s="100">
        <v>0</v>
      </c>
      <c r="N8" s="100">
        <v>0</v>
      </c>
      <c r="O8" s="100">
        <v>0</v>
      </c>
      <c r="P8" s="100">
        <v>0</v>
      </c>
      <c r="Q8" s="100">
        <v>0</v>
      </c>
      <c r="R8" s="100">
        <v>0</v>
      </c>
      <c r="S8" s="100">
        <v>0</v>
      </c>
      <c r="T8" s="100">
        <v>0</v>
      </c>
      <c r="U8" s="100">
        <v>0</v>
      </c>
      <c r="V8" s="100">
        <v>0</v>
      </c>
      <c r="W8" s="100">
        <v>0</v>
      </c>
      <c r="X8" s="100">
        <v>0</v>
      </c>
      <c r="Y8" s="100">
        <v>0</v>
      </c>
      <c r="Z8" s="100">
        <v>0</v>
      </c>
      <c r="AA8" s="100">
        <v>0</v>
      </c>
      <c r="AB8" s="100">
        <v>0</v>
      </c>
      <c r="AC8" s="100">
        <v>0</v>
      </c>
      <c r="AD8" s="100">
        <v>0</v>
      </c>
      <c r="AE8" s="100">
        <v>0</v>
      </c>
      <c r="AF8" s="100">
        <v>0</v>
      </c>
      <c r="AG8" s="100">
        <v>0</v>
      </c>
      <c r="AH8" s="100">
        <v>0</v>
      </c>
      <c r="AI8" s="100">
        <v>0</v>
      </c>
      <c r="AJ8" s="100">
        <v>0</v>
      </c>
      <c r="AK8" s="100">
        <v>0</v>
      </c>
      <c r="AL8" s="100">
        <v>0</v>
      </c>
      <c r="AM8" s="100">
        <v>0</v>
      </c>
      <c r="AN8" s="100">
        <v>0</v>
      </c>
      <c r="AO8" s="100">
        <v>0</v>
      </c>
      <c r="AP8" s="100">
        <v>0</v>
      </c>
      <c r="AQ8" s="100">
        <v>0</v>
      </c>
      <c r="AR8" s="100">
        <v>0</v>
      </c>
      <c r="AS8" s="100">
        <v>0</v>
      </c>
      <c r="AT8" s="100">
        <v>0</v>
      </c>
      <c r="AU8" s="100">
        <v>0</v>
      </c>
      <c r="AV8" s="100">
        <v>0</v>
      </c>
      <c r="AW8" s="100">
        <v>0</v>
      </c>
      <c r="AX8" s="100">
        <v>0</v>
      </c>
      <c r="AY8" s="100">
        <v>0</v>
      </c>
      <c r="AZ8" s="100">
        <v>0</v>
      </c>
      <c r="BA8" s="100">
        <v>0</v>
      </c>
      <c r="BB8" s="100">
        <v>0</v>
      </c>
      <c r="BC8" s="100">
        <v>0</v>
      </c>
      <c r="BD8" s="100">
        <v>0</v>
      </c>
      <c r="BE8" s="100">
        <v>0</v>
      </c>
      <c r="BF8" s="100">
        <v>0</v>
      </c>
      <c r="BG8" s="100">
        <v>0</v>
      </c>
      <c r="BH8" s="100">
        <v>0</v>
      </c>
      <c r="BI8" s="100">
        <v>0</v>
      </c>
      <c r="BJ8" s="100">
        <v>0</v>
      </c>
      <c r="BK8" s="100">
        <v>0</v>
      </c>
      <c r="BL8" s="100">
        <v>0</v>
      </c>
      <c r="BM8" s="100">
        <v>0</v>
      </c>
      <c r="BN8" s="100">
        <v>0</v>
      </c>
      <c r="BO8" s="100">
        <v>0</v>
      </c>
      <c r="BP8" s="100">
        <v>0</v>
      </c>
      <c r="BQ8" s="100">
        <v>0</v>
      </c>
      <c r="BR8" s="100">
        <v>0</v>
      </c>
      <c r="BS8" s="100">
        <v>0</v>
      </c>
      <c r="BT8" s="100">
        <v>0</v>
      </c>
      <c r="BU8" s="100">
        <v>0</v>
      </c>
      <c r="BV8" s="100">
        <v>0</v>
      </c>
      <c r="BW8" s="100">
        <v>0</v>
      </c>
      <c r="BX8" s="100">
        <v>0</v>
      </c>
      <c r="BY8" s="100">
        <v>0</v>
      </c>
      <c r="BZ8" s="100">
        <v>0</v>
      </c>
      <c r="CA8" s="100">
        <v>0</v>
      </c>
    </row>
    <row r="9" spans="1:79" x14ac:dyDescent="0.2">
      <c r="A9" s="101" t="s">
        <v>404</v>
      </c>
      <c r="B9" s="100">
        <v>0</v>
      </c>
      <c r="C9" s="100">
        <v>0</v>
      </c>
      <c r="D9" s="100">
        <v>0</v>
      </c>
      <c r="E9" s="100">
        <v>0</v>
      </c>
      <c r="F9" s="100">
        <v>0</v>
      </c>
      <c r="G9" s="100">
        <v>0</v>
      </c>
      <c r="H9" s="100">
        <v>0</v>
      </c>
      <c r="I9" s="100">
        <v>0</v>
      </c>
      <c r="J9" s="100">
        <v>0</v>
      </c>
      <c r="K9" s="100">
        <v>0</v>
      </c>
      <c r="L9" s="100">
        <v>0</v>
      </c>
      <c r="M9" s="100">
        <v>0</v>
      </c>
      <c r="N9" s="100">
        <v>0</v>
      </c>
      <c r="O9" s="100">
        <v>0</v>
      </c>
      <c r="P9" s="100">
        <v>0</v>
      </c>
      <c r="Q9" s="100">
        <v>0</v>
      </c>
      <c r="R9" s="100">
        <v>0</v>
      </c>
      <c r="S9" s="100">
        <v>0</v>
      </c>
      <c r="T9" s="100">
        <v>0</v>
      </c>
      <c r="U9" s="100">
        <v>0</v>
      </c>
      <c r="V9" s="100">
        <v>0</v>
      </c>
      <c r="W9" s="100">
        <v>0</v>
      </c>
      <c r="X9" s="100">
        <v>0</v>
      </c>
      <c r="Y9" s="100">
        <v>0</v>
      </c>
      <c r="Z9" s="100">
        <v>0</v>
      </c>
      <c r="AA9" s="100">
        <v>0</v>
      </c>
      <c r="AB9" s="100">
        <v>0</v>
      </c>
      <c r="AC9" s="100">
        <v>0</v>
      </c>
      <c r="AD9" s="100">
        <v>0</v>
      </c>
      <c r="AE9" s="100">
        <v>0</v>
      </c>
      <c r="AF9" s="100">
        <v>0</v>
      </c>
      <c r="AG9" s="100">
        <v>0</v>
      </c>
      <c r="AH9" s="100">
        <v>0</v>
      </c>
      <c r="AI9" s="100">
        <v>0</v>
      </c>
      <c r="AJ9" s="100">
        <v>0</v>
      </c>
      <c r="AK9" s="100">
        <v>0</v>
      </c>
      <c r="AL9" s="100">
        <v>0</v>
      </c>
      <c r="AM9" s="100">
        <v>0</v>
      </c>
      <c r="AN9" s="100">
        <v>0</v>
      </c>
      <c r="AO9" s="100">
        <v>0</v>
      </c>
      <c r="AP9" s="100">
        <v>0</v>
      </c>
      <c r="AQ9" s="100">
        <v>0</v>
      </c>
      <c r="AR9" s="100">
        <v>0</v>
      </c>
      <c r="AS9" s="100">
        <v>0</v>
      </c>
      <c r="AT9" s="100">
        <v>0</v>
      </c>
      <c r="AU9" s="100">
        <v>0</v>
      </c>
      <c r="AV9" s="100">
        <v>0</v>
      </c>
      <c r="AW9" s="100">
        <v>0</v>
      </c>
      <c r="AX9" s="100">
        <v>0</v>
      </c>
      <c r="AY9" s="100">
        <v>0</v>
      </c>
      <c r="AZ9" s="100">
        <v>0</v>
      </c>
      <c r="BA9" s="100">
        <v>0</v>
      </c>
      <c r="BB9" s="100">
        <v>0</v>
      </c>
      <c r="BC9" s="100">
        <v>0</v>
      </c>
      <c r="BD9" s="100">
        <v>0</v>
      </c>
      <c r="BE9" s="100">
        <v>0</v>
      </c>
      <c r="BF9" s="100">
        <v>0</v>
      </c>
      <c r="BG9" s="100">
        <v>0</v>
      </c>
      <c r="BH9" s="100">
        <v>0</v>
      </c>
      <c r="BI9" s="100">
        <v>0</v>
      </c>
      <c r="BJ9" s="100">
        <v>0</v>
      </c>
      <c r="BK9" s="100">
        <v>0</v>
      </c>
      <c r="BL9" s="100">
        <v>0</v>
      </c>
      <c r="BM9" s="100">
        <v>0</v>
      </c>
      <c r="BN9" s="100">
        <v>0</v>
      </c>
      <c r="BO9" s="100">
        <v>0</v>
      </c>
      <c r="BP9" s="100">
        <v>0</v>
      </c>
      <c r="BQ9" s="100">
        <v>0</v>
      </c>
      <c r="BR9" s="100">
        <v>0</v>
      </c>
      <c r="BS9" s="100">
        <v>0</v>
      </c>
      <c r="BT9" s="100">
        <v>0</v>
      </c>
      <c r="BU9" s="100">
        <v>0</v>
      </c>
      <c r="BV9" s="100">
        <v>0</v>
      </c>
      <c r="BW9" s="100">
        <v>0</v>
      </c>
      <c r="BX9" s="100">
        <v>0</v>
      </c>
      <c r="BY9" s="100">
        <v>0</v>
      </c>
      <c r="BZ9" s="100">
        <v>0</v>
      </c>
      <c r="CA9" s="100">
        <v>0</v>
      </c>
    </row>
    <row r="10" spans="1:79" x14ac:dyDescent="0.2">
      <c r="A10" s="101" t="s">
        <v>405</v>
      </c>
      <c r="B10" s="100">
        <v>0</v>
      </c>
      <c r="C10" s="100">
        <v>576.09432101452705</v>
      </c>
      <c r="D10" s="100">
        <v>146.26591598146999</v>
      </c>
      <c r="E10" s="100">
        <v>169.89649603202199</v>
      </c>
      <c r="F10" s="100">
        <v>218.18734969834199</v>
      </c>
      <c r="G10" s="100">
        <v>234.243072062039</v>
      </c>
      <c r="H10" s="100">
        <v>230.15079496321701</v>
      </c>
      <c r="I10" s="100">
        <v>235.47973236977199</v>
      </c>
      <c r="J10" s="100">
        <v>103.982842611897</v>
      </c>
      <c r="K10" s="100">
        <v>204.284586133907</v>
      </c>
      <c r="L10" s="100">
        <v>80.014429228879393</v>
      </c>
      <c r="M10" s="100">
        <v>201.19432181406901</v>
      </c>
      <c r="N10" s="100">
        <v>2399.7938619101401</v>
      </c>
      <c r="O10" s="100">
        <v>242.23436783754099</v>
      </c>
      <c r="P10" s="100">
        <v>229.68762422563901</v>
      </c>
      <c r="Q10" s="100">
        <v>190.36787624965601</v>
      </c>
      <c r="R10" s="100">
        <v>193.54029684644601</v>
      </c>
      <c r="S10" s="100">
        <v>217.100587968252</v>
      </c>
      <c r="T10" s="100">
        <v>241.41668799936701</v>
      </c>
      <c r="U10" s="100">
        <v>219.35529951456101</v>
      </c>
      <c r="V10" s="100">
        <v>231.62661751270701</v>
      </c>
      <c r="W10" s="100">
        <v>169.768105323816</v>
      </c>
      <c r="X10" s="100">
        <v>199.72094226407299</v>
      </c>
      <c r="Y10" s="100">
        <v>118.478661443105</v>
      </c>
      <c r="Z10" s="100">
        <v>299.70151061334002</v>
      </c>
      <c r="AA10" s="100">
        <v>2552.9985777984998</v>
      </c>
      <c r="AB10" s="100">
        <v>226.423045012979</v>
      </c>
      <c r="AC10" s="100">
        <v>178.552574474197</v>
      </c>
      <c r="AD10" s="100">
        <v>154.26012528890101</v>
      </c>
      <c r="AE10" s="100">
        <v>170.341638474788</v>
      </c>
      <c r="AF10" s="100">
        <v>202.10442189410799</v>
      </c>
      <c r="AG10" s="100">
        <v>213.38039008621499</v>
      </c>
      <c r="AH10" s="100">
        <v>210.763883756105</v>
      </c>
      <c r="AI10" s="100">
        <v>225.50367285880299</v>
      </c>
      <c r="AJ10" s="100">
        <v>207.16116907474299</v>
      </c>
      <c r="AK10" s="100">
        <v>192.82366523166999</v>
      </c>
      <c r="AL10" s="100">
        <v>128.3033034963</v>
      </c>
      <c r="AM10" s="100">
        <v>195.57249476174701</v>
      </c>
      <c r="AN10" s="100">
        <v>2305.19038441056</v>
      </c>
      <c r="AO10" s="100">
        <v>212.128160070463</v>
      </c>
      <c r="AP10" s="100">
        <v>109.674705304819</v>
      </c>
      <c r="AQ10" s="100">
        <v>35.417747386645203</v>
      </c>
      <c r="AR10" s="100">
        <v>120.894249961105</v>
      </c>
      <c r="AS10" s="100">
        <v>181.33080272834499</v>
      </c>
      <c r="AT10" s="100">
        <v>197.13311213302401</v>
      </c>
      <c r="AU10" s="100">
        <v>204.07832791487701</v>
      </c>
      <c r="AV10" s="100">
        <v>221.697560424226</v>
      </c>
      <c r="AW10" s="100">
        <v>190.74480150228399</v>
      </c>
      <c r="AX10" s="100">
        <v>167.764634570537</v>
      </c>
      <c r="AY10" s="100">
        <v>-10.4424167065556</v>
      </c>
      <c r="AZ10" s="100">
        <v>166.53567787917001</v>
      </c>
      <c r="BA10" s="100">
        <v>1796.95736316894</v>
      </c>
      <c r="BB10" s="100">
        <v>190.932458950849</v>
      </c>
      <c r="BC10" s="100">
        <v>17.381646978157701</v>
      </c>
      <c r="BD10" s="100">
        <v>-143.86249961675699</v>
      </c>
      <c r="BE10" s="100">
        <v>37.379527602741497</v>
      </c>
      <c r="BF10" s="100">
        <v>142.824098912213</v>
      </c>
      <c r="BG10" s="100">
        <v>169.477505702537</v>
      </c>
      <c r="BH10" s="100">
        <v>179.467796639402</v>
      </c>
      <c r="BI10" s="100">
        <v>206.199355414633</v>
      </c>
      <c r="BJ10" s="100">
        <v>158.331269574891</v>
      </c>
      <c r="BK10" s="100">
        <v>121.394425160935</v>
      </c>
      <c r="BL10" s="100">
        <v>-219.73443287878399</v>
      </c>
      <c r="BM10" s="100">
        <v>110.372920557567</v>
      </c>
      <c r="BN10" s="100">
        <v>970.16407299838897</v>
      </c>
      <c r="BO10" s="100">
        <v>173.39532075665801</v>
      </c>
      <c r="BP10" s="100">
        <v>-59.920956286257201</v>
      </c>
      <c r="BQ10" s="100">
        <v>-338.030584572561</v>
      </c>
      <c r="BR10" s="100">
        <v>-42.870124124501103</v>
      </c>
      <c r="BS10" s="100">
        <v>112.706262331779</v>
      </c>
      <c r="BT10" s="100">
        <v>145.19329657403699</v>
      </c>
      <c r="BU10" s="100">
        <v>158.01174394905499</v>
      </c>
      <c r="BV10" s="100">
        <v>193.590909917766</v>
      </c>
      <c r="BW10" s="100">
        <v>131.66675386538699</v>
      </c>
      <c r="BX10" s="100">
        <v>79.644593594187199</v>
      </c>
      <c r="BY10" s="100">
        <v>-568.31790526640896</v>
      </c>
      <c r="BZ10" s="100">
        <v>58.677761319477</v>
      </c>
      <c r="CA10" s="100">
        <v>43.747072058620702</v>
      </c>
    </row>
    <row r="11" spans="1:79" ht="10.8" thickBot="1" x14ac:dyDescent="0.25">
      <c r="A11" s="105" t="s">
        <v>406</v>
      </c>
    </row>
    <row r="12" spans="1:79" x14ac:dyDescent="0.2">
      <c r="A12" s="101" t="s">
        <v>407</v>
      </c>
    </row>
    <row r="13" spans="1:79" x14ac:dyDescent="0.2">
      <c r="A13" s="101" t="s">
        <v>408</v>
      </c>
      <c r="B13" s="100">
        <v>-108281508.06</v>
      </c>
      <c r="C13" s="100">
        <v>-72256915.419999599</v>
      </c>
      <c r="D13" s="100">
        <v>-70860447.360000193</v>
      </c>
      <c r="E13" s="100">
        <v>-89453052.330000207</v>
      </c>
      <c r="F13" s="100">
        <v>-104463640.17999899</v>
      </c>
      <c r="G13" s="100">
        <v>-147233172.769999</v>
      </c>
      <c r="H13" s="100">
        <v>-128438431.79000001</v>
      </c>
      <c r="I13" s="100">
        <v>-158022626.38999999</v>
      </c>
      <c r="J13" s="100">
        <v>-106451774.39</v>
      </c>
      <c r="K13" s="100">
        <v>-97522452.719999894</v>
      </c>
      <c r="L13" s="100">
        <v>-77833861.810000107</v>
      </c>
      <c r="M13" s="100">
        <v>-90803376.730000094</v>
      </c>
      <c r="N13" s="100">
        <v>-1251621259.95</v>
      </c>
      <c r="O13" s="100">
        <v>-155100364.29293099</v>
      </c>
      <c r="P13" s="100">
        <v>-87884692.508004397</v>
      </c>
      <c r="Q13" s="100">
        <v>-97173563.970254093</v>
      </c>
      <c r="R13" s="100">
        <v>-79751178.494084105</v>
      </c>
      <c r="S13" s="100">
        <v>-107755327.15605401</v>
      </c>
      <c r="T13" s="100">
        <v>-142060429.885389</v>
      </c>
      <c r="U13" s="100">
        <v>-127907867.75782099</v>
      </c>
      <c r="V13" s="100">
        <v>-175363407.895937</v>
      </c>
      <c r="W13" s="100">
        <v>-139571545.571935</v>
      </c>
      <c r="X13" s="100">
        <v>-93529059.890170604</v>
      </c>
      <c r="Y13" s="100">
        <v>-63962078.535273999</v>
      </c>
      <c r="Z13" s="100">
        <v>-100237341.499107</v>
      </c>
      <c r="AA13" s="100">
        <v>-1370296857.45696</v>
      </c>
      <c r="AB13" s="100">
        <v>-155976495.14673999</v>
      </c>
      <c r="AC13" s="100">
        <v>-85060107.5374524</v>
      </c>
      <c r="AD13" s="100">
        <v>-76659920.307283193</v>
      </c>
      <c r="AE13" s="100">
        <v>-83164642.189753607</v>
      </c>
      <c r="AF13" s="100">
        <v>-112107553.396979</v>
      </c>
      <c r="AG13" s="100">
        <v>-139858376.82197699</v>
      </c>
      <c r="AH13" s="100">
        <v>-138240790.19771001</v>
      </c>
      <c r="AI13" s="100">
        <v>-188506484.80126199</v>
      </c>
      <c r="AJ13" s="100">
        <v>-129393144.755501</v>
      </c>
      <c r="AK13" s="100">
        <v>-103522749.89272501</v>
      </c>
      <c r="AL13" s="100">
        <v>-71899880.955062598</v>
      </c>
      <c r="AM13" s="100">
        <v>-102933412.229312</v>
      </c>
      <c r="AN13" s="100">
        <v>-1387323558.23176</v>
      </c>
      <c r="AO13" s="100">
        <v>-151295261.78492299</v>
      </c>
      <c r="AP13" s="100">
        <v>-75827819.6370188</v>
      </c>
      <c r="AQ13" s="100">
        <v>-65947402.054628998</v>
      </c>
      <c r="AR13" s="100">
        <v>-79137516.380025506</v>
      </c>
      <c r="AS13" s="100">
        <v>-107569636.861386</v>
      </c>
      <c r="AT13" s="100">
        <v>-126116289.538361</v>
      </c>
      <c r="AU13" s="100">
        <v>-135835410.94848499</v>
      </c>
      <c r="AV13" s="100">
        <v>-184258619.90384299</v>
      </c>
      <c r="AW13" s="100">
        <v>-117599598.080428</v>
      </c>
      <c r="AX13" s="100">
        <v>-98921890.714542702</v>
      </c>
      <c r="AY13" s="100">
        <v>-64863668.461268701</v>
      </c>
      <c r="AZ13" s="100">
        <v>-91758376.369249105</v>
      </c>
      <c r="BA13" s="100">
        <v>-1299131490.7341599</v>
      </c>
      <c r="BB13" s="100">
        <v>-153869050.362005</v>
      </c>
      <c r="BC13" s="100">
        <v>-78424250.124649495</v>
      </c>
      <c r="BD13" s="100">
        <v>-67767228.660338596</v>
      </c>
      <c r="BE13" s="100">
        <v>-81333174.477697104</v>
      </c>
      <c r="BF13" s="100">
        <v>-110112741.108677</v>
      </c>
      <c r="BG13" s="100">
        <v>-130211459.020191</v>
      </c>
      <c r="BH13" s="100">
        <v>-139723610.41715601</v>
      </c>
      <c r="BI13" s="100">
        <v>-188126849.43455601</v>
      </c>
      <c r="BJ13" s="100">
        <v>-121063620.866592</v>
      </c>
      <c r="BK13" s="100">
        <v>-102161669.133853</v>
      </c>
      <c r="BL13" s="100">
        <v>-67237092.518952295</v>
      </c>
      <c r="BM13" s="100">
        <v>-96007748.918631494</v>
      </c>
      <c r="BN13" s="100">
        <v>-1336038495.0432999</v>
      </c>
      <c r="BO13" s="100">
        <v>-153934744.46394899</v>
      </c>
      <c r="BP13" s="100">
        <v>-81159168.689335704</v>
      </c>
      <c r="BQ13" s="100">
        <v>-69522395.467497095</v>
      </c>
      <c r="BR13" s="100">
        <v>-82676842.116316006</v>
      </c>
      <c r="BS13" s="100">
        <v>-112252316.861377</v>
      </c>
      <c r="BT13" s="100">
        <v>-131932989.80736201</v>
      </c>
      <c r="BU13" s="100">
        <v>-141010491.14427599</v>
      </c>
      <c r="BV13" s="100">
        <v>-189508171.76216999</v>
      </c>
      <c r="BW13" s="100">
        <v>-123392802.96247999</v>
      </c>
      <c r="BX13" s="100">
        <v>-103939263.15018301</v>
      </c>
      <c r="BY13" s="100">
        <v>-68626014.314663306</v>
      </c>
      <c r="BZ13" s="100">
        <v>-98446405.032973796</v>
      </c>
      <c r="CA13" s="100">
        <v>-1356401605.7725799</v>
      </c>
    </row>
    <row r="14" spans="1:79" x14ac:dyDescent="0.2">
      <c r="A14" s="101" t="s">
        <v>409</v>
      </c>
    </row>
    <row r="15" spans="1:79" x14ac:dyDescent="0.2">
      <c r="A15" s="101" t="s">
        <v>410</v>
      </c>
    </row>
    <row r="16" spans="1:79" x14ac:dyDescent="0.2">
      <c r="A16" s="101" t="s">
        <v>411</v>
      </c>
    </row>
    <row r="17" spans="1:79" ht="10.8" thickBot="1" x14ac:dyDescent="0.25">
      <c r="A17" s="106" t="s">
        <v>412</v>
      </c>
      <c r="B17" s="100">
        <v>0</v>
      </c>
      <c r="C17" s="100">
        <v>0</v>
      </c>
      <c r="D17" s="100">
        <v>0</v>
      </c>
      <c r="E17" s="100">
        <v>0</v>
      </c>
      <c r="F17" s="100">
        <v>0</v>
      </c>
      <c r="G17" s="100">
        <v>0</v>
      </c>
      <c r="H17" s="100">
        <v>0</v>
      </c>
      <c r="I17" s="100">
        <v>0</v>
      </c>
      <c r="J17" s="100">
        <v>0</v>
      </c>
      <c r="K17" s="100">
        <v>0</v>
      </c>
      <c r="L17" s="100">
        <v>0</v>
      </c>
      <c r="M17" s="100">
        <v>0</v>
      </c>
      <c r="N17" s="100">
        <v>0</v>
      </c>
      <c r="O17" s="100">
        <v>0</v>
      </c>
      <c r="P17" s="100">
        <v>0</v>
      </c>
      <c r="Q17" s="100">
        <v>0</v>
      </c>
      <c r="R17" s="100">
        <v>0</v>
      </c>
      <c r="S17" s="100">
        <v>0</v>
      </c>
      <c r="T17" s="100">
        <v>0</v>
      </c>
      <c r="U17" s="100">
        <v>0</v>
      </c>
      <c r="V17" s="100">
        <v>0</v>
      </c>
      <c r="W17" s="100">
        <v>0</v>
      </c>
      <c r="X17" s="100">
        <v>0</v>
      </c>
      <c r="Y17" s="100">
        <v>0</v>
      </c>
      <c r="Z17" s="100">
        <v>0</v>
      </c>
      <c r="AA17" s="100">
        <v>0</v>
      </c>
      <c r="AB17" s="100">
        <v>0</v>
      </c>
      <c r="AC17" s="100">
        <v>0</v>
      </c>
      <c r="AD17" s="100">
        <v>0</v>
      </c>
      <c r="AE17" s="100">
        <v>0</v>
      </c>
      <c r="AF17" s="100">
        <v>0</v>
      </c>
      <c r="AG17" s="100">
        <v>0</v>
      </c>
      <c r="AH17" s="100">
        <v>0</v>
      </c>
      <c r="AI17" s="100">
        <v>0</v>
      </c>
      <c r="AJ17" s="100">
        <v>0</v>
      </c>
      <c r="AK17" s="100">
        <v>0</v>
      </c>
      <c r="AL17" s="100">
        <v>0</v>
      </c>
      <c r="AM17" s="100">
        <v>0</v>
      </c>
      <c r="AN17" s="100">
        <v>0</v>
      </c>
      <c r="AO17" s="100">
        <v>0</v>
      </c>
      <c r="AP17" s="100">
        <v>0</v>
      </c>
      <c r="AQ17" s="100">
        <v>0</v>
      </c>
      <c r="AR17" s="100">
        <v>0</v>
      </c>
      <c r="AS17" s="100">
        <v>0</v>
      </c>
      <c r="AT17" s="100">
        <v>0</v>
      </c>
      <c r="AU17" s="100">
        <v>0</v>
      </c>
      <c r="AV17" s="100">
        <v>0</v>
      </c>
      <c r="AW17" s="100">
        <v>0</v>
      </c>
      <c r="AX17" s="100">
        <v>0</v>
      </c>
      <c r="AY17" s="100">
        <v>0</v>
      </c>
      <c r="AZ17" s="100">
        <v>0</v>
      </c>
      <c r="BA17" s="100">
        <v>0</v>
      </c>
      <c r="BB17" s="100">
        <v>0</v>
      </c>
      <c r="BC17" s="100">
        <v>0</v>
      </c>
      <c r="BD17" s="100">
        <v>0</v>
      </c>
      <c r="BE17" s="100">
        <v>0</v>
      </c>
      <c r="BF17" s="100">
        <v>0</v>
      </c>
      <c r="BG17" s="100">
        <v>0</v>
      </c>
      <c r="BH17" s="100">
        <v>0</v>
      </c>
      <c r="BI17" s="100">
        <v>0</v>
      </c>
      <c r="BJ17" s="100">
        <v>0</v>
      </c>
      <c r="BK17" s="100">
        <v>0</v>
      </c>
      <c r="BL17" s="100">
        <v>0</v>
      </c>
      <c r="BM17" s="100">
        <v>0</v>
      </c>
      <c r="BN17" s="100">
        <v>0</v>
      </c>
      <c r="BO17" s="100">
        <v>0</v>
      </c>
      <c r="BP17" s="100">
        <v>0</v>
      </c>
      <c r="BQ17" s="100">
        <v>0</v>
      </c>
      <c r="BR17" s="100">
        <v>0</v>
      </c>
      <c r="BS17" s="100">
        <v>0</v>
      </c>
      <c r="BT17" s="100">
        <v>0</v>
      </c>
      <c r="BU17" s="100">
        <v>0</v>
      </c>
      <c r="BV17" s="100">
        <v>0</v>
      </c>
      <c r="BW17" s="100">
        <v>0</v>
      </c>
      <c r="BX17" s="100">
        <v>0</v>
      </c>
      <c r="BY17" s="100">
        <v>0</v>
      </c>
      <c r="BZ17" s="100">
        <v>0</v>
      </c>
      <c r="CA17" s="100">
        <v>0</v>
      </c>
    </row>
    <row r="18" spans="1:79" x14ac:dyDescent="0.2">
      <c r="A18" s="101" t="s">
        <v>413</v>
      </c>
      <c r="B18" s="100">
        <v>225307.85</v>
      </c>
      <c r="C18" s="100">
        <v>225200.98</v>
      </c>
      <c r="D18" s="100">
        <v>310508.42</v>
      </c>
      <c r="E18" s="100">
        <v>351777.75</v>
      </c>
      <c r="F18" s="100">
        <v>441264.53</v>
      </c>
      <c r="G18" s="100">
        <v>512807.73</v>
      </c>
      <c r="H18" s="100">
        <v>656986.05000000005</v>
      </c>
      <c r="I18" s="100">
        <v>404013.72</v>
      </c>
      <c r="J18" s="100">
        <v>1174545.9099999999</v>
      </c>
      <c r="K18" s="100">
        <v>994891.25</v>
      </c>
      <c r="L18" s="100">
        <v>1077863.1499999999</v>
      </c>
      <c r="M18" s="100">
        <v>1165700.01</v>
      </c>
      <c r="N18" s="100">
        <v>7540867.3499999996</v>
      </c>
      <c r="O18" s="100">
        <v>0</v>
      </c>
      <c r="P18" s="100">
        <v>0</v>
      </c>
      <c r="Q18" s="100">
        <v>0</v>
      </c>
      <c r="R18" s="100">
        <v>0</v>
      </c>
      <c r="S18" s="100">
        <v>0</v>
      </c>
      <c r="T18" s="100">
        <v>0</v>
      </c>
      <c r="U18" s="100">
        <v>0</v>
      </c>
      <c r="V18" s="100">
        <v>0</v>
      </c>
      <c r="W18" s="100">
        <v>0</v>
      </c>
      <c r="X18" s="100">
        <v>0</v>
      </c>
      <c r="Y18" s="100">
        <v>0</v>
      </c>
      <c r="Z18" s="100">
        <v>0</v>
      </c>
      <c r="AA18" s="100">
        <v>0</v>
      </c>
      <c r="AB18" s="100">
        <v>0</v>
      </c>
      <c r="AC18" s="100">
        <v>0</v>
      </c>
      <c r="AD18" s="100">
        <v>0</v>
      </c>
      <c r="AE18" s="100">
        <v>0</v>
      </c>
      <c r="AF18" s="100">
        <v>0</v>
      </c>
      <c r="AG18" s="100">
        <v>0</v>
      </c>
      <c r="AH18" s="100">
        <v>0</v>
      </c>
      <c r="AI18" s="100">
        <v>0</v>
      </c>
      <c r="AJ18" s="100">
        <v>0</v>
      </c>
      <c r="AK18" s="100">
        <v>0</v>
      </c>
      <c r="AL18" s="100">
        <v>0</v>
      </c>
      <c r="AM18" s="100">
        <v>0</v>
      </c>
      <c r="AN18" s="100">
        <v>0</v>
      </c>
      <c r="AO18" s="100">
        <v>0</v>
      </c>
      <c r="AP18" s="100">
        <v>0</v>
      </c>
      <c r="AQ18" s="100">
        <v>0</v>
      </c>
      <c r="AR18" s="100">
        <v>0</v>
      </c>
      <c r="AS18" s="100">
        <v>0</v>
      </c>
      <c r="AT18" s="100">
        <v>0</v>
      </c>
      <c r="AU18" s="100">
        <v>0</v>
      </c>
      <c r="AV18" s="100">
        <v>0</v>
      </c>
      <c r="AW18" s="100">
        <v>0</v>
      </c>
      <c r="AX18" s="100">
        <v>0</v>
      </c>
      <c r="AY18" s="100">
        <v>0</v>
      </c>
      <c r="AZ18" s="100">
        <v>0</v>
      </c>
      <c r="BA18" s="100">
        <v>0</v>
      </c>
      <c r="BB18" s="100">
        <v>0</v>
      </c>
      <c r="BC18" s="100">
        <v>0</v>
      </c>
      <c r="BD18" s="100">
        <v>0</v>
      </c>
      <c r="BE18" s="100">
        <v>0</v>
      </c>
      <c r="BF18" s="100">
        <v>0</v>
      </c>
      <c r="BG18" s="100">
        <v>0</v>
      </c>
      <c r="BH18" s="100">
        <v>0</v>
      </c>
      <c r="BI18" s="100">
        <v>0</v>
      </c>
      <c r="BJ18" s="100">
        <v>0</v>
      </c>
      <c r="BK18" s="100">
        <v>0</v>
      </c>
      <c r="BL18" s="100">
        <v>0</v>
      </c>
      <c r="BM18" s="100">
        <v>0</v>
      </c>
      <c r="BN18" s="100">
        <v>0</v>
      </c>
      <c r="BO18" s="100">
        <v>0</v>
      </c>
      <c r="BP18" s="100">
        <v>0</v>
      </c>
      <c r="BQ18" s="100">
        <v>0</v>
      </c>
      <c r="BR18" s="100">
        <v>0</v>
      </c>
      <c r="BS18" s="100">
        <v>0</v>
      </c>
      <c r="BT18" s="100">
        <v>0</v>
      </c>
      <c r="BU18" s="100">
        <v>0</v>
      </c>
      <c r="BV18" s="100">
        <v>0</v>
      </c>
      <c r="BW18" s="100">
        <v>0</v>
      </c>
      <c r="BX18" s="100">
        <v>0</v>
      </c>
      <c r="BY18" s="100">
        <v>0</v>
      </c>
      <c r="BZ18" s="100">
        <v>0</v>
      </c>
      <c r="CA18" s="100">
        <v>0</v>
      </c>
    </row>
    <row r="19" spans="1:79" x14ac:dyDescent="0.2">
      <c r="A19" s="101" t="s">
        <v>414</v>
      </c>
      <c r="B19" s="100">
        <v>25042882.989999998</v>
      </c>
      <c r="C19" s="100">
        <v>25042882.989999998</v>
      </c>
      <c r="D19" s="100">
        <v>25042882.989999998</v>
      </c>
      <c r="E19" s="100">
        <v>25042883</v>
      </c>
      <c r="F19" s="100">
        <v>25042873.710000001</v>
      </c>
      <c r="G19" s="100">
        <v>25576207.07</v>
      </c>
      <c r="H19" s="100">
        <v>24509540.370000001</v>
      </c>
      <c r="I19" s="100">
        <v>25042873.710000001</v>
      </c>
      <c r="J19" s="100">
        <v>25038318.239999998</v>
      </c>
      <c r="K19" s="100">
        <v>26209225.739999998</v>
      </c>
      <c r="L19" s="100">
        <v>29955804.420000002</v>
      </c>
      <c r="M19" s="100">
        <v>30705653.75</v>
      </c>
      <c r="N19" s="100">
        <v>312252028.98000002</v>
      </c>
      <c r="O19" s="100">
        <v>31904145.4804538</v>
      </c>
      <c r="P19" s="100">
        <v>31904145.4804538</v>
      </c>
      <c r="Q19" s="100">
        <v>31904145.4804538</v>
      </c>
      <c r="R19" s="100">
        <v>31904145.4804538</v>
      </c>
      <c r="S19" s="100">
        <v>31904145.4804538</v>
      </c>
      <c r="T19" s="100">
        <v>33793207.980453797</v>
      </c>
      <c r="U19" s="100">
        <v>34279145.480453797</v>
      </c>
      <c r="V19" s="100">
        <v>34279145.480453797</v>
      </c>
      <c r="W19" s="100">
        <v>34279145.480453797</v>
      </c>
      <c r="X19" s="100">
        <v>34279145.480453797</v>
      </c>
      <c r="Y19" s="100">
        <v>34279145.480453797</v>
      </c>
      <c r="Z19" s="100">
        <v>34279145.480453797</v>
      </c>
      <c r="AA19" s="100">
        <v>398988808.26544499</v>
      </c>
      <c r="AB19" s="100">
        <v>33808312.147120401</v>
      </c>
      <c r="AC19" s="100">
        <v>33808312.147120401</v>
      </c>
      <c r="AD19" s="100">
        <v>33808312.147120401</v>
      </c>
      <c r="AE19" s="100">
        <v>32243867.702675998</v>
      </c>
      <c r="AF19" s="100">
        <v>30874978.813787099</v>
      </c>
      <c r="AG19" s="100">
        <v>30874978.813787099</v>
      </c>
      <c r="AH19" s="100">
        <v>30874978.813787099</v>
      </c>
      <c r="AI19" s="100">
        <v>33971254.066312298</v>
      </c>
      <c r="AJ19" s="100">
        <v>35041645.480453797</v>
      </c>
      <c r="AK19" s="100">
        <v>35041645.480453797</v>
      </c>
      <c r="AL19" s="100">
        <v>35041645.480453797</v>
      </c>
      <c r="AM19" s="100">
        <v>35041645.480453797</v>
      </c>
      <c r="AN19" s="100">
        <v>400431576.57352602</v>
      </c>
      <c r="AO19" s="100">
        <v>34885395.480453797</v>
      </c>
      <c r="AP19" s="100">
        <v>34885395.480453797</v>
      </c>
      <c r="AQ19" s="100">
        <v>34885395.480453797</v>
      </c>
      <c r="AR19" s="100">
        <v>34885395.480453797</v>
      </c>
      <c r="AS19" s="100">
        <v>34885395.480453797</v>
      </c>
      <c r="AT19" s="100">
        <v>37058777.572652303</v>
      </c>
      <c r="AU19" s="100">
        <v>37802062.147120401</v>
      </c>
      <c r="AV19" s="100">
        <v>37802062.147120401</v>
      </c>
      <c r="AW19" s="100">
        <v>37802062.147120401</v>
      </c>
      <c r="AX19" s="100">
        <v>37802062.147120401</v>
      </c>
      <c r="AY19" s="100">
        <v>37802062.147120401</v>
      </c>
      <c r="AZ19" s="100">
        <v>37802062.147120401</v>
      </c>
      <c r="BA19" s="100">
        <v>438298127.85764402</v>
      </c>
      <c r="BB19" s="100">
        <v>37781228.813787103</v>
      </c>
      <c r="BC19" s="100">
        <v>37781228.813787103</v>
      </c>
      <c r="BD19" s="100">
        <v>37781228.813787103</v>
      </c>
      <c r="BE19" s="100">
        <v>37781228.813787103</v>
      </c>
      <c r="BF19" s="100">
        <v>37781228.813787103</v>
      </c>
      <c r="BG19" s="100">
        <v>39802209.716564901</v>
      </c>
      <c r="BH19" s="100">
        <v>40489562.147120401</v>
      </c>
      <c r="BI19" s="100">
        <v>40489562.147120401</v>
      </c>
      <c r="BJ19" s="100">
        <v>40489562.147120401</v>
      </c>
      <c r="BK19" s="100">
        <v>40489562.147120401</v>
      </c>
      <c r="BL19" s="100">
        <v>40489562.147120401</v>
      </c>
      <c r="BM19" s="100">
        <v>40489562.147120401</v>
      </c>
      <c r="BN19" s="100">
        <v>471645726.66822302</v>
      </c>
      <c r="BO19" s="100">
        <v>39633312.147120401</v>
      </c>
      <c r="BP19" s="100">
        <v>38766645.480453797</v>
      </c>
      <c r="BQ19" s="100">
        <v>38766645.480453797</v>
      </c>
      <c r="BR19" s="100">
        <v>38766645.480453797</v>
      </c>
      <c r="BS19" s="100">
        <v>38766645.480453797</v>
      </c>
      <c r="BT19" s="100">
        <v>42718698.176532201</v>
      </c>
      <c r="BU19" s="100">
        <v>44079145.480453797</v>
      </c>
      <c r="BV19" s="100">
        <v>44079145.480453797</v>
      </c>
      <c r="BW19" s="100">
        <v>44079145.480453797</v>
      </c>
      <c r="BX19" s="100">
        <v>44079145.480453797</v>
      </c>
      <c r="BY19" s="100">
        <v>44079145.480453797</v>
      </c>
      <c r="BZ19" s="100">
        <v>44079145.480453797</v>
      </c>
      <c r="CA19" s="100">
        <v>501893465.12818998</v>
      </c>
    </row>
    <row r="20" spans="1:79" x14ac:dyDescent="0.2">
      <c r="A20" s="101" t="s">
        <v>415</v>
      </c>
      <c r="B20" s="100">
        <v>25268190.84</v>
      </c>
      <c r="C20" s="100">
        <v>25268083.969999999</v>
      </c>
      <c r="D20" s="100">
        <v>25353391.4099999</v>
      </c>
      <c r="E20" s="100">
        <v>25394660.75</v>
      </c>
      <c r="F20" s="100">
        <v>25484138.239999998</v>
      </c>
      <c r="G20" s="100">
        <v>26089014.800000001</v>
      </c>
      <c r="H20" s="100">
        <v>25166526.420000002</v>
      </c>
      <c r="I20" s="100">
        <v>25446887.43</v>
      </c>
      <c r="J20" s="100">
        <v>26212864.149999999</v>
      </c>
      <c r="K20" s="100">
        <v>27204116.989999998</v>
      </c>
      <c r="L20" s="100">
        <v>31033667.57</v>
      </c>
      <c r="M20" s="100">
        <v>31871353.760000002</v>
      </c>
      <c r="N20" s="296">
        <v>319792896.32999998</v>
      </c>
      <c r="O20" s="100">
        <v>31904145.4804538</v>
      </c>
      <c r="P20" s="100">
        <v>31904145.4804538</v>
      </c>
      <c r="Q20" s="100">
        <v>31904145.4804538</v>
      </c>
      <c r="R20" s="100">
        <v>31904145.4804538</v>
      </c>
      <c r="S20" s="100">
        <v>31904145.4804538</v>
      </c>
      <c r="T20" s="100">
        <v>33793207.980453797</v>
      </c>
      <c r="U20" s="100">
        <v>34279145.480453797</v>
      </c>
      <c r="V20" s="100">
        <v>34279145.480453797</v>
      </c>
      <c r="W20" s="100">
        <v>34279145.480453797</v>
      </c>
      <c r="X20" s="100">
        <v>34279145.480453797</v>
      </c>
      <c r="Y20" s="100">
        <v>34279145.480453797</v>
      </c>
      <c r="Z20" s="100">
        <v>34279145.480453797</v>
      </c>
      <c r="AA20" s="296">
        <v>398988808.26544499</v>
      </c>
      <c r="AB20" s="100">
        <v>33808312.147120401</v>
      </c>
      <c r="AC20" s="100">
        <v>33808312.147120401</v>
      </c>
      <c r="AD20" s="100">
        <v>33808312.147120401</v>
      </c>
      <c r="AE20" s="100">
        <v>32243867.702675998</v>
      </c>
      <c r="AF20" s="100">
        <v>30874978.813787099</v>
      </c>
      <c r="AG20" s="100">
        <v>30874978.813787099</v>
      </c>
      <c r="AH20" s="100">
        <v>30874978.813787099</v>
      </c>
      <c r="AI20" s="100">
        <v>33971254.066312298</v>
      </c>
      <c r="AJ20" s="100">
        <v>35041645.480453797</v>
      </c>
      <c r="AK20" s="100">
        <v>35041645.480453797</v>
      </c>
      <c r="AL20" s="100">
        <v>35041645.480453797</v>
      </c>
      <c r="AM20" s="100">
        <v>35041645.480453797</v>
      </c>
      <c r="AN20" s="296">
        <v>400431576.57352602</v>
      </c>
      <c r="AO20" s="100">
        <v>34885395.480453797</v>
      </c>
      <c r="AP20" s="100">
        <v>34885395.480453797</v>
      </c>
      <c r="AQ20" s="100">
        <v>34885395.480453797</v>
      </c>
      <c r="AR20" s="100">
        <v>34885395.480453797</v>
      </c>
      <c r="AS20" s="100">
        <v>34885395.480453797</v>
      </c>
      <c r="AT20" s="100">
        <v>37058777.572652303</v>
      </c>
      <c r="AU20" s="100">
        <v>37802062.147120401</v>
      </c>
      <c r="AV20" s="100">
        <v>37802062.147120401</v>
      </c>
      <c r="AW20" s="100">
        <v>37802062.147120401</v>
      </c>
      <c r="AX20" s="100">
        <v>37802062.147120401</v>
      </c>
      <c r="AY20" s="100">
        <v>37802062.147120401</v>
      </c>
      <c r="AZ20" s="100">
        <v>37802062.147120401</v>
      </c>
      <c r="BA20" s="296">
        <v>438298127.85764402</v>
      </c>
      <c r="BB20" s="100">
        <v>37781228.813787103</v>
      </c>
      <c r="BC20" s="100">
        <v>37781228.813787103</v>
      </c>
      <c r="BD20" s="100">
        <v>37781228.813787103</v>
      </c>
      <c r="BE20" s="100">
        <v>37781228.813787103</v>
      </c>
      <c r="BF20" s="100">
        <v>37781228.813787103</v>
      </c>
      <c r="BG20" s="100">
        <v>39802209.716564901</v>
      </c>
      <c r="BH20" s="100">
        <v>40489562.147120401</v>
      </c>
      <c r="BI20" s="100">
        <v>40489562.147120401</v>
      </c>
      <c r="BJ20" s="100">
        <v>40489562.147120401</v>
      </c>
      <c r="BK20" s="100">
        <v>40489562.147120401</v>
      </c>
      <c r="BL20" s="100">
        <v>40489562.147120401</v>
      </c>
      <c r="BM20" s="100">
        <v>40489562.147120401</v>
      </c>
      <c r="BN20" s="296">
        <v>471645726.66822302</v>
      </c>
      <c r="BO20" s="100">
        <v>39633312.147120401</v>
      </c>
      <c r="BP20" s="100">
        <v>38766645.480453797</v>
      </c>
      <c r="BQ20" s="100">
        <v>38766645.480453797</v>
      </c>
      <c r="BR20" s="100">
        <v>38766645.480453797</v>
      </c>
      <c r="BS20" s="100">
        <v>38766645.480453797</v>
      </c>
      <c r="BT20" s="100">
        <v>42718698.176532201</v>
      </c>
      <c r="BU20" s="100">
        <v>44079145.480453797</v>
      </c>
      <c r="BV20" s="100">
        <v>44079145.480453797</v>
      </c>
      <c r="BW20" s="100">
        <v>44079145.480453797</v>
      </c>
      <c r="BX20" s="100">
        <v>44079145.480453797</v>
      </c>
      <c r="BY20" s="100">
        <v>44079145.480453797</v>
      </c>
      <c r="BZ20" s="100">
        <v>44079145.480453797</v>
      </c>
      <c r="CA20" s="296">
        <v>501893465.12818998</v>
      </c>
    </row>
    <row r="21" spans="1:79" x14ac:dyDescent="0.2">
      <c r="A21" s="101" t="s">
        <v>416</v>
      </c>
      <c r="N21" s="296"/>
      <c r="AA21" s="296"/>
      <c r="AN21" s="296"/>
      <c r="BA21" s="296"/>
      <c r="BN21" s="296"/>
      <c r="CA21" s="296"/>
    </row>
    <row r="22" spans="1:79" x14ac:dyDescent="0.2">
      <c r="A22" s="101" t="s">
        <v>417</v>
      </c>
      <c r="B22" s="100">
        <v>72097.61</v>
      </c>
      <c r="C22" s="100">
        <v>72097.61</v>
      </c>
      <c r="D22" s="100">
        <v>72097.55</v>
      </c>
      <c r="E22" s="100">
        <v>72097.61</v>
      </c>
      <c r="F22" s="100">
        <v>72097.59</v>
      </c>
      <c r="G22" s="100">
        <v>72097.600000000006</v>
      </c>
      <c r="H22" s="100">
        <v>72097.58</v>
      </c>
      <c r="I22" s="100">
        <v>72097.59</v>
      </c>
      <c r="J22" s="100">
        <v>72097.59</v>
      </c>
      <c r="K22" s="100">
        <v>72097.59</v>
      </c>
      <c r="L22" s="100">
        <v>78297.490000000005</v>
      </c>
      <c r="M22" s="100">
        <v>80954.61</v>
      </c>
      <c r="N22" s="296">
        <v>880228.02</v>
      </c>
      <c r="O22" s="100">
        <v>0</v>
      </c>
      <c r="P22" s="100">
        <v>0</v>
      </c>
      <c r="Q22" s="100">
        <v>0</v>
      </c>
      <c r="R22" s="100">
        <v>0</v>
      </c>
      <c r="S22" s="100">
        <v>0</v>
      </c>
      <c r="T22" s="100">
        <v>0</v>
      </c>
      <c r="U22" s="100">
        <v>0</v>
      </c>
      <c r="V22" s="100">
        <v>0</v>
      </c>
      <c r="W22" s="100">
        <v>0</v>
      </c>
      <c r="X22" s="100">
        <v>0</v>
      </c>
      <c r="Y22" s="100">
        <v>0</v>
      </c>
      <c r="Z22" s="100">
        <v>0</v>
      </c>
      <c r="AA22" s="296">
        <v>0</v>
      </c>
      <c r="AB22" s="100">
        <v>0</v>
      </c>
      <c r="AC22" s="100">
        <v>0</v>
      </c>
      <c r="AD22" s="100">
        <v>0</v>
      </c>
      <c r="AE22" s="100">
        <v>0</v>
      </c>
      <c r="AF22" s="100">
        <v>0</v>
      </c>
      <c r="AG22" s="100">
        <v>0</v>
      </c>
      <c r="AH22" s="100">
        <v>0</v>
      </c>
      <c r="AI22" s="100">
        <v>0</v>
      </c>
      <c r="AJ22" s="100">
        <v>0</v>
      </c>
      <c r="AK22" s="100">
        <v>0</v>
      </c>
      <c r="AL22" s="100">
        <v>0</v>
      </c>
      <c r="AM22" s="100">
        <v>0</v>
      </c>
      <c r="AN22" s="296">
        <v>0</v>
      </c>
      <c r="AO22" s="100">
        <v>0</v>
      </c>
      <c r="AP22" s="100">
        <v>0</v>
      </c>
      <c r="AQ22" s="100">
        <v>0</v>
      </c>
      <c r="AR22" s="100">
        <v>0</v>
      </c>
      <c r="AS22" s="100">
        <v>0</v>
      </c>
      <c r="AT22" s="100">
        <v>0</v>
      </c>
      <c r="AU22" s="100">
        <v>0</v>
      </c>
      <c r="AV22" s="100">
        <v>0</v>
      </c>
      <c r="AW22" s="100">
        <v>0</v>
      </c>
      <c r="AX22" s="100">
        <v>0</v>
      </c>
      <c r="AY22" s="100">
        <v>0</v>
      </c>
      <c r="AZ22" s="100">
        <v>0</v>
      </c>
      <c r="BA22" s="296">
        <v>0</v>
      </c>
      <c r="BB22" s="100">
        <v>0</v>
      </c>
      <c r="BC22" s="100">
        <v>0</v>
      </c>
      <c r="BD22" s="100">
        <v>0</v>
      </c>
      <c r="BE22" s="100">
        <v>0</v>
      </c>
      <c r="BF22" s="100">
        <v>0</v>
      </c>
      <c r="BG22" s="100">
        <v>0</v>
      </c>
      <c r="BH22" s="100">
        <v>0</v>
      </c>
      <c r="BI22" s="100">
        <v>0</v>
      </c>
      <c r="BJ22" s="100">
        <v>0</v>
      </c>
      <c r="BK22" s="100">
        <v>0</v>
      </c>
      <c r="BL22" s="100">
        <v>0</v>
      </c>
      <c r="BM22" s="100">
        <v>0</v>
      </c>
      <c r="BN22" s="296">
        <v>0</v>
      </c>
      <c r="BO22" s="100">
        <v>0</v>
      </c>
      <c r="BP22" s="100">
        <v>0</v>
      </c>
      <c r="BQ22" s="100">
        <v>0</v>
      </c>
      <c r="BR22" s="100">
        <v>0</v>
      </c>
      <c r="BS22" s="100">
        <v>0</v>
      </c>
      <c r="BT22" s="100">
        <v>0</v>
      </c>
      <c r="BU22" s="100">
        <v>0</v>
      </c>
      <c r="BV22" s="100">
        <v>0</v>
      </c>
      <c r="BW22" s="100">
        <v>0</v>
      </c>
      <c r="BX22" s="100">
        <v>0</v>
      </c>
      <c r="BY22" s="100">
        <v>0</v>
      </c>
      <c r="BZ22" s="100">
        <v>0</v>
      </c>
      <c r="CA22" s="296">
        <v>0</v>
      </c>
    </row>
    <row r="23" spans="1:79" x14ac:dyDescent="0.2">
      <c r="A23" s="101" t="s">
        <v>418</v>
      </c>
      <c r="B23" s="100">
        <v>400921.85</v>
      </c>
      <c r="C23" s="100">
        <v>400921.88</v>
      </c>
      <c r="D23" s="100">
        <v>-46540.919999999896</v>
      </c>
      <c r="E23" s="100">
        <v>400921.86</v>
      </c>
      <c r="F23" s="100">
        <v>400921.86</v>
      </c>
      <c r="G23" s="100">
        <v>400921.89</v>
      </c>
      <c r="H23" s="100">
        <v>401135.14</v>
      </c>
      <c r="I23" s="100">
        <v>401135.15</v>
      </c>
      <c r="J23" s="100">
        <v>401135.13</v>
      </c>
      <c r="K23" s="100">
        <v>402722.93</v>
      </c>
      <c r="L23" s="100">
        <v>413654.08999999898</v>
      </c>
      <c r="M23" s="100">
        <v>417307.86</v>
      </c>
      <c r="N23" s="296">
        <v>4395158.72</v>
      </c>
      <c r="O23" s="100">
        <v>608141.606369204</v>
      </c>
      <c r="P23" s="100">
        <v>608141.606369204</v>
      </c>
      <c r="Q23" s="100">
        <v>608141.606369204</v>
      </c>
      <c r="R23" s="100">
        <v>618789.75451735198</v>
      </c>
      <c r="S23" s="100">
        <v>618789.75451735198</v>
      </c>
      <c r="T23" s="100">
        <v>618789.75451735198</v>
      </c>
      <c r="U23" s="100">
        <v>618789.75451735198</v>
      </c>
      <c r="V23" s="100">
        <v>618789.75451735198</v>
      </c>
      <c r="W23" s="100">
        <v>618789.75451735198</v>
      </c>
      <c r="X23" s="100">
        <v>618789.75451735198</v>
      </c>
      <c r="Y23" s="100">
        <v>618789.75451735198</v>
      </c>
      <c r="Z23" s="100">
        <v>618789.75451735198</v>
      </c>
      <c r="AA23" s="296">
        <v>7393532.6097637797</v>
      </c>
      <c r="AB23" s="100">
        <v>618789.75451735198</v>
      </c>
      <c r="AC23" s="100">
        <v>618789.75451735198</v>
      </c>
      <c r="AD23" s="100">
        <v>618789.75451735198</v>
      </c>
      <c r="AE23" s="100">
        <v>629437.90266549995</v>
      </c>
      <c r="AF23" s="100">
        <v>629437.90266549995</v>
      </c>
      <c r="AG23" s="100">
        <v>629437.90266549995</v>
      </c>
      <c r="AH23" s="100">
        <v>629437.90266549995</v>
      </c>
      <c r="AI23" s="100">
        <v>629437.90266549995</v>
      </c>
      <c r="AJ23" s="100">
        <v>629437.90266549995</v>
      </c>
      <c r="AK23" s="100">
        <v>629437.90266549995</v>
      </c>
      <c r="AL23" s="100">
        <v>629437.90266549995</v>
      </c>
      <c r="AM23" s="100">
        <v>629437.90266549995</v>
      </c>
      <c r="AN23" s="296">
        <v>7521310.3875415605</v>
      </c>
      <c r="AO23" s="100">
        <v>629437.90266549995</v>
      </c>
      <c r="AP23" s="100">
        <v>629437.90266549995</v>
      </c>
      <c r="AQ23" s="100">
        <v>629437.90266549995</v>
      </c>
      <c r="AR23" s="100">
        <v>640086.05081364803</v>
      </c>
      <c r="AS23" s="100">
        <v>640086.05081364803</v>
      </c>
      <c r="AT23" s="100">
        <v>640086.05081364803</v>
      </c>
      <c r="AU23" s="100">
        <v>640086.05081364803</v>
      </c>
      <c r="AV23" s="100">
        <v>640086.05081364803</v>
      </c>
      <c r="AW23" s="100">
        <v>640086.05081364803</v>
      </c>
      <c r="AX23" s="100">
        <v>640086.05081364803</v>
      </c>
      <c r="AY23" s="100">
        <v>640086.05081364803</v>
      </c>
      <c r="AZ23" s="100">
        <v>640086.05081364803</v>
      </c>
      <c r="BA23" s="296">
        <v>7649088.1653193301</v>
      </c>
      <c r="BB23" s="100">
        <v>637621.86203796405</v>
      </c>
      <c r="BC23" s="100">
        <v>637621.86203796405</v>
      </c>
      <c r="BD23" s="100">
        <v>637621.86203796405</v>
      </c>
      <c r="BE23" s="100">
        <v>648270.01018611202</v>
      </c>
      <c r="BF23" s="100">
        <v>648270.01018611202</v>
      </c>
      <c r="BG23" s="100">
        <v>648270.01018611202</v>
      </c>
      <c r="BH23" s="100">
        <v>648270.01018611202</v>
      </c>
      <c r="BI23" s="100">
        <v>648270.01018611202</v>
      </c>
      <c r="BJ23" s="100">
        <v>648270.01018611202</v>
      </c>
      <c r="BK23" s="100">
        <v>648270.01018611202</v>
      </c>
      <c r="BL23" s="100">
        <v>648270.01018611202</v>
      </c>
      <c r="BM23" s="100">
        <v>648270.01018611202</v>
      </c>
      <c r="BN23" s="296">
        <v>7747295.6777889002</v>
      </c>
      <c r="BO23" s="100">
        <v>613047.83192150702</v>
      </c>
      <c r="BP23" s="100">
        <v>586727.945323569</v>
      </c>
      <c r="BQ23" s="100">
        <v>586727.945323569</v>
      </c>
      <c r="BR23" s="100">
        <v>597376.09347171697</v>
      </c>
      <c r="BS23" s="100">
        <v>597376.09347171697</v>
      </c>
      <c r="BT23" s="100">
        <v>597376.09347171697</v>
      </c>
      <c r="BU23" s="100">
        <v>550376.09347171697</v>
      </c>
      <c r="BV23" s="100">
        <v>550376.09347171697</v>
      </c>
      <c r="BW23" s="100">
        <v>550376.09347171697</v>
      </c>
      <c r="BX23" s="100">
        <v>550376.09347171697</v>
      </c>
      <c r="BY23" s="100">
        <v>550376.09347171697</v>
      </c>
      <c r="BZ23" s="100">
        <v>550376.09347171697</v>
      </c>
      <c r="CA23" s="296">
        <v>6880888.5638140999</v>
      </c>
    </row>
    <row r="24" spans="1:79" x14ac:dyDescent="0.2">
      <c r="A24" s="101" t="s">
        <v>419</v>
      </c>
      <c r="B24" s="100">
        <v>0</v>
      </c>
      <c r="C24" s="100">
        <v>0</v>
      </c>
      <c r="D24" s="100">
        <v>209864.95999999999</v>
      </c>
      <c r="E24" s="100">
        <v>69954.990000000005</v>
      </c>
      <c r="F24" s="100">
        <v>69954.990000000005</v>
      </c>
      <c r="G24" s="100">
        <v>69954.990000000005</v>
      </c>
      <c r="H24" s="100">
        <v>69954.990000000005</v>
      </c>
      <c r="I24" s="100">
        <v>69954.990000000005</v>
      </c>
      <c r="J24" s="100">
        <v>69954.990000000005</v>
      </c>
      <c r="K24" s="100">
        <v>69954.990000000005</v>
      </c>
      <c r="L24" s="100">
        <v>69954.990000000005</v>
      </c>
      <c r="M24" s="100">
        <v>69954.990000000005</v>
      </c>
      <c r="N24" s="296">
        <v>839459.86999999895</v>
      </c>
      <c r="O24" s="100">
        <v>0</v>
      </c>
      <c r="P24" s="100">
        <v>0</v>
      </c>
      <c r="Q24" s="100">
        <v>0</v>
      </c>
      <c r="R24" s="100">
        <v>0</v>
      </c>
      <c r="S24" s="100">
        <v>0</v>
      </c>
      <c r="T24" s="100">
        <v>0</v>
      </c>
      <c r="U24" s="100">
        <v>0</v>
      </c>
      <c r="V24" s="100">
        <v>0</v>
      </c>
      <c r="W24" s="100">
        <v>0</v>
      </c>
      <c r="X24" s="100">
        <v>0</v>
      </c>
      <c r="Y24" s="100">
        <v>0</v>
      </c>
      <c r="Z24" s="100">
        <v>0</v>
      </c>
      <c r="AA24" s="100">
        <v>0</v>
      </c>
      <c r="AB24" s="100">
        <v>0</v>
      </c>
      <c r="AC24" s="100">
        <v>0</v>
      </c>
      <c r="AD24" s="100">
        <v>0</v>
      </c>
      <c r="AE24" s="100">
        <v>0</v>
      </c>
      <c r="AF24" s="100">
        <v>0</v>
      </c>
      <c r="AG24" s="100">
        <v>0</v>
      </c>
      <c r="AH24" s="100">
        <v>0</v>
      </c>
      <c r="AI24" s="100">
        <v>0</v>
      </c>
      <c r="AJ24" s="100">
        <v>0</v>
      </c>
      <c r="AK24" s="100">
        <v>0</v>
      </c>
      <c r="AL24" s="100">
        <v>0</v>
      </c>
      <c r="AM24" s="100">
        <v>0</v>
      </c>
      <c r="AN24" s="100">
        <v>0</v>
      </c>
      <c r="AO24" s="100">
        <v>0</v>
      </c>
      <c r="AP24" s="100">
        <v>0</v>
      </c>
      <c r="AQ24" s="100">
        <v>0</v>
      </c>
      <c r="AR24" s="100">
        <v>0</v>
      </c>
      <c r="AS24" s="100">
        <v>0</v>
      </c>
      <c r="AT24" s="100">
        <v>0</v>
      </c>
      <c r="AU24" s="100">
        <v>0</v>
      </c>
      <c r="AV24" s="100">
        <v>0</v>
      </c>
      <c r="AW24" s="100">
        <v>0</v>
      </c>
      <c r="AX24" s="100">
        <v>0</v>
      </c>
      <c r="AY24" s="100">
        <v>0</v>
      </c>
      <c r="AZ24" s="100">
        <v>0</v>
      </c>
      <c r="BA24" s="100">
        <v>0</v>
      </c>
      <c r="BB24" s="100">
        <v>0</v>
      </c>
      <c r="BC24" s="100">
        <v>0</v>
      </c>
      <c r="BD24" s="100">
        <v>0</v>
      </c>
      <c r="BE24" s="100">
        <v>0</v>
      </c>
      <c r="BF24" s="100">
        <v>0</v>
      </c>
      <c r="BG24" s="100">
        <v>0</v>
      </c>
      <c r="BH24" s="100">
        <v>0</v>
      </c>
      <c r="BI24" s="100">
        <v>0</v>
      </c>
      <c r="BJ24" s="100">
        <v>0</v>
      </c>
      <c r="BK24" s="100">
        <v>0</v>
      </c>
      <c r="BL24" s="100">
        <v>0</v>
      </c>
      <c r="BM24" s="100">
        <v>0</v>
      </c>
      <c r="BN24" s="100">
        <v>0</v>
      </c>
      <c r="BO24" s="100">
        <v>0</v>
      </c>
      <c r="BP24" s="100">
        <v>0</v>
      </c>
      <c r="BQ24" s="100">
        <v>0</v>
      </c>
      <c r="BR24" s="100">
        <v>0</v>
      </c>
      <c r="BS24" s="100">
        <v>0</v>
      </c>
      <c r="BT24" s="100">
        <v>0</v>
      </c>
      <c r="BU24" s="100">
        <v>0</v>
      </c>
      <c r="BV24" s="100">
        <v>0</v>
      </c>
      <c r="BW24" s="100">
        <v>0</v>
      </c>
      <c r="BX24" s="100">
        <v>0</v>
      </c>
      <c r="BY24" s="100">
        <v>0</v>
      </c>
      <c r="BZ24" s="100">
        <v>0</v>
      </c>
      <c r="CA24" s="100">
        <v>0</v>
      </c>
    </row>
    <row r="25" spans="1:79" x14ac:dyDescent="0.2">
      <c r="A25" s="101" t="s">
        <v>420</v>
      </c>
      <c r="B25" s="100">
        <v>43606.559999999998</v>
      </c>
      <c r="C25" s="100">
        <v>43606.559999999998</v>
      </c>
      <c r="D25" s="100">
        <v>47308.83</v>
      </c>
      <c r="E25" s="100">
        <v>47308.83</v>
      </c>
      <c r="F25" s="100">
        <v>47308.82</v>
      </c>
      <c r="G25" s="100">
        <v>47308.83</v>
      </c>
      <c r="H25" s="100">
        <v>47308.83</v>
      </c>
      <c r="I25" s="100">
        <v>47308.83</v>
      </c>
      <c r="J25" s="100">
        <v>47308.82</v>
      </c>
      <c r="K25" s="100">
        <v>47308.83</v>
      </c>
      <c r="L25" s="100">
        <v>47308.83</v>
      </c>
      <c r="M25" s="100">
        <v>47308.83</v>
      </c>
      <c r="N25" s="296">
        <v>560301.4</v>
      </c>
      <c r="O25" s="100">
        <v>0</v>
      </c>
      <c r="P25" s="100">
        <v>0</v>
      </c>
      <c r="Q25" s="100">
        <v>0</v>
      </c>
      <c r="R25" s="100">
        <v>0</v>
      </c>
      <c r="S25" s="100">
        <v>0</v>
      </c>
      <c r="T25" s="100">
        <v>0</v>
      </c>
      <c r="U25" s="100">
        <v>0</v>
      </c>
      <c r="V25" s="100">
        <v>0</v>
      </c>
      <c r="W25" s="100">
        <v>0</v>
      </c>
      <c r="X25" s="100">
        <v>0</v>
      </c>
      <c r="Y25" s="100">
        <v>0</v>
      </c>
      <c r="Z25" s="100">
        <v>0</v>
      </c>
      <c r="AA25" s="100">
        <v>0</v>
      </c>
      <c r="AB25" s="100">
        <v>0</v>
      </c>
      <c r="AC25" s="100">
        <v>0</v>
      </c>
      <c r="AD25" s="100">
        <v>0</v>
      </c>
      <c r="AE25" s="100">
        <v>0</v>
      </c>
      <c r="AF25" s="100">
        <v>0</v>
      </c>
      <c r="AG25" s="100">
        <v>0</v>
      </c>
      <c r="AH25" s="100">
        <v>0</v>
      </c>
      <c r="AI25" s="100">
        <v>0</v>
      </c>
      <c r="AJ25" s="100">
        <v>0</v>
      </c>
      <c r="AK25" s="100">
        <v>0</v>
      </c>
      <c r="AL25" s="100">
        <v>0</v>
      </c>
      <c r="AM25" s="100">
        <v>0</v>
      </c>
      <c r="AN25" s="100">
        <v>0</v>
      </c>
      <c r="AO25" s="100">
        <v>0</v>
      </c>
      <c r="AP25" s="100">
        <v>0</v>
      </c>
      <c r="AQ25" s="100">
        <v>0</v>
      </c>
      <c r="AR25" s="100">
        <v>0</v>
      </c>
      <c r="AS25" s="100">
        <v>0</v>
      </c>
      <c r="AT25" s="100">
        <v>0</v>
      </c>
      <c r="AU25" s="100">
        <v>0</v>
      </c>
      <c r="AV25" s="100">
        <v>0</v>
      </c>
      <c r="AW25" s="100">
        <v>0</v>
      </c>
      <c r="AX25" s="100">
        <v>0</v>
      </c>
      <c r="AY25" s="100">
        <v>0</v>
      </c>
      <c r="AZ25" s="100">
        <v>0</v>
      </c>
      <c r="BA25" s="100">
        <v>0</v>
      </c>
      <c r="BB25" s="100">
        <v>0</v>
      </c>
      <c r="BC25" s="100">
        <v>0</v>
      </c>
      <c r="BD25" s="100">
        <v>0</v>
      </c>
      <c r="BE25" s="100">
        <v>0</v>
      </c>
      <c r="BF25" s="100">
        <v>0</v>
      </c>
      <c r="BG25" s="100">
        <v>0</v>
      </c>
      <c r="BH25" s="100">
        <v>0</v>
      </c>
      <c r="BI25" s="100">
        <v>0</v>
      </c>
      <c r="BJ25" s="100">
        <v>0</v>
      </c>
      <c r="BK25" s="100">
        <v>0</v>
      </c>
      <c r="BL25" s="100">
        <v>0</v>
      </c>
      <c r="BM25" s="100">
        <v>0</v>
      </c>
      <c r="BN25" s="100">
        <v>0</v>
      </c>
      <c r="BO25" s="100">
        <v>0</v>
      </c>
      <c r="BP25" s="100">
        <v>0</v>
      </c>
      <c r="BQ25" s="100">
        <v>0</v>
      </c>
      <c r="BR25" s="100">
        <v>0</v>
      </c>
      <c r="BS25" s="100">
        <v>0</v>
      </c>
      <c r="BT25" s="100">
        <v>0</v>
      </c>
      <c r="BU25" s="100">
        <v>0</v>
      </c>
      <c r="BV25" s="100">
        <v>0</v>
      </c>
      <c r="BW25" s="100">
        <v>0</v>
      </c>
      <c r="BX25" s="100">
        <v>0</v>
      </c>
      <c r="BY25" s="100">
        <v>0</v>
      </c>
      <c r="BZ25" s="100">
        <v>0</v>
      </c>
      <c r="CA25" s="100">
        <v>0</v>
      </c>
    </row>
    <row r="26" spans="1:79" x14ac:dyDescent="0.2">
      <c r="A26" s="101" t="s">
        <v>421</v>
      </c>
      <c r="B26" s="100">
        <v>516626.01999999897</v>
      </c>
      <c r="C26" s="100">
        <v>516626.05</v>
      </c>
      <c r="D26" s="100">
        <v>282730.42</v>
      </c>
      <c r="E26" s="100">
        <v>590283.29</v>
      </c>
      <c r="F26" s="100">
        <v>590283.25999999896</v>
      </c>
      <c r="G26" s="100">
        <v>590283.31000000006</v>
      </c>
      <c r="H26" s="100">
        <v>590496.54</v>
      </c>
      <c r="I26" s="100">
        <v>590496.56000000006</v>
      </c>
      <c r="J26" s="100">
        <v>590496.53</v>
      </c>
      <c r="K26" s="100">
        <v>592084.33999999904</v>
      </c>
      <c r="L26" s="100">
        <v>609215.4</v>
      </c>
      <c r="M26" s="100">
        <v>615526.29</v>
      </c>
      <c r="N26" s="100">
        <v>6675148.0099999998</v>
      </c>
      <c r="O26" s="100">
        <v>608141.606369204</v>
      </c>
      <c r="P26" s="100">
        <v>608141.606369204</v>
      </c>
      <c r="Q26" s="100">
        <v>608141.606369204</v>
      </c>
      <c r="R26" s="100">
        <v>618789.75451735198</v>
      </c>
      <c r="S26" s="100">
        <v>618789.75451735198</v>
      </c>
      <c r="T26" s="100">
        <v>618789.75451735198</v>
      </c>
      <c r="U26" s="100">
        <v>618789.75451735198</v>
      </c>
      <c r="V26" s="100">
        <v>618789.75451735198</v>
      </c>
      <c r="W26" s="100">
        <v>618789.75451735198</v>
      </c>
      <c r="X26" s="100">
        <v>618789.75451735198</v>
      </c>
      <c r="Y26" s="100">
        <v>618789.75451735198</v>
      </c>
      <c r="Z26" s="100">
        <v>618789.75451735198</v>
      </c>
      <c r="AA26" s="100">
        <v>7393532.6097637797</v>
      </c>
      <c r="AB26" s="100">
        <v>618789.75451735198</v>
      </c>
      <c r="AC26" s="100">
        <v>618789.75451735198</v>
      </c>
      <c r="AD26" s="100">
        <v>618789.75451735198</v>
      </c>
      <c r="AE26" s="100">
        <v>629437.90266549995</v>
      </c>
      <c r="AF26" s="100">
        <v>629437.90266549995</v>
      </c>
      <c r="AG26" s="100">
        <v>629437.90266549995</v>
      </c>
      <c r="AH26" s="100">
        <v>629437.90266549995</v>
      </c>
      <c r="AI26" s="100">
        <v>629437.90266549995</v>
      </c>
      <c r="AJ26" s="100">
        <v>629437.90266549995</v>
      </c>
      <c r="AK26" s="100">
        <v>629437.90266549995</v>
      </c>
      <c r="AL26" s="100">
        <v>629437.90266549995</v>
      </c>
      <c r="AM26" s="100">
        <v>629437.90266549995</v>
      </c>
      <c r="AN26" s="100">
        <v>7521310.3875415605</v>
      </c>
      <c r="AO26" s="100">
        <v>629437.90266549995</v>
      </c>
      <c r="AP26" s="100">
        <v>629437.90266549995</v>
      </c>
      <c r="AQ26" s="100">
        <v>629437.90266549995</v>
      </c>
      <c r="AR26" s="100">
        <v>640086.05081364803</v>
      </c>
      <c r="AS26" s="100">
        <v>640086.05081364803</v>
      </c>
      <c r="AT26" s="100">
        <v>640086.05081364803</v>
      </c>
      <c r="AU26" s="100">
        <v>640086.05081364803</v>
      </c>
      <c r="AV26" s="100">
        <v>640086.05081364803</v>
      </c>
      <c r="AW26" s="100">
        <v>640086.05081364803</v>
      </c>
      <c r="AX26" s="100">
        <v>640086.05081364803</v>
      </c>
      <c r="AY26" s="100">
        <v>640086.05081364803</v>
      </c>
      <c r="AZ26" s="100">
        <v>640086.05081364803</v>
      </c>
      <c r="BA26" s="100">
        <v>7649088.1653193301</v>
      </c>
      <c r="BB26" s="100">
        <v>637621.86203796405</v>
      </c>
      <c r="BC26" s="100">
        <v>637621.86203796405</v>
      </c>
      <c r="BD26" s="100">
        <v>637621.86203796405</v>
      </c>
      <c r="BE26" s="100">
        <v>648270.01018611202</v>
      </c>
      <c r="BF26" s="100">
        <v>648270.01018611202</v>
      </c>
      <c r="BG26" s="100">
        <v>648270.01018611202</v>
      </c>
      <c r="BH26" s="100">
        <v>648270.01018611202</v>
      </c>
      <c r="BI26" s="100">
        <v>648270.01018611202</v>
      </c>
      <c r="BJ26" s="100">
        <v>648270.01018611202</v>
      </c>
      <c r="BK26" s="100">
        <v>648270.01018611202</v>
      </c>
      <c r="BL26" s="100">
        <v>648270.01018611202</v>
      </c>
      <c r="BM26" s="100">
        <v>648270.01018611202</v>
      </c>
      <c r="BN26" s="100">
        <v>7747295.6777889002</v>
      </c>
      <c r="BO26" s="100">
        <v>613047.83192150702</v>
      </c>
      <c r="BP26" s="100">
        <v>586727.945323569</v>
      </c>
      <c r="BQ26" s="100">
        <v>586727.945323569</v>
      </c>
      <c r="BR26" s="100">
        <v>597376.09347171697</v>
      </c>
      <c r="BS26" s="100">
        <v>597376.09347171697</v>
      </c>
      <c r="BT26" s="100">
        <v>597376.09347171697</v>
      </c>
      <c r="BU26" s="100">
        <v>550376.09347171697</v>
      </c>
      <c r="BV26" s="100">
        <v>550376.09347171697</v>
      </c>
      <c r="BW26" s="100">
        <v>550376.09347171697</v>
      </c>
      <c r="BX26" s="100">
        <v>550376.09347171697</v>
      </c>
      <c r="BY26" s="100">
        <v>550376.09347171697</v>
      </c>
      <c r="BZ26" s="100">
        <v>550376.09347171697</v>
      </c>
      <c r="CA26" s="100">
        <v>6880888.5638140999</v>
      </c>
    </row>
    <row r="27" spans="1:79" x14ac:dyDescent="0.2">
      <c r="A27" s="101" t="s">
        <v>422</v>
      </c>
    </row>
    <row r="28" spans="1:79" x14ac:dyDescent="0.2">
      <c r="A28" s="101" t="s">
        <v>423</v>
      </c>
      <c r="B28" s="100">
        <v>463414.96</v>
      </c>
      <c r="C28" s="100">
        <v>495865.59999999998</v>
      </c>
      <c r="D28" s="100">
        <v>553516.74</v>
      </c>
      <c r="E28" s="100">
        <v>638422.64</v>
      </c>
      <c r="F28" s="100">
        <v>913152.72</v>
      </c>
      <c r="G28" s="100">
        <v>1216405.8999999999</v>
      </c>
      <c r="H28" s="100">
        <v>1633538.75</v>
      </c>
      <c r="I28" s="100">
        <v>2110176.04</v>
      </c>
      <c r="J28" s="100">
        <v>2440377.5499999998</v>
      </c>
      <c r="K28" s="100">
        <v>2806497.1</v>
      </c>
      <c r="L28" s="100">
        <v>1353030.88</v>
      </c>
      <c r="M28" s="100">
        <v>2755281.46</v>
      </c>
      <c r="N28" s="100">
        <v>17379680.34</v>
      </c>
      <c r="O28" s="100">
        <v>2457399.12723338</v>
      </c>
      <c r="P28" s="100">
        <v>2525510.30763719</v>
      </c>
      <c r="Q28" s="100">
        <v>2631346.7111010598</v>
      </c>
      <c r="R28" s="100">
        <v>2940891.9435617598</v>
      </c>
      <c r="S28" s="100">
        <v>3133746.0886072302</v>
      </c>
      <c r="T28" s="100">
        <v>2113932.89825411</v>
      </c>
      <c r="U28" s="100">
        <v>793117.31560266297</v>
      </c>
      <c r="V28" s="100">
        <v>293984.92537554097</v>
      </c>
      <c r="W28" s="100">
        <v>0</v>
      </c>
      <c r="X28" s="100">
        <v>0</v>
      </c>
      <c r="Y28" s="100">
        <v>0</v>
      </c>
      <c r="Z28" s="100">
        <v>301096.853715726</v>
      </c>
      <c r="AA28" s="100">
        <v>17191026.171088699</v>
      </c>
      <c r="AB28" s="100">
        <v>515922.39292992401</v>
      </c>
      <c r="AC28" s="100">
        <v>319162.37929319299</v>
      </c>
      <c r="AD28" s="100">
        <v>286976.64319878799</v>
      </c>
      <c r="AE28" s="100">
        <v>1829544.43916231</v>
      </c>
      <c r="AF28" s="100">
        <v>3299388.62986635</v>
      </c>
      <c r="AG28" s="100">
        <v>3521614.5230474202</v>
      </c>
      <c r="AH28" s="100">
        <v>3543807.2816610001</v>
      </c>
      <c r="AI28" s="100">
        <v>1704786.43780899</v>
      </c>
      <c r="AJ28" s="100">
        <v>0</v>
      </c>
      <c r="AK28" s="100">
        <v>0</v>
      </c>
      <c r="AL28" s="100">
        <v>0</v>
      </c>
      <c r="AM28" s="100">
        <v>10021.6790521929</v>
      </c>
      <c r="AN28" s="100">
        <v>15031224.406020099</v>
      </c>
      <c r="AO28" s="100">
        <v>58429.053182161799</v>
      </c>
      <c r="AP28" s="100">
        <v>87615.112243782103</v>
      </c>
      <c r="AQ28" s="100">
        <v>293271.26318673202</v>
      </c>
      <c r="AR28" s="100">
        <v>624197.193009465</v>
      </c>
      <c r="AS28" s="100">
        <v>875409.95468359999</v>
      </c>
      <c r="AT28" s="100">
        <v>507255.87767094298</v>
      </c>
      <c r="AU28" s="100">
        <v>0</v>
      </c>
      <c r="AV28" s="100">
        <v>0</v>
      </c>
      <c r="AW28" s="100">
        <v>0</v>
      </c>
      <c r="AX28" s="100">
        <v>0</v>
      </c>
      <c r="AY28" s="100">
        <v>0</v>
      </c>
      <c r="AZ28" s="100">
        <v>178549.87441371</v>
      </c>
      <c r="BA28" s="100">
        <v>2624728.3283903901</v>
      </c>
      <c r="BB28" s="100">
        <v>437819.18632368202</v>
      </c>
      <c r="BC28" s="100">
        <v>486417.35295818199</v>
      </c>
      <c r="BD28" s="100">
        <v>597330.53733921796</v>
      </c>
      <c r="BE28" s="100">
        <v>751798.52149452805</v>
      </c>
      <c r="BF28" s="100">
        <v>863657.28375142999</v>
      </c>
      <c r="BG28" s="100">
        <v>484788.179692737</v>
      </c>
      <c r="BH28" s="100">
        <v>0</v>
      </c>
      <c r="BI28" s="100">
        <v>0</v>
      </c>
      <c r="BJ28" s="100">
        <v>0</v>
      </c>
      <c r="BK28" s="100">
        <v>0</v>
      </c>
      <c r="BL28" s="100">
        <v>0</v>
      </c>
      <c r="BM28" s="100">
        <v>241220.345010057</v>
      </c>
      <c r="BN28" s="100">
        <v>3863031.4065698301</v>
      </c>
      <c r="BO28" s="100">
        <v>1426543.6067830999</v>
      </c>
      <c r="BP28" s="100">
        <v>2329386.7484178199</v>
      </c>
      <c r="BQ28" s="100">
        <v>2441835.1352514299</v>
      </c>
      <c r="BR28" s="100">
        <v>2596494.8439984201</v>
      </c>
      <c r="BS28" s="100">
        <v>2697304.9743610602</v>
      </c>
      <c r="BT28" s="100">
        <v>1398581.77896929</v>
      </c>
      <c r="BU28" s="100">
        <v>0</v>
      </c>
      <c r="BV28" s="100">
        <v>0</v>
      </c>
      <c r="BW28" s="100">
        <v>0</v>
      </c>
      <c r="BX28" s="100">
        <v>0</v>
      </c>
      <c r="BY28" s="100">
        <v>0</v>
      </c>
      <c r="BZ28" s="100">
        <v>248979.07064973001</v>
      </c>
      <c r="CA28" s="100">
        <v>13139126.1584308</v>
      </c>
    </row>
    <row r="29" spans="1:79" x14ac:dyDescent="0.2">
      <c r="A29" s="101" t="s">
        <v>424</v>
      </c>
      <c r="B29" s="100">
        <v>0</v>
      </c>
      <c r="C29" s="100">
        <v>0</v>
      </c>
      <c r="D29" s="100">
        <v>0</v>
      </c>
      <c r="E29" s="100">
        <v>0</v>
      </c>
      <c r="F29" s="100">
        <v>0</v>
      </c>
      <c r="G29" s="100">
        <v>0</v>
      </c>
      <c r="H29" s="100">
        <v>0</v>
      </c>
      <c r="I29" s="100">
        <v>0</v>
      </c>
      <c r="J29" s="100">
        <v>0</v>
      </c>
      <c r="K29" s="100">
        <v>0</v>
      </c>
      <c r="L29" s="100">
        <v>0</v>
      </c>
      <c r="M29" s="100">
        <v>0</v>
      </c>
      <c r="N29" s="100">
        <v>0</v>
      </c>
      <c r="O29" s="100">
        <v>2255.4102978563501</v>
      </c>
      <c r="P29" s="100">
        <v>6489.4694638629398</v>
      </c>
      <c r="Q29" s="100">
        <v>4574.1480587495598</v>
      </c>
      <c r="R29" s="100">
        <v>2298.5840421497601</v>
      </c>
      <c r="S29" s="100">
        <v>5894.9315701236001</v>
      </c>
      <c r="T29" s="100">
        <v>8201.3947547886401</v>
      </c>
      <c r="U29" s="100">
        <v>10401.096657625099</v>
      </c>
      <c r="V29" s="100">
        <v>14338.052249325599</v>
      </c>
      <c r="W29" s="100">
        <v>16699.466500729101</v>
      </c>
      <c r="X29" s="100">
        <v>19069.752690459802</v>
      </c>
      <c r="Y29" s="100">
        <v>23039.0194507245</v>
      </c>
      <c r="Z29" s="100">
        <v>25011.613342534201</v>
      </c>
      <c r="AA29" s="100">
        <v>138272.93907892899</v>
      </c>
      <c r="AB29" s="100">
        <v>24584.7778143982</v>
      </c>
      <c r="AC29" s="100">
        <v>28514.5339191987</v>
      </c>
      <c r="AD29" s="100">
        <v>31446.560061600499</v>
      </c>
      <c r="AE29" s="100">
        <v>34061.375462779601</v>
      </c>
      <c r="AF29" s="100">
        <v>37446.783301867501</v>
      </c>
      <c r="AG29" s="100">
        <v>39637.879894775499</v>
      </c>
      <c r="AH29" s="100">
        <v>41831.6628519242</v>
      </c>
      <c r="AI29" s="100">
        <v>45566.083194627798</v>
      </c>
      <c r="AJ29" s="100">
        <v>47820.0494322659</v>
      </c>
      <c r="AK29" s="100">
        <v>50081.6356646973</v>
      </c>
      <c r="AL29" s="100">
        <v>53848.6678180745</v>
      </c>
      <c r="AM29" s="100">
        <v>55735.923887354496</v>
      </c>
      <c r="AN29" s="100">
        <v>490575.93330356397</v>
      </c>
      <c r="AO29" s="100">
        <v>46241.396584904098</v>
      </c>
      <c r="AP29" s="100">
        <v>49278.495800286801</v>
      </c>
      <c r="AQ29" s="100">
        <v>51690.9373709262</v>
      </c>
      <c r="AR29" s="100">
        <v>53843.654649800599</v>
      </c>
      <c r="AS29" s="100">
        <v>56639.181859727898</v>
      </c>
      <c r="AT29" s="100">
        <v>58489.510684545698</v>
      </c>
      <c r="AU29" s="100">
        <v>60341.070350027403</v>
      </c>
      <c r="AV29" s="100">
        <v>63416.958554446697</v>
      </c>
      <c r="AW29" s="100">
        <v>65275.170562726496</v>
      </c>
      <c r="AX29" s="100">
        <v>67138.422052826994</v>
      </c>
      <c r="AY29" s="100">
        <v>70236.5319766865</v>
      </c>
      <c r="AZ29" s="100">
        <v>71789.889346565004</v>
      </c>
      <c r="BA29" s="100">
        <v>714381.21979346999</v>
      </c>
      <c r="BB29" s="100">
        <v>72213.545118841706</v>
      </c>
      <c r="BC29" s="100">
        <v>75273.238252225405</v>
      </c>
      <c r="BD29" s="100">
        <v>77703.520853199399</v>
      </c>
      <c r="BE29" s="100">
        <v>79872.384392955602</v>
      </c>
      <c r="BF29" s="100">
        <v>82688.605185210006</v>
      </c>
      <c r="BG29" s="100">
        <v>84553.582860270995</v>
      </c>
      <c r="BH29" s="100">
        <v>86419.811530459105</v>
      </c>
      <c r="BI29" s="100">
        <v>89517.951356530597</v>
      </c>
      <c r="BJ29" s="100">
        <v>91390.785354242602</v>
      </c>
      <c r="BK29" s="100">
        <v>93268.620243804296</v>
      </c>
      <c r="BL29" s="100">
        <v>96388.776862167797</v>
      </c>
      <c r="BM29" s="100">
        <v>97954.625557248</v>
      </c>
      <c r="BN29" s="100">
        <v>1027245.44756715</v>
      </c>
      <c r="BO29" s="100">
        <v>99520.670136694302</v>
      </c>
      <c r="BP29" s="100">
        <v>102653.279491754</v>
      </c>
      <c r="BQ29" s="100">
        <v>105142.811461994</v>
      </c>
      <c r="BR29" s="100">
        <v>107364.995618972</v>
      </c>
      <c r="BS29" s="100">
        <v>110248.540961871</v>
      </c>
      <c r="BT29" s="100">
        <v>112159.263286021</v>
      </c>
      <c r="BU29" s="100">
        <v>114071.35875389499</v>
      </c>
      <c r="BV29" s="100">
        <v>117243.33448710501</v>
      </c>
      <c r="BW29" s="100">
        <v>119162.214021544</v>
      </c>
      <c r="BX29" s="100">
        <v>121086.217399866</v>
      </c>
      <c r="BY29" s="100">
        <v>124280.653316376</v>
      </c>
      <c r="BZ29" s="100">
        <v>125885.49189781801</v>
      </c>
      <c r="CA29" s="100">
        <v>1358818.83083391</v>
      </c>
    </row>
    <row r="30" spans="1:79" x14ac:dyDescent="0.2">
      <c r="A30" s="101" t="s">
        <v>425</v>
      </c>
      <c r="B30" s="100">
        <v>463414.96</v>
      </c>
      <c r="C30" s="100">
        <v>495865.59999999998</v>
      </c>
      <c r="D30" s="100">
        <v>553516.74</v>
      </c>
      <c r="E30" s="100">
        <v>638422.64</v>
      </c>
      <c r="F30" s="100">
        <v>913152.72</v>
      </c>
      <c r="G30" s="100">
        <v>1216405.8999999999</v>
      </c>
      <c r="H30" s="100">
        <v>1633538.75</v>
      </c>
      <c r="I30" s="100">
        <v>2110176.04</v>
      </c>
      <c r="J30" s="100">
        <v>2440377.5499999998</v>
      </c>
      <c r="K30" s="100">
        <v>2806497.1</v>
      </c>
      <c r="L30" s="100">
        <v>1353030.88</v>
      </c>
      <c r="M30" s="100">
        <v>2755281.46</v>
      </c>
      <c r="N30" s="100">
        <v>17379680.34</v>
      </c>
      <c r="O30" s="100">
        <v>2459654.5375312399</v>
      </c>
      <c r="P30" s="100">
        <v>2531999.7771010599</v>
      </c>
      <c r="Q30" s="100">
        <v>2635920.85915981</v>
      </c>
      <c r="R30" s="100">
        <v>2943190.5276039098</v>
      </c>
      <c r="S30" s="100">
        <v>3139641.0201773499</v>
      </c>
      <c r="T30" s="100">
        <v>2122134.2930088998</v>
      </c>
      <c r="U30" s="100">
        <v>803518.41226028802</v>
      </c>
      <c r="V30" s="100">
        <v>308322.97762486601</v>
      </c>
      <c r="W30" s="100">
        <v>16699.466500729101</v>
      </c>
      <c r="X30" s="100">
        <v>19069.752690459802</v>
      </c>
      <c r="Y30" s="100">
        <v>23039.0194507245</v>
      </c>
      <c r="Z30" s="100">
        <v>326108.46705826098</v>
      </c>
      <c r="AA30" s="100">
        <v>17329299.1101676</v>
      </c>
      <c r="AB30" s="100">
        <v>540507.17074432201</v>
      </c>
      <c r="AC30" s="100">
        <v>347676.91321239102</v>
      </c>
      <c r="AD30" s="100">
        <v>318423.20326038898</v>
      </c>
      <c r="AE30" s="100">
        <v>1863605.81462509</v>
      </c>
      <c r="AF30" s="100">
        <v>3336835.4131682198</v>
      </c>
      <c r="AG30" s="100">
        <v>3561252.4029421899</v>
      </c>
      <c r="AH30" s="100">
        <v>3585638.9445129298</v>
      </c>
      <c r="AI30" s="100">
        <v>1750352.52100361</v>
      </c>
      <c r="AJ30" s="100">
        <v>47820.0494322659</v>
      </c>
      <c r="AK30" s="100">
        <v>50081.6356646973</v>
      </c>
      <c r="AL30" s="100">
        <v>53848.6678180745</v>
      </c>
      <c r="AM30" s="100">
        <v>65757.602939547403</v>
      </c>
      <c r="AN30" s="100">
        <v>15521800.339323699</v>
      </c>
      <c r="AO30" s="100">
        <v>104670.44976706601</v>
      </c>
      <c r="AP30" s="100">
        <v>136893.608044069</v>
      </c>
      <c r="AQ30" s="100">
        <v>344962.20055765798</v>
      </c>
      <c r="AR30" s="100">
        <v>678040.84765926597</v>
      </c>
      <c r="AS30" s="100">
        <v>932049.13654332794</v>
      </c>
      <c r="AT30" s="100">
        <v>565745.38835548901</v>
      </c>
      <c r="AU30" s="100">
        <v>60341.070350027403</v>
      </c>
      <c r="AV30" s="100">
        <v>63416.958554446697</v>
      </c>
      <c r="AW30" s="100">
        <v>65275.170562726496</v>
      </c>
      <c r="AX30" s="100">
        <v>67138.422052826994</v>
      </c>
      <c r="AY30" s="100">
        <v>70236.5319766865</v>
      </c>
      <c r="AZ30" s="100">
        <v>250339.763760275</v>
      </c>
      <c r="BA30" s="100">
        <v>3339109.5481838598</v>
      </c>
      <c r="BB30" s="100">
        <v>510032.731442524</v>
      </c>
      <c r="BC30" s="100">
        <v>561690.59121040802</v>
      </c>
      <c r="BD30" s="100">
        <v>675034.05819241703</v>
      </c>
      <c r="BE30" s="100">
        <v>831670.90588748304</v>
      </c>
      <c r="BF30" s="100">
        <v>946345.88893664</v>
      </c>
      <c r="BG30" s="100">
        <v>569341.76255300804</v>
      </c>
      <c r="BH30" s="100">
        <v>86419.811530459105</v>
      </c>
      <c r="BI30" s="100">
        <v>89517.951356530597</v>
      </c>
      <c r="BJ30" s="100">
        <v>91390.785354242602</v>
      </c>
      <c r="BK30" s="100">
        <v>93268.620243804296</v>
      </c>
      <c r="BL30" s="100">
        <v>96388.776862167797</v>
      </c>
      <c r="BM30" s="100">
        <v>339174.97056730499</v>
      </c>
      <c r="BN30" s="100">
        <v>4890276.8541369904</v>
      </c>
      <c r="BO30" s="100">
        <v>1526064.2769198001</v>
      </c>
      <c r="BP30" s="100">
        <v>2432040.0279095699</v>
      </c>
      <c r="BQ30" s="100">
        <v>2546977.9467134201</v>
      </c>
      <c r="BR30" s="100">
        <v>2703859.8396174</v>
      </c>
      <c r="BS30" s="100">
        <v>2807553.5153229302</v>
      </c>
      <c r="BT30" s="100">
        <v>1510741.0422553101</v>
      </c>
      <c r="BU30" s="100">
        <v>114071.35875389499</v>
      </c>
      <c r="BV30" s="100">
        <v>117243.33448710501</v>
      </c>
      <c r="BW30" s="100">
        <v>119162.214021544</v>
      </c>
      <c r="BX30" s="100">
        <v>121086.217399866</v>
      </c>
      <c r="BY30" s="100">
        <v>124280.653316376</v>
      </c>
      <c r="BZ30" s="100">
        <v>374864.56254754902</v>
      </c>
      <c r="CA30" s="100">
        <v>14497944.989264701</v>
      </c>
    </row>
    <row r="31" spans="1:79" x14ac:dyDescent="0.2">
      <c r="A31" s="101" t="s">
        <v>426</v>
      </c>
    </row>
    <row r="32" spans="1:79" x14ac:dyDescent="0.2">
      <c r="A32" s="101" t="s">
        <v>427</v>
      </c>
      <c r="B32" s="100">
        <v>0</v>
      </c>
      <c r="C32" s="100">
        <v>0</v>
      </c>
      <c r="D32" s="100">
        <v>0</v>
      </c>
      <c r="E32" s="100">
        <v>0</v>
      </c>
      <c r="F32" s="100">
        <v>0</v>
      </c>
      <c r="G32" s="100">
        <v>34.869999999999997</v>
      </c>
      <c r="H32" s="100">
        <v>0</v>
      </c>
      <c r="I32" s="100">
        <v>0</v>
      </c>
      <c r="J32" s="100">
        <v>0</v>
      </c>
      <c r="K32" s="100">
        <v>0</v>
      </c>
      <c r="L32" s="100">
        <v>0</v>
      </c>
      <c r="M32" s="100">
        <v>10.14</v>
      </c>
      <c r="N32" s="100">
        <v>45.009999999999899</v>
      </c>
      <c r="O32" s="100">
        <v>0</v>
      </c>
      <c r="P32" s="100">
        <v>0</v>
      </c>
      <c r="Q32" s="100">
        <v>0</v>
      </c>
      <c r="R32" s="100">
        <v>0</v>
      </c>
      <c r="S32" s="100">
        <v>0</v>
      </c>
      <c r="T32" s="100">
        <v>0</v>
      </c>
      <c r="U32" s="100">
        <v>0</v>
      </c>
      <c r="V32" s="100">
        <v>0</v>
      </c>
      <c r="W32" s="100">
        <v>0</v>
      </c>
      <c r="X32" s="100">
        <v>0</v>
      </c>
      <c r="Y32" s="100">
        <v>0</v>
      </c>
      <c r="Z32" s="100">
        <v>0</v>
      </c>
      <c r="AA32" s="100">
        <v>0</v>
      </c>
      <c r="AB32" s="100">
        <v>0</v>
      </c>
      <c r="AC32" s="100">
        <v>0</v>
      </c>
      <c r="AD32" s="100">
        <v>0</v>
      </c>
      <c r="AE32" s="100">
        <v>0</v>
      </c>
      <c r="AF32" s="100">
        <v>0</v>
      </c>
      <c r="AG32" s="100">
        <v>0</v>
      </c>
      <c r="AH32" s="100">
        <v>0</v>
      </c>
      <c r="AI32" s="100">
        <v>0</v>
      </c>
      <c r="AJ32" s="100">
        <v>0</v>
      </c>
      <c r="AK32" s="100">
        <v>0</v>
      </c>
      <c r="AL32" s="100">
        <v>0</v>
      </c>
      <c r="AM32" s="100">
        <v>0</v>
      </c>
      <c r="AN32" s="100">
        <v>0</v>
      </c>
      <c r="AO32" s="100">
        <v>0</v>
      </c>
      <c r="AP32" s="100">
        <v>0</v>
      </c>
      <c r="AQ32" s="100">
        <v>0</v>
      </c>
      <c r="AR32" s="100">
        <v>0</v>
      </c>
      <c r="AS32" s="100">
        <v>0</v>
      </c>
      <c r="AT32" s="100">
        <v>0</v>
      </c>
      <c r="AU32" s="100">
        <v>0</v>
      </c>
      <c r="AV32" s="100">
        <v>0</v>
      </c>
      <c r="AW32" s="100">
        <v>0</v>
      </c>
      <c r="AX32" s="100">
        <v>0</v>
      </c>
      <c r="AY32" s="100">
        <v>0</v>
      </c>
      <c r="AZ32" s="100">
        <v>0</v>
      </c>
      <c r="BA32" s="100">
        <v>0</v>
      </c>
      <c r="BB32" s="100">
        <v>0</v>
      </c>
      <c r="BC32" s="100">
        <v>0</v>
      </c>
      <c r="BD32" s="100">
        <v>0</v>
      </c>
      <c r="BE32" s="100">
        <v>0</v>
      </c>
      <c r="BF32" s="100">
        <v>0</v>
      </c>
      <c r="BG32" s="100">
        <v>0</v>
      </c>
      <c r="BH32" s="100">
        <v>0</v>
      </c>
      <c r="BI32" s="100">
        <v>0</v>
      </c>
      <c r="BJ32" s="100">
        <v>0</v>
      </c>
      <c r="BK32" s="100">
        <v>0</v>
      </c>
      <c r="BL32" s="100">
        <v>0</v>
      </c>
      <c r="BM32" s="100">
        <v>0</v>
      </c>
      <c r="BN32" s="100">
        <v>0</v>
      </c>
      <c r="BO32" s="100">
        <v>0</v>
      </c>
      <c r="BP32" s="100">
        <v>0</v>
      </c>
      <c r="BQ32" s="100">
        <v>0</v>
      </c>
      <c r="BR32" s="100">
        <v>0</v>
      </c>
      <c r="BS32" s="100">
        <v>0</v>
      </c>
      <c r="BT32" s="100">
        <v>0</v>
      </c>
      <c r="BU32" s="100">
        <v>0</v>
      </c>
      <c r="BV32" s="100">
        <v>0</v>
      </c>
      <c r="BW32" s="100">
        <v>0</v>
      </c>
      <c r="BX32" s="100">
        <v>0</v>
      </c>
      <c r="BY32" s="100">
        <v>0</v>
      </c>
      <c r="BZ32" s="100">
        <v>0</v>
      </c>
      <c r="CA32" s="100">
        <v>0</v>
      </c>
    </row>
    <row r="33" spans="1:79" x14ac:dyDescent="0.2">
      <c r="A33" s="101" t="s">
        <v>428</v>
      </c>
      <c r="B33" s="100">
        <v>0</v>
      </c>
      <c r="C33" s="100">
        <v>0</v>
      </c>
      <c r="D33" s="100">
        <v>0</v>
      </c>
      <c r="E33" s="100">
        <v>0</v>
      </c>
      <c r="F33" s="100">
        <v>0</v>
      </c>
      <c r="G33" s="100">
        <v>0</v>
      </c>
      <c r="H33" s="100">
        <v>0</v>
      </c>
      <c r="I33" s="100">
        <v>0</v>
      </c>
      <c r="J33" s="100">
        <v>0</v>
      </c>
      <c r="K33" s="100">
        <v>0</v>
      </c>
      <c r="L33" s="100">
        <v>0</v>
      </c>
      <c r="M33" s="100">
        <v>0</v>
      </c>
      <c r="N33" s="100">
        <v>0</v>
      </c>
      <c r="O33" s="100">
        <v>2880</v>
      </c>
      <c r="P33" s="100">
        <v>2880</v>
      </c>
      <c r="Q33" s="100">
        <v>2880</v>
      </c>
      <c r="R33" s="100">
        <v>2880</v>
      </c>
      <c r="S33" s="100">
        <v>2880</v>
      </c>
      <c r="T33" s="100">
        <v>2880</v>
      </c>
      <c r="U33" s="100">
        <v>2880</v>
      </c>
      <c r="V33" s="100">
        <v>2880</v>
      </c>
      <c r="W33" s="100">
        <v>2880</v>
      </c>
      <c r="X33" s="100">
        <v>2880</v>
      </c>
      <c r="Y33" s="100">
        <v>2880</v>
      </c>
      <c r="Z33" s="100">
        <v>2880</v>
      </c>
      <c r="AA33" s="100">
        <v>34559.999999999898</v>
      </c>
      <c r="AB33" s="100">
        <v>2880.0833333333298</v>
      </c>
      <c r="AC33" s="100">
        <v>2880.0833333333298</v>
      </c>
      <c r="AD33" s="100">
        <v>2880.0833333333298</v>
      </c>
      <c r="AE33" s="100">
        <v>2880.0833333333298</v>
      </c>
      <c r="AF33" s="100">
        <v>2880.0833333333298</v>
      </c>
      <c r="AG33" s="100">
        <v>2880.0833333333298</v>
      </c>
      <c r="AH33" s="100">
        <v>2880.0833333333298</v>
      </c>
      <c r="AI33" s="100">
        <v>2880.0833333333298</v>
      </c>
      <c r="AJ33" s="100">
        <v>2880.0833333333298</v>
      </c>
      <c r="AK33" s="100">
        <v>2880.0833333333298</v>
      </c>
      <c r="AL33" s="100">
        <v>2880.0833333333298</v>
      </c>
      <c r="AM33" s="100">
        <v>2880.0833333333298</v>
      </c>
      <c r="AN33" s="100">
        <v>34560.999999999898</v>
      </c>
      <c r="AO33" s="100">
        <v>2880.0833333333298</v>
      </c>
      <c r="AP33" s="100">
        <v>2880.0833333333298</v>
      </c>
      <c r="AQ33" s="100">
        <v>2880.0833333333298</v>
      </c>
      <c r="AR33" s="100">
        <v>2880.0833333333298</v>
      </c>
      <c r="AS33" s="100">
        <v>2880.0833333333298</v>
      </c>
      <c r="AT33" s="100">
        <v>2880.0833333333298</v>
      </c>
      <c r="AU33" s="100">
        <v>2880.0833333333298</v>
      </c>
      <c r="AV33" s="100">
        <v>2880.0833333333298</v>
      </c>
      <c r="AW33" s="100">
        <v>2880.0833333333298</v>
      </c>
      <c r="AX33" s="100">
        <v>2880.0833333333298</v>
      </c>
      <c r="AY33" s="100">
        <v>2880.0833333333298</v>
      </c>
      <c r="AZ33" s="100">
        <v>2880.0833333333298</v>
      </c>
      <c r="BA33" s="100">
        <v>34560.999999999898</v>
      </c>
      <c r="BB33" s="100">
        <v>2880.0833333333298</v>
      </c>
      <c r="BC33" s="100">
        <v>2880.0833333333298</v>
      </c>
      <c r="BD33" s="100">
        <v>2880.0833333333298</v>
      </c>
      <c r="BE33" s="100">
        <v>2880.0833333333298</v>
      </c>
      <c r="BF33" s="100">
        <v>2880.0833333333298</v>
      </c>
      <c r="BG33" s="100">
        <v>2880.0833333333298</v>
      </c>
      <c r="BH33" s="100">
        <v>2880.0833333333298</v>
      </c>
      <c r="BI33" s="100">
        <v>2880.0833333333298</v>
      </c>
      <c r="BJ33" s="100">
        <v>2880.0833333333298</v>
      </c>
      <c r="BK33" s="100">
        <v>2880.0833333333298</v>
      </c>
      <c r="BL33" s="100">
        <v>2880.0833333333298</v>
      </c>
      <c r="BM33" s="100">
        <v>2880.0833333333298</v>
      </c>
      <c r="BN33" s="100">
        <v>34560.999999999898</v>
      </c>
      <c r="BO33" s="100">
        <v>2880.0833333333298</v>
      </c>
      <c r="BP33" s="100">
        <v>2880.0833333333298</v>
      </c>
      <c r="BQ33" s="100">
        <v>2880.0833333333298</v>
      </c>
      <c r="BR33" s="100">
        <v>2880.0833333333298</v>
      </c>
      <c r="BS33" s="100">
        <v>2880.0833333333298</v>
      </c>
      <c r="BT33" s="100">
        <v>2880.0833333333298</v>
      </c>
      <c r="BU33" s="100">
        <v>2880.0833333333298</v>
      </c>
      <c r="BV33" s="100">
        <v>2880.0833333333298</v>
      </c>
      <c r="BW33" s="100">
        <v>2880.0833333333298</v>
      </c>
      <c r="BX33" s="100">
        <v>2880.0833333333298</v>
      </c>
      <c r="BY33" s="100">
        <v>2880.0833333333298</v>
      </c>
      <c r="BZ33" s="100">
        <v>2880.0833333333298</v>
      </c>
      <c r="CA33" s="100">
        <v>34560.999999999898</v>
      </c>
    </row>
    <row r="34" spans="1:79" x14ac:dyDescent="0.2">
      <c r="A34" s="101" t="s">
        <v>429</v>
      </c>
      <c r="B34" s="100">
        <v>0</v>
      </c>
      <c r="C34" s="100">
        <v>0</v>
      </c>
      <c r="D34" s="100">
        <v>0</v>
      </c>
      <c r="E34" s="100">
        <v>0</v>
      </c>
      <c r="F34" s="100">
        <v>0</v>
      </c>
      <c r="G34" s="100">
        <v>0</v>
      </c>
      <c r="H34" s="100">
        <v>0</v>
      </c>
      <c r="I34" s="100">
        <v>0</v>
      </c>
      <c r="J34" s="100">
        <v>0</v>
      </c>
      <c r="K34" s="100">
        <v>0</v>
      </c>
      <c r="L34" s="100">
        <v>0</v>
      </c>
      <c r="M34" s="100">
        <v>0</v>
      </c>
      <c r="N34" s="100">
        <v>0</v>
      </c>
      <c r="O34" s="100">
        <v>0</v>
      </c>
      <c r="P34" s="100">
        <v>0</v>
      </c>
      <c r="Q34" s="100">
        <v>0</v>
      </c>
      <c r="R34" s="100">
        <v>0</v>
      </c>
      <c r="S34" s="100">
        <v>0</v>
      </c>
      <c r="T34" s="100">
        <v>0</v>
      </c>
      <c r="U34" s="100">
        <v>0</v>
      </c>
      <c r="V34" s="100">
        <v>0</v>
      </c>
      <c r="W34" s="100">
        <v>0</v>
      </c>
      <c r="X34" s="100">
        <v>0</v>
      </c>
      <c r="Y34" s="100">
        <v>0</v>
      </c>
      <c r="Z34" s="100">
        <v>0</v>
      </c>
      <c r="AA34" s="100">
        <v>0</v>
      </c>
      <c r="AB34" s="100">
        <v>0</v>
      </c>
      <c r="AC34" s="100">
        <v>0</v>
      </c>
      <c r="AD34" s="100">
        <v>0</v>
      </c>
      <c r="AE34" s="100">
        <v>0</v>
      </c>
      <c r="AF34" s="100">
        <v>0</v>
      </c>
      <c r="AG34" s="100">
        <v>0</v>
      </c>
      <c r="AH34" s="100">
        <v>0</v>
      </c>
      <c r="AI34" s="100">
        <v>0</v>
      </c>
      <c r="AJ34" s="100">
        <v>0</v>
      </c>
      <c r="AK34" s="100">
        <v>0</v>
      </c>
      <c r="AL34" s="100">
        <v>0</v>
      </c>
      <c r="AM34" s="100">
        <v>0</v>
      </c>
      <c r="AN34" s="100">
        <v>0</v>
      </c>
      <c r="AO34" s="100">
        <v>0</v>
      </c>
      <c r="AP34" s="100">
        <v>0</v>
      </c>
      <c r="AQ34" s="100">
        <v>0</v>
      </c>
      <c r="AR34" s="100">
        <v>0</v>
      </c>
      <c r="AS34" s="100">
        <v>0</v>
      </c>
      <c r="AT34" s="100">
        <v>0</v>
      </c>
      <c r="AU34" s="100">
        <v>0</v>
      </c>
      <c r="AV34" s="100">
        <v>0</v>
      </c>
      <c r="AW34" s="100">
        <v>0</v>
      </c>
      <c r="AX34" s="100">
        <v>0</v>
      </c>
      <c r="AY34" s="100">
        <v>0</v>
      </c>
      <c r="AZ34" s="100">
        <v>0</v>
      </c>
      <c r="BA34" s="100">
        <v>0</v>
      </c>
      <c r="BB34" s="100">
        <v>0</v>
      </c>
      <c r="BC34" s="100">
        <v>0</v>
      </c>
      <c r="BD34" s="100">
        <v>0</v>
      </c>
      <c r="BE34" s="100">
        <v>0</v>
      </c>
      <c r="BF34" s="100">
        <v>0</v>
      </c>
      <c r="BG34" s="100">
        <v>0</v>
      </c>
      <c r="BH34" s="100">
        <v>0</v>
      </c>
      <c r="BI34" s="100">
        <v>0</v>
      </c>
      <c r="BJ34" s="100">
        <v>0</v>
      </c>
      <c r="BK34" s="100">
        <v>0</v>
      </c>
      <c r="BL34" s="100">
        <v>0</v>
      </c>
      <c r="BM34" s="100">
        <v>0</v>
      </c>
      <c r="BN34" s="100">
        <v>0</v>
      </c>
      <c r="BO34" s="100">
        <v>0</v>
      </c>
      <c r="BP34" s="100">
        <v>0</v>
      </c>
      <c r="BQ34" s="100">
        <v>0</v>
      </c>
      <c r="BR34" s="100">
        <v>0</v>
      </c>
      <c r="BS34" s="100">
        <v>0</v>
      </c>
      <c r="BT34" s="100">
        <v>0</v>
      </c>
      <c r="BU34" s="100">
        <v>0</v>
      </c>
      <c r="BV34" s="100">
        <v>0</v>
      </c>
      <c r="BW34" s="100">
        <v>0</v>
      </c>
      <c r="BX34" s="100">
        <v>0</v>
      </c>
      <c r="BY34" s="100">
        <v>0</v>
      </c>
      <c r="BZ34" s="100">
        <v>0</v>
      </c>
      <c r="CA34" s="100">
        <v>0</v>
      </c>
    </row>
    <row r="35" spans="1:79" x14ac:dyDescent="0.2">
      <c r="A35" s="101" t="s">
        <v>430</v>
      </c>
      <c r="B35" s="100">
        <v>0</v>
      </c>
      <c r="C35" s="100">
        <v>0</v>
      </c>
      <c r="D35" s="100">
        <v>0</v>
      </c>
      <c r="E35" s="100">
        <v>0</v>
      </c>
      <c r="F35" s="100">
        <v>0</v>
      </c>
      <c r="G35" s="100">
        <v>0</v>
      </c>
      <c r="H35" s="100">
        <v>0</v>
      </c>
      <c r="I35" s="100">
        <v>0</v>
      </c>
      <c r="J35" s="100">
        <v>0</v>
      </c>
      <c r="K35" s="100">
        <v>0</v>
      </c>
      <c r="L35" s="100">
        <v>0</v>
      </c>
      <c r="M35" s="100">
        <v>0</v>
      </c>
      <c r="N35" s="100">
        <v>0</v>
      </c>
      <c r="O35" s="100">
        <v>0</v>
      </c>
      <c r="P35" s="100">
        <v>0</v>
      </c>
      <c r="Q35" s="100">
        <v>0</v>
      </c>
      <c r="R35" s="100">
        <v>0</v>
      </c>
      <c r="S35" s="100">
        <v>0</v>
      </c>
      <c r="T35" s="100">
        <v>0</v>
      </c>
      <c r="U35" s="100">
        <v>0</v>
      </c>
      <c r="V35" s="100">
        <v>0</v>
      </c>
      <c r="W35" s="100">
        <v>0</v>
      </c>
      <c r="X35" s="100">
        <v>0</v>
      </c>
      <c r="Y35" s="100">
        <v>0</v>
      </c>
      <c r="Z35" s="100">
        <v>0</v>
      </c>
      <c r="AA35" s="100">
        <v>0</v>
      </c>
      <c r="AB35" s="100">
        <v>0</v>
      </c>
      <c r="AC35" s="100">
        <v>0</v>
      </c>
      <c r="AD35" s="100">
        <v>0</v>
      </c>
      <c r="AE35" s="100">
        <v>0</v>
      </c>
      <c r="AF35" s="100">
        <v>0</v>
      </c>
      <c r="AG35" s="100">
        <v>0</v>
      </c>
      <c r="AH35" s="100">
        <v>0</v>
      </c>
      <c r="AI35" s="100">
        <v>0</v>
      </c>
      <c r="AJ35" s="100">
        <v>0</v>
      </c>
      <c r="AK35" s="100">
        <v>0</v>
      </c>
      <c r="AL35" s="100">
        <v>0</v>
      </c>
      <c r="AM35" s="100">
        <v>0</v>
      </c>
      <c r="AN35" s="100">
        <v>0</v>
      </c>
      <c r="AO35" s="100">
        <v>0</v>
      </c>
      <c r="AP35" s="100">
        <v>0</v>
      </c>
      <c r="AQ35" s="100">
        <v>0</v>
      </c>
      <c r="AR35" s="100">
        <v>0</v>
      </c>
      <c r="AS35" s="100">
        <v>0</v>
      </c>
      <c r="AT35" s="100">
        <v>0</v>
      </c>
      <c r="AU35" s="100">
        <v>0</v>
      </c>
      <c r="AV35" s="100">
        <v>0</v>
      </c>
      <c r="AW35" s="100">
        <v>0</v>
      </c>
      <c r="AX35" s="100">
        <v>0</v>
      </c>
      <c r="AY35" s="100">
        <v>0</v>
      </c>
      <c r="AZ35" s="100">
        <v>0</v>
      </c>
      <c r="BA35" s="100">
        <v>0</v>
      </c>
      <c r="BB35" s="100">
        <v>0</v>
      </c>
      <c r="BC35" s="100">
        <v>0</v>
      </c>
      <c r="BD35" s="100">
        <v>0</v>
      </c>
      <c r="BE35" s="100">
        <v>0</v>
      </c>
      <c r="BF35" s="100">
        <v>0</v>
      </c>
      <c r="BG35" s="100">
        <v>0</v>
      </c>
      <c r="BH35" s="100">
        <v>0</v>
      </c>
      <c r="BI35" s="100">
        <v>0</v>
      </c>
      <c r="BJ35" s="100">
        <v>0</v>
      </c>
      <c r="BK35" s="100">
        <v>0</v>
      </c>
      <c r="BL35" s="100">
        <v>0</v>
      </c>
      <c r="BM35" s="100">
        <v>0</v>
      </c>
      <c r="BN35" s="100">
        <v>0</v>
      </c>
      <c r="BO35" s="100">
        <v>0</v>
      </c>
      <c r="BP35" s="100">
        <v>0</v>
      </c>
      <c r="BQ35" s="100">
        <v>0</v>
      </c>
      <c r="BR35" s="100">
        <v>0</v>
      </c>
      <c r="BS35" s="100">
        <v>0</v>
      </c>
      <c r="BT35" s="100">
        <v>0</v>
      </c>
      <c r="BU35" s="100">
        <v>0</v>
      </c>
      <c r="BV35" s="100">
        <v>0</v>
      </c>
      <c r="BW35" s="100">
        <v>0</v>
      </c>
      <c r="BX35" s="100">
        <v>0</v>
      </c>
      <c r="BY35" s="100">
        <v>0</v>
      </c>
      <c r="BZ35" s="100">
        <v>0</v>
      </c>
      <c r="CA35" s="100">
        <v>0</v>
      </c>
    </row>
    <row r="36" spans="1:79" x14ac:dyDescent="0.2">
      <c r="A36" s="101" t="s">
        <v>431</v>
      </c>
      <c r="B36" s="100">
        <v>13878.56</v>
      </c>
      <c r="C36" s="100">
        <v>11356.02</v>
      </c>
      <c r="D36" s="100">
        <v>29568.76</v>
      </c>
      <c r="E36" s="100">
        <v>44390.45</v>
      </c>
      <c r="F36" s="100">
        <v>59912.06</v>
      </c>
      <c r="G36" s="100">
        <v>88584.76</v>
      </c>
      <c r="H36" s="100">
        <v>138610.54</v>
      </c>
      <c r="I36" s="100">
        <v>155775.75</v>
      </c>
      <c r="J36" s="100">
        <v>200537.29</v>
      </c>
      <c r="K36" s="100">
        <v>230866.55</v>
      </c>
      <c r="L36" s="100">
        <v>262544.12</v>
      </c>
      <c r="M36" s="100">
        <v>240318.77</v>
      </c>
      <c r="N36" s="100">
        <v>1476343.63</v>
      </c>
      <c r="O36" s="100">
        <v>228234.71022770999</v>
      </c>
      <c r="P36" s="100">
        <v>215276.19439836399</v>
      </c>
      <c r="Q36" s="100">
        <v>242769.22756140699</v>
      </c>
      <c r="R36" s="100">
        <v>274468.60753770103</v>
      </c>
      <c r="S36" s="100">
        <v>277287.95066895097</v>
      </c>
      <c r="T36" s="100">
        <v>277384.532039574</v>
      </c>
      <c r="U36" s="100">
        <v>275660.40379957901</v>
      </c>
      <c r="V36" s="100">
        <v>277151.76823909202</v>
      </c>
      <c r="W36" s="100">
        <v>300658.37148255098</v>
      </c>
      <c r="X36" s="100">
        <v>321382.61310188501</v>
      </c>
      <c r="Y36" s="100">
        <v>316600.046769106</v>
      </c>
      <c r="Z36" s="100">
        <v>312793.82944838301</v>
      </c>
      <c r="AA36" s="100">
        <v>3319668.2552743</v>
      </c>
      <c r="AB36" s="100">
        <v>277104.14294530201</v>
      </c>
      <c r="AC36" s="100">
        <v>270159.29685873701</v>
      </c>
      <c r="AD36" s="100">
        <v>297283.35063128202</v>
      </c>
      <c r="AE36" s="100">
        <v>327603.608163186</v>
      </c>
      <c r="AF36" s="100">
        <v>326956.39319673198</v>
      </c>
      <c r="AG36" s="100">
        <v>326277.40319690801</v>
      </c>
      <c r="AH36" s="100">
        <v>323155.15842539299</v>
      </c>
      <c r="AI36" s="100">
        <v>317893.551302568</v>
      </c>
      <c r="AJ36" s="100">
        <v>311367.40148902102</v>
      </c>
      <c r="AK36" s="100">
        <v>307578.50454853597</v>
      </c>
      <c r="AL36" s="100">
        <v>307711.53121452202</v>
      </c>
      <c r="AM36" s="100">
        <v>310779.188200659</v>
      </c>
      <c r="AN36" s="100">
        <v>3703869.53017285</v>
      </c>
      <c r="AO36" s="100">
        <v>248995.97521080999</v>
      </c>
      <c r="AP36" s="100">
        <v>243504.31189106201</v>
      </c>
      <c r="AQ36" s="100">
        <v>266722.17610251502</v>
      </c>
      <c r="AR36" s="100">
        <v>293499.41482042399</v>
      </c>
      <c r="AS36" s="100">
        <v>295053.76864535798</v>
      </c>
      <c r="AT36" s="100">
        <v>296436.47909601498</v>
      </c>
      <c r="AU36" s="100">
        <v>295480.58711370302</v>
      </c>
      <c r="AV36" s="100">
        <v>292235.870566661</v>
      </c>
      <c r="AW36" s="100">
        <v>289515.78236217803</v>
      </c>
      <c r="AX36" s="100">
        <v>289378.985549481</v>
      </c>
      <c r="AY36" s="100">
        <v>291382.04364417499</v>
      </c>
      <c r="AZ36" s="100">
        <v>302842.41483585897</v>
      </c>
      <c r="BA36" s="100">
        <v>3405047.80983824</v>
      </c>
      <c r="BB36" s="100">
        <v>304912.06120051403</v>
      </c>
      <c r="BC36" s="100">
        <v>297906.98765802901</v>
      </c>
      <c r="BD36" s="100">
        <v>319143.81487834698</v>
      </c>
      <c r="BE36" s="100">
        <v>343132.961115251</v>
      </c>
      <c r="BF36" s="100">
        <v>341599.63960200897</v>
      </c>
      <c r="BG36" s="100">
        <v>340013.05921100703</v>
      </c>
      <c r="BH36" s="100">
        <v>336646.13326009799</v>
      </c>
      <c r="BI36" s="100">
        <v>331334.64374221902</v>
      </c>
      <c r="BJ36" s="100">
        <v>326378.12169004098</v>
      </c>
      <c r="BK36" s="100">
        <v>323337.41220084601</v>
      </c>
      <c r="BL36" s="100">
        <v>321885.57347901899</v>
      </c>
      <c r="BM36" s="100">
        <v>331559.05964939803</v>
      </c>
      <c r="BN36" s="100">
        <v>3917849.4676867798</v>
      </c>
      <c r="BO36" s="100">
        <v>338144.46452408301</v>
      </c>
      <c r="BP36" s="100">
        <v>330855.73044925201</v>
      </c>
      <c r="BQ36" s="100">
        <v>351933.501374277</v>
      </c>
      <c r="BR36" s="100">
        <v>375715.67567807197</v>
      </c>
      <c r="BS36" s="100">
        <v>373880.59728515201</v>
      </c>
      <c r="BT36" s="100">
        <v>372006.52894821903</v>
      </c>
      <c r="BU36" s="100">
        <v>368386.41943884298</v>
      </c>
      <c r="BV36" s="100">
        <v>362824.851395901</v>
      </c>
      <c r="BW36" s="100">
        <v>357676.10292850999</v>
      </c>
      <c r="BX36" s="100">
        <v>354428.37255848502</v>
      </c>
      <c r="BY36" s="100">
        <v>352681.21670950099</v>
      </c>
      <c r="BZ36" s="100">
        <v>362380.86153300101</v>
      </c>
      <c r="CA36" s="100">
        <v>4300914.3228233</v>
      </c>
    </row>
    <row r="37" spans="1:79" x14ac:dyDescent="0.2">
      <c r="A37" s="101" t="s">
        <v>432</v>
      </c>
      <c r="B37" s="100">
        <v>7593.43</v>
      </c>
      <c r="C37" s="100">
        <v>12743.99</v>
      </c>
      <c r="D37" s="100">
        <v>320273.49</v>
      </c>
      <c r="E37" s="100">
        <v>41381.760000000002</v>
      </c>
      <c r="F37" s="100">
        <v>73210.52</v>
      </c>
      <c r="G37" s="100">
        <v>330316.18</v>
      </c>
      <c r="H37" s="100">
        <v>135906.88</v>
      </c>
      <c r="I37" s="100">
        <v>108833.679999999</v>
      </c>
      <c r="J37" s="100">
        <v>201405.36</v>
      </c>
      <c r="K37" s="100">
        <v>-3205307.1399999899</v>
      </c>
      <c r="L37" s="100">
        <v>3425041.96999999</v>
      </c>
      <c r="M37" s="100">
        <v>146349.1</v>
      </c>
      <c r="N37" s="100">
        <v>1597749.22</v>
      </c>
      <c r="O37" s="100">
        <v>11196</v>
      </c>
      <c r="P37" s="100">
        <v>11196</v>
      </c>
      <c r="Q37" s="100">
        <v>317196</v>
      </c>
      <c r="R37" s="100">
        <v>11196</v>
      </c>
      <c r="S37" s="100">
        <v>11196</v>
      </c>
      <c r="T37" s="100">
        <v>317196</v>
      </c>
      <c r="U37" s="100">
        <v>11196</v>
      </c>
      <c r="V37" s="100">
        <v>11196</v>
      </c>
      <c r="W37" s="100">
        <v>317196</v>
      </c>
      <c r="X37" s="100">
        <v>11196</v>
      </c>
      <c r="Y37" s="100">
        <v>11196</v>
      </c>
      <c r="Z37" s="100">
        <v>317196</v>
      </c>
      <c r="AA37" s="100">
        <v>1358352</v>
      </c>
      <c r="AB37" s="100">
        <v>11196</v>
      </c>
      <c r="AC37" s="100">
        <v>11196</v>
      </c>
      <c r="AD37" s="100">
        <v>317196</v>
      </c>
      <c r="AE37" s="100">
        <v>11196</v>
      </c>
      <c r="AF37" s="100">
        <v>11196</v>
      </c>
      <c r="AG37" s="100">
        <v>317196</v>
      </c>
      <c r="AH37" s="100">
        <v>11196</v>
      </c>
      <c r="AI37" s="100">
        <v>11196</v>
      </c>
      <c r="AJ37" s="100">
        <v>317196</v>
      </c>
      <c r="AK37" s="100">
        <v>11196</v>
      </c>
      <c r="AL37" s="100">
        <v>11196</v>
      </c>
      <c r="AM37" s="100">
        <v>317196</v>
      </c>
      <c r="AN37" s="100">
        <v>1358352</v>
      </c>
      <c r="AO37" s="100">
        <v>11196</v>
      </c>
      <c r="AP37" s="100">
        <v>11196</v>
      </c>
      <c r="AQ37" s="100">
        <v>317196</v>
      </c>
      <c r="AR37" s="100">
        <v>11196</v>
      </c>
      <c r="AS37" s="100">
        <v>11196</v>
      </c>
      <c r="AT37" s="100">
        <v>317196</v>
      </c>
      <c r="AU37" s="100">
        <v>11196</v>
      </c>
      <c r="AV37" s="100">
        <v>11196</v>
      </c>
      <c r="AW37" s="100">
        <v>317196</v>
      </c>
      <c r="AX37" s="100">
        <v>11196</v>
      </c>
      <c r="AY37" s="100">
        <v>11196</v>
      </c>
      <c r="AZ37" s="100">
        <v>317196</v>
      </c>
      <c r="BA37" s="100">
        <v>1358352</v>
      </c>
      <c r="BB37" s="100">
        <v>11196</v>
      </c>
      <c r="BC37" s="100">
        <v>11196</v>
      </c>
      <c r="BD37" s="100">
        <v>317196</v>
      </c>
      <c r="BE37" s="100">
        <v>11196</v>
      </c>
      <c r="BF37" s="100">
        <v>11196</v>
      </c>
      <c r="BG37" s="100">
        <v>317196</v>
      </c>
      <c r="BH37" s="100">
        <v>11196</v>
      </c>
      <c r="BI37" s="100">
        <v>11196</v>
      </c>
      <c r="BJ37" s="100">
        <v>317196</v>
      </c>
      <c r="BK37" s="100">
        <v>11196</v>
      </c>
      <c r="BL37" s="100">
        <v>11196</v>
      </c>
      <c r="BM37" s="100">
        <v>317196</v>
      </c>
      <c r="BN37" s="100">
        <v>1358352</v>
      </c>
      <c r="BO37" s="100">
        <v>11196</v>
      </c>
      <c r="BP37" s="100">
        <v>11196</v>
      </c>
      <c r="BQ37" s="100">
        <v>317196</v>
      </c>
      <c r="BR37" s="100">
        <v>11196</v>
      </c>
      <c r="BS37" s="100">
        <v>11196</v>
      </c>
      <c r="BT37" s="100">
        <v>317196</v>
      </c>
      <c r="BU37" s="100">
        <v>11196</v>
      </c>
      <c r="BV37" s="100">
        <v>11196</v>
      </c>
      <c r="BW37" s="100">
        <v>317196</v>
      </c>
      <c r="BX37" s="100">
        <v>11196</v>
      </c>
      <c r="BY37" s="100">
        <v>11196</v>
      </c>
      <c r="BZ37" s="100">
        <v>317196</v>
      </c>
      <c r="CA37" s="100">
        <v>1358352</v>
      </c>
    </row>
    <row r="38" spans="1:79" x14ac:dyDescent="0.2">
      <c r="A38" s="101" t="s">
        <v>433</v>
      </c>
      <c r="B38" s="100">
        <v>0</v>
      </c>
      <c r="C38" s="100">
        <v>0</v>
      </c>
      <c r="D38" s="100">
        <v>0</v>
      </c>
      <c r="E38" s="100">
        <v>0</v>
      </c>
      <c r="F38" s="100">
        <v>0</v>
      </c>
      <c r="G38" s="100">
        <v>0</v>
      </c>
      <c r="H38" s="100">
        <v>0</v>
      </c>
      <c r="I38" s="100">
        <v>0</v>
      </c>
      <c r="J38" s="100">
        <v>0</v>
      </c>
      <c r="K38" s="100">
        <v>0</v>
      </c>
      <c r="L38" s="100">
        <v>0</v>
      </c>
      <c r="M38" s="100">
        <v>0</v>
      </c>
      <c r="N38" s="100">
        <v>0</v>
      </c>
      <c r="O38" s="100">
        <v>0</v>
      </c>
      <c r="P38" s="100">
        <v>0</v>
      </c>
      <c r="Q38" s="100">
        <v>0</v>
      </c>
      <c r="R38" s="100">
        <v>0</v>
      </c>
      <c r="S38" s="100">
        <v>0</v>
      </c>
      <c r="T38" s="100">
        <v>0</v>
      </c>
      <c r="U38" s="100">
        <v>0</v>
      </c>
      <c r="V38" s="100">
        <v>0</v>
      </c>
      <c r="W38" s="100">
        <v>0</v>
      </c>
      <c r="X38" s="100">
        <v>0</v>
      </c>
      <c r="Y38" s="100">
        <v>0</v>
      </c>
      <c r="Z38" s="100">
        <v>0</v>
      </c>
      <c r="AA38" s="100">
        <v>0</v>
      </c>
      <c r="AB38" s="100">
        <v>0</v>
      </c>
      <c r="AC38" s="100">
        <v>0</v>
      </c>
      <c r="AD38" s="100">
        <v>0</v>
      </c>
      <c r="AE38" s="100">
        <v>0</v>
      </c>
      <c r="AF38" s="100">
        <v>0</v>
      </c>
      <c r="AG38" s="100">
        <v>0</v>
      </c>
      <c r="AH38" s="100">
        <v>0</v>
      </c>
      <c r="AI38" s="100">
        <v>0</v>
      </c>
      <c r="AJ38" s="100">
        <v>0</v>
      </c>
      <c r="AK38" s="100">
        <v>0</v>
      </c>
      <c r="AL38" s="100">
        <v>0</v>
      </c>
      <c r="AM38" s="100">
        <v>0</v>
      </c>
      <c r="AN38" s="100">
        <v>0</v>
      </c>
      <c r="AO38" s="100">
        <v>0</v>
      </c>
      <c r="AP38" s="100">
        <v>0</v>
      </c>
      <c r="AQ38" s="100">
        <v>0</v>
      </c>
      <c r="AR38" s="100">
        <v>0</v>
      </c>
      <c r="AS38" s="100">
        <v>0</v>
      </c>
      <c r="AT38" s="100">
        <v>0</v>
      </c>
      <c r="AU38" s="100">
        <v>0</v>
      </c>
      <c r="AV38" s="100">
        <v>0</v>
      </c>
      <c r="AW38" s="100">
        <v>0</v>
      </c>
      <c r="AX38" s="100">
        <v>0</v>
      </c>
      <c r="AY38" s="100">
        <v>0</v>
      </c>
      <c r="AZ38" s="100">
        <v>0</v>
      </c>
      <c r="BA38" s="100">
        <v>0</v>
      </c>
      <c r="BB38" s="100">
        <v>0</v>
      </c>
      <c r="BC38" s="100">
        <v>0</v>
      </c>
      <c r="BD38" s="100">
        <v>0</v>
      </c>
      <c r="BE38" s="100">
        <v>0</v>
      </c>
      <c r="BF38" s="100">
        <v>0</v>
      </c>
      <c r="BG38" s="100">
        <v>0</v>
      </c>
      <c r="BH38" s="100">
        <v>0</v>
      </c>
      <c r="BI38" s="100">
        <v>0</v>
      </c>
      <c r="BJ38" s="100">
        <v>0</v>
      </c>
      <c r="BK38" s="100">
        <v>0</v>
      </c>
      <c r="BL38" s="100">
        <v>0</v>
      </c>
      <c r="BM38" s="100">
        <v>0</v>
      </c>
      <c r="BN38" s="100">
        <v>0</v>
      </c>
      <c r="BO38" s="100">
        <v>0</v>
      </c>
      <c r="BP38" s="100">
        <v>0</v>
      </c>
      <c r="BQ38" s="100">
        <v>0</v>
      </c>
      <c r="BR38" s="100">
        <v>0</v>
      </c>
      <c r="BS38" s="100">
        <v>0</v>
      </c>
      <c r="BT38" s="100">
        <v>0</v>
      </c>
      <c r="BU38" s="100">
        <v>0</v>
      </c>
      <c r="BV38" s="100">
        <v>0</v>
      </c>
      <c r="BW38" s="100">
        <v>0</v>
      </c>
      <c r="BX38" s="100">
        <v>0</v>
      </c>
      <c r="BY38" s="100">
        <v>0</v>
      </c>
      <c r="BZ38" s="100">
        <v>0</v>
      </c>
      <c r="CA38" s="100">
        <v>0</v>
      </c>
    </row>
    <row r="39" spans="1:79" x14ac:dyDescent="0.2">
      <c r="A39" s="99" t="s">
        <v>434</v>
      </c>
      <c r="B39" s="100">
        <v>0</v>
      </c>
      <c r="C39" s="100">
        <v>0</v>
      </c>
      <c r="D39" s="100">
        <v>0</v>
      </c>
      <c r="E39" s="100">
        <v>0</v>
      </c>
      <c r="F39" s="100">
        <v>0</v>
      </c>
      <c r="G39" s="100">
        <v>0</v>
      </c>
      <c r="H39" s="100">
        <v>0</v>
      </c>
      <c r="I39" s="100">
        <v>0</v>
      </c>
      <c r="J39" s="100">
        <v>0</v>
      </c>
      <c r="K39" s="100">
        <v>0</v>
      </c>
      <c r="L39" s="100">
        <v>0</v>
      </c>
      <c r="M39" s="100">
        <v>0</v>
      </c>
      <c r="N39" s="100">
        <v>0</v>
      </c>
      <c r="O39" s="100">
        <v>0</v>
      </c>
      <c r="P39" s="100">
        <v>0</v>
      </c>
      <c r="Q39" s="100">
        <v>0</v>
      </c>
      <c r="R39" s="100">
        <v>0</v>
      </c>
      <c r="S39" s="100">
        <v>0</v>
      </c>
      <c r="T39" s="100">
        <v>0</v>
      </c>
      <c r="U39" s="100">
        <v>0</v>
      </c>
      <c r="V39" s="100">
        <v>0</v>
      </c>
      <c r="W39" s="100">
        <v>0</v>
      </c>
      <c r="X39" s="100">
        <v>0</v>
      </c>
      <c r="Y39" s="100">
        <v>0</v>
      </c>
      <c r="Z39" s="100">
        <v>0</v>
      </c>
      <c r="AA39" s="100">
        <v>0</v>
      </c>
      <c r="AB39" s="100">
        <v>-35382.87055</v>
      </c>
      <c r="AC39" s="100">
        <v>-35382.87055</v>
      </c>
      <c r="AD39" s="100">
        <v>-35382.87055</v>
      </c>
      <c r="AE39" s="100">
        <v>-35382.87055</v>
      </c>
      <c r="AF39" s="100">
        <v>-35382.87055</v>
      </c>
      <c r="AG39" s="100">
        <v>-35382.87055</v>
      </c>
      <c r="AH39" s="100">
        <v>-35382.87055</v>
      </c>
      <c r="AI39" s="100">
        <v>-35382.87055</v>
      </c>
      <c r="AJ39" s="100">
        <v>-35382.87055</v>
      </c>
      <c r="AK39" s="100">
        <v>-35382.87055</v>
      </c>
      <c r="AL39" s="100">
        <v>-35382.87055</v>
      </c>
      <c r="AM39" s="100">
        <v>-35382.87055</v>
      </c>
      <c r="AN39" s="100">
        <v>-424594.44660000002</v>
      </c>
      <c r="AO39" s="100">
        <v>0</v>
      </c>
      <c r="AP39" s="100">
        <v>0</v>
      </c>
      <c r="AQ39" s="100">
        <v>0</v>
      </c>
      <c r="AR39" s="100">
        <v>0</v>
      </c>
      <c r="AS39" s="100">
        <v>0</v>
      </c>
      <c r="AT39" s="100">
        <v>0</v>
      </c>
      <c r="AU39" s="100">
        <v>0</v>
      </c>
      <c r="AV39" s="100">
        <v>0</v>
      </c>
      <c r="AW39" s="100">
        <v>0</v>
      </c>
      <c r="AX39" s="100">
        <v>0</v>
      </c>
      <c r="AY39" s="100">
        <v>0</v>
      </c>
      <c r="AZ39" s="100">
        <v>0</v>
      </c>
      <c r="BA39" s="100">
        <v>0</v>
      </c>
      <c r="BB39" s="100">
        <v>0</v>
      </c>
      <c r="BC39" s="100">
        <v>0</v>
      </c>
      <c r="BD39" s="100">
        <v>0</v>
      </c>
      <c r="BE39" s="100">
        <v>0</v>
      </c>
      <c r="BF39" s="100">
        <v>0</v>
      </c>
      <c r="BG39" s="100">
        <v>0</v>
      </c>
      <c r="BH39" s="100">
        <v>0</v>
      </c>
      <c r="BI39" s="100">
        <v>0</v>
      </c>
      <c r="BJ39" s="100">
        <v>0</v>
      </c>
      <c r="BK39" s="100">
        <v>0</v>
      </c>
      <c r="BL39" s="100">
        <v>0</v>
      </c>
      <c r="BM39" s="100">
        <v>0</v>
      </c>
      <c r="BN39" s="100">
        <v>0</v>
      </c>
      <c r="BO39" s="100">
        <v>0</v>
      </c>
      <c r="BP39" s="100">
        <v>0</v>
      </c>
      <c r="BQ39" s="100">
        <v>0</v>
      </c>
      <c r="BR39" s="100">
        <v>0</v>
      </c>
      <c r="BS39" s="100">
        <v>0</v>
      </c>
      <c r="BT39" s="100">
        <v>0</v>
      </c>
      <c r="BU39" s="100">
        <v>0</v>
      </c>
      <c r="BV39" s="100">
        <v>0</v>
      </c>
      <c r="BW39" s="100">
        <v>0</v>
      </c>
      <c r="BX39" s="100">
        <v>0</v>
      </c>
      <c r="BY39" s="100">
        <v>0</v>
      </c>
      <c r="BZ39" s="100">
        <v>0</v>
      </c>
      <c r="CA39" s="100">
        <v>0</v>
      </c>
    </row>
    <row r="40" spans="1:79" x14ac:dyDescent="0.2">
      <c r="A40" s="101" t="s">
        <v>435</v>
      </c>
      <c r="B40" s="100">
        <v>0</v>
      </c>
      <c r="C40" s="100">
        <v>0</v>
      </c>
      <c r="D40" s="100">
        <v>0</v>
      </c>
      <c r="E40" s="100">
        <v>0</v>
      </c>
      <c r="F40" s="100">
        <v>0</v>
      </c>
      <c r="G40" s="100">
        <v>0</v>
      </c>
      <c r="H40" s="100">
        <v>0</v>
      </c>
      <c r="I40" s="100">
        <v>0</v>
      </c>
      <c r="J40" s="100">
        <v>0</v>
      </c>
      <c r="K40" s="100">
        <v>0</v>
      </c>
      <c r="L40" s="100">
        <v>0</v>
      </c>
      <c r="M40" s="100">
        <v>0</v>
      </c>
      <c r="N40" s="100">
        <v>0</v>
      </c>
      <c r="O40" s="100">
        <v>0</v>
      </c>
      <c r="P40" s="100">
        <v>0</v>
      </c>
      <c r="Q40" s="100">
        <v>0</v>
      </c>
      <c r="R40" s="100">
        <v>0</v>
      </c>
      <c r="S40" s="100">
        <v>0</v>
      </c>
      <c r="T40" s="100">
        <v>0</v>
      </c>
      <c r="U40" s="100">
        <v>0</v>
      </c>
      <c r="V40" s="100">
        <v>0</v>
      </c>
      <c r="W40" s="100">
        <v>0</v>
      </c>
      <c r="X40" s="100">
        <v>0</v>
      </c>
      <c r="Y40" s="100">
        <v>0</v>
      </c>
      <c r="Z40" s="100">
        <v>0</v>
      </c>
      <c r="AA40" s="100">
        <v>0</v>
      </c>
      <c r="AB40" s="100">
        <v>0</v>
      </c>
      <c r="AC40" s="100">
        <v>0</v>
      </c>
      <c r="AD40" s="100">
        <v>0</v>
      </c>
      <c r="AE40" s="100">
        <v>0</v>
      </c>
      <c r="AF40" s="100">
        <v>0</v>
      </c>
      <c r="AG40" s="100">
        <v>0</v>
      </c>
      <c r="AH40" s="100">
        <v>0</v>
      </c>
      <c r="AI40" s="100">
        <v>0</v>
      </c>
      <c r="AJ40" s="100">
        <v>0</v>
      </c>
      <c r="AK40" s="100">
        <v>0</v>
      </c>
      <c r="AL40" s="100">
        <v>0</v>
      </c>
      <c r="AM40" s="100">
        <v>0</v>
      </c>
      <c r="AN40" s="100">
        <v>0</v>
      </c>
      <c r="AO40" s="100">
        <v>0</v>
      </c>
      <c r="AP40" s="100">
        <v>0</v>
      </c>
      <c r="AQ40" s="100">
        <v>0</v>
      </c>
      <c r="AR40" s="100">
        <v>0</v>
      </c>
      <c r="AS40" s="100">
        <v>0</v>
      </c>
      <c r="AT40" s="100">
        <v>0</v>
      </c>
      <c r="AU40" s="100">
        <v>0</v>
      </c>
      <c r="AV40" s="100">
        <v>0</v>
      </c>
      <c r="AW40" s="100">
        <v>0</v>
      </c>
      <c r="AX40" s="100">
        <v>0</v>
      </c>
      <c r="AY40" s="100">
        <v>0</v>
      </c>
      <c r="AZ40" s="100">
        <v>0</v>
      </c>
      <c r="BA40" s="100">
        <v>0</v>
      </c>
      <c r="BB40" s="100">
        <v>0</v>
      </c>
      <c r="BC40" s="100">
        <v>0</v>
      </c>
      <c r="BD40" s="100">
        <v>0</v>
      </c>
      <c r="BE40" s="100">
        <v>0</v>
      </c>
      <c r="BF40" s="100">
        <v>0</v>
      </c>
      <c r="BG40" s="100">
        <v>0</v>
      </c>
      <c r="BH40" s="100">
        <v>0</v>
      </c>
      <c r="BI40" s="100">
        <v>0</v>
      </c>
      <c r="BJ40" s="100">
        <v>0</v>
      </c>
      <c r="BK40" s="100">
        <v>0</v>
      </c>
      <c r="BL40" s="100">
        <v>0</v>
      </c>
      <c r="BM40" s="100">
        <v>0</v>
      </c>
      <c r="BN40" s="100">
        <v>0</v>
      </c>
      <c r="BO40" s="100">
        <v>0</v>
      </c>
      <c r="BP40" s="100">
        <v>0</v>
      </c>
      <c r="BQ40" s="100">
        <v>0</v>
      </c>
      <c r="BR40" s="100">
        <v>0</v>
      </c>
      <c r="BS40" s="100">
        <v>0</v>
      </c>
      <c r="BT40" s="100">
        <v>0</v>
      </c>
      <c r="BU40" s="100">
        <v>0</v>
      </c>
      <c r="BV40" s="100">
        <v>0</v>
      </c>
      <c r="BW40" s="100">
        <v>0</v>
      </c>
      <c r="BX40" s="100">
        <v>0</v>
      </c>
      <c r="BY40" s="100">
        <v>0</v>
      </c>
      <c r="BZ40" s="100">
        <v>0</v>
      </c>
      <c r="CA40" s="100">
        <v>0</v>
      </c>
    </row>
    <row r="41" spans="1:79" ht="10.8" thickBot="1" x14ac:dyDescent="0.25">
      <c r="A41" s="105" t="s">
        <v>436</v>
      </c>
      <c r="B41" s="100">
        <v>358603.43</v>
      </c>
      <c r="C41" s="100">
        <v>413559.12</v>
      </c>
      <c r="D41" s="100">
        <v>421932.47</v>
      </c>
      <c r="E41" s="100">
        <v>418052.27</v>
      </c>
      <c r="F41" s="100">
        <v>427977.62</v>
      </c>
      <c r="G41" s="100">
        <v>3774852.54</v>
      </c>
      <c r="H41" s="100">
        <v>398316.52</v>
      </c>
      <c r="I41" s="100">
        <v>-2852604.1</v>
      </c>
      <c r="J41" s="100">
        <v>-2064691.0699999901</v>
      </c>
      <c r="K41" s="100">
        <v>27180.27</v>
      </c>
      <c r="L41" s="100">
        <v>820872.66</v>
      </c>
      <c r="M41" s="100">
        <v>429947.68</v>
      </c>
      <c r="N41" s="100">
        <v>2573999.41</v>
      </c>
      <c r="O41" s="100">
        <v>377339.69208649802</v>
      </c>
      <c r="P41" s="100">
        <v>377339.69208649802</v>
      </c>
      <c r="Q41" s="100">
        <v>377339.69208649802</v>
      </c>
      <c r="R41" s="100">
        <v>377339.69208649802</v>
      </c>
      <c r="S41" s="100">
        <v>377339.69208649802</v>
      </c>
      <c r="T41" s="100">
        <v>377339.69208649802</v>
      </c>
      <c r="U41" s="100">
        <v>377339.69208649802</v>
      </c>
      <c r="V41" s="100">
        <v>377339.69208649802</v>
      </c>
      <c r="W41" s="100">
        <v>377339.69208649802</v>
      </c>
      <c r="X41" s="100">
        <v>377339.69208649802</v>
      </c>
      <c r="Y41" s="100">
        <v>377339.69208649802</v>
      </c>
      <c r="Z41" s="100">
        <v>377339.69208649802</v>
      </c>
      <c r="AA41" s="100">
        <v>4528076.30503798</v>
      </c>
      <c r="AB41" s="100">
        <v>377339.69208649802</v>
      </c>
      <c r="AC41" s="100">
        <v>377339.69208649802</v>
      </c>
      <c r="AD41" s="100">
        <v>377339.69208649802</v>
      </c>
      <c r="AE41" s="100">
        <v>377339.69208649802</v>
      </c>
      <c r="AF41" s="100">
        <v>377339.69208649802</v>
      </c>
      <c r="AG41" s="100">
        <v>377339.69208649802</v>
      </c>
      <c r="AH41" s="100">
        <v>377339.69208649802</v>
      </c>
      <c r="AI41" s="100">
        <v>377339.69208649802</v>
      </c>
      <c r="AJ41" s="100">
        <v>377339.69208649802</v>
      </c>
      <c r="AK41" s="100">
        <v>377339.69208649802</v>
      </c>
      <c r="AL41" s="100">
        <v>377339.69208649802</v>
      </c>
      <c r="AM41" s="100">
        <v>377339.69208649802</v>
      </c>
      <c r="AN41" s="100">
        <v>4528076.30503798</v>
      </c>
      <c r="AO41" s="100">
        <v>377339.69208649802</v>
      </c>
      <c r="AP41" s="100">
        <v>377339.69208649802</v>
      </c>
      <c r="AQ41" s="100">
        <v>377339.69208649802</v>
      </c>
      <c r="AR41" s="100">
        <v>377339.69208649802</v>
      </c>
      <c r="AS41" s="100">
        <v>377339.69208649802</v>
      </c>
      <c r="AT41" s="100">
        <v>377339.69208649802</v>
      </c>
      <c r="AU41" s="100">
        <v>377339.69208649802</v>
      </c>
      <c r="AV41" s="100">
        <v>377339.69208649802</v>
      </c>
      <c r="AW41" s="100">
        <v>377339.69208649802</v>
      </c>
      <c r="AX41" s="100">
        <v>377339.69208649802</v>
      </c>
      <c r="AY41" s="100">
        <v>377339.69208649802</v>
      </c>
      <c r="AZ41" s="100">
        <v>377339.69208649802</v>
      </c>
      <c r="BA41" s="100">
        <v>4528076.30503798</v>
      </c>
      <c r="BB41" s="100">
        <v>377339.69208649802</v>
      </c>
      <c r="BC41" s="100">
        <v>377339.69208649802</v>
      </c>
      <c r="BD41" s="100">
        <v>377339.69208649802</v>
      </c>
      <c r="BE41" s="100">
        <v>377339.69208649802</v>
      </c>
      <c r="BF41" s="100">
        <v>377339.69208649802</v>
      </c>
      <c r="BG41" s="100">
        <v>377339.69208649802</v>
      </c>
      <c r="BH41" s="100">
        <v>377339.69208649802</v>
      </c>
      <c r="BI41" s="100">
        <v>377339.69208649802</v>
      </c>
      <c r="BJ41" s="100">
        <v>377339.69208649802</v>
      </c>
      <c r="BK41" s="100">
        <v>377339.69208649802</v>
      </c>
      <c r="BL41" s="100">
        <v>377339.69208649802</v>
      </c>
      <c r="BM41" s="100">
        <v>377339.69208649802</v>
      </c>
      <c r="BN41" s="100">
        <v>4528076.30503798</v>
      </c>
      <c r="BO41" s="100">
        <v>377339.69208649802</v>
      </c>
      <c r="BP41" s="100">
        <v>377339.69208649802</v>
      </c>
      <c r="BQ41" s="100">
        <v>377339.69208649802</v>
      </c>
      <c r="BR41" s="100">
        <v>377339.69208649802</v>
      </c>
      <c r="BS41" s="100">
        <v>377339.69208649802</v>
      </c>
      <c r="BT41" s="100">
        <v>377339.69208649802</v>
      </c>
      <c r="BU41" s="100">
        <v>377339.69208649802</v>
      </c>
      <c r="BV41" s="100">
        <v>377339.69208649802</v>
      </c>
      <c r="BW41" s="100">
        <v>377339.69208649802</v>
      </c>
      <c r="BX41" s="100">
        <v>377339.69208649802</v>
      </c>
      <c r="BY41" s="100">
        <v>377339.69208649802</v>
      </c>
      <c r="BZ41" s="100">
        <v>377339.69208649802</v>
      </c>
      <c r="CA41" s="100">
        <v>4528076.30503798</v>
      </c>
    </row>
    <row r="42" spans="1:79" x14ac:dyDescent="0.2">
      <c r="A42" s="101" t="s">
        <v>437</v>
      </c>
      <c r="B42" s="100">
        <v>0</v>
      </c>
      <c r="C42" s="100">
        <v>0</v>
      </c>
      <c r="D42" s="100">
        <v>0</v>
      </c>
      <c r="E42" s="100">
        <v>0</v>
      </c>
      <c r="F42" s="100">
        <v>0</v>
      </c>
      <c r="G42" s="100">
        <v>0</v>
      </c>
      <c r="H42" s="100">
        <v>0</v>
      </c>
      <c r="I42" s="100">
        <v>0</v>
      </c>
      <c r="J42" s="100">
        <v>0</v>
      </c>
      <c r="K42" s="100">
        <v>0</v>
      </c>
      <c r="L42" s="100">
        <v>0</v>
      </c>
      <c r="M42" s="100">
        <v>0</v>
      </c>
      <c r="N42" s="100">
        <v>0</v>
      </c>
      <c r="O42" s="100">
        <v>0</v>
      </c>
      <c r="P42" s="100">
        <v>0</v>
      </c>
      <c r="Q42" s="100">
        <v>0</v>
      </c>
      <c r="R42" s="100">
        <v>0</v>
      </c>
      <c r="S42" s="100">
        <v>0</v>
      </c>
      <c r="T42" s="100">
        <v>0</v>
      </c>
      <c r="U42" s="100">
        <v>0</v>
      </c>
      <c r="V42" s="100">
        <v>0</v>
      </c>
      <c r="W42" s="100">
        <v>0</v>
      </c>
      <c r="X42" s="100">
        <v>0</v>
      </c>
      <c r="Y42" s="100">
        <v>0</v>
      </c>
      <c r="Z42" s="100">
        <v>0</v>
      </c>
      <c r="AA42" s="100">
        <v>0</v>
      </c>
      <c r="AB42" s="100">
        <v>0</v>
      </c>
      <c r="AC42" s="100">
        <v>0</v>
      </c>
      <c r="AD42" s="100">
        <v>0</v>
      </c>
      <c r="AE42" s="100">
        <v>0</v>
      </c>
      <c r="AF42" s="100">
        <v>0</v>
      </c>
      <c r="AG42" s="100">
        <v>0</v>
      </c>
      <c r="AH42" s="100">
        <v>0</v>
      </c>
      <c r="AI42" s="100">
        <v>0</v>
      </c>
      <c r="AJ42" s="100">
        <v>0</v>
      </c>
      <c r="AK42" s="100">
        <v>0</v>
      </c>
      <c r="AL42" s="100">
        <v>0</v>
      </c>
      <c r="AM42" s="100">
        <v>0</v>
      </c>
      <c r="AN42" s="100">
        <v>0</v>
      </c>
      <c r="AO42" s="100">
        <v>0</v>
      </c>
      <c r="AP42" s="100">
        <v>0</v>
      </c>
      <c r="AQ42" s="100">
        <v>0</v>
      </c>
      <c r="AR42" s="100">
        <v>0</v>
      </c>
      <c r="AS42" s="100">
        <v>0</v>
      </c>
      <c r="AT42" s="100">
        <v>0</v>
      </c>
      <c r="AU42" s="100">
        <v>0</v>
      </c>
      <c r="AV42" s="100">
        <v>0</v>
      </c>
      <c r="AW42" s="100">
        <v>0</v>
      </c>
      <c r="AX42" s="100">
        <v>0</v>
      </c>
      <c r="AY42" s="100">
        <v>0</v>
      </c>
      <c r="AZ42" s="100">
        <v>0</v>
      </c>
      <c r="BA42" s="100">
        <v>0</v>
      </c>
      <c r="BB42" s="100">
        <v>0</v>
      </c>
      <c r="BC42" s="100">
        <v>0</v>
      </c>
      <c r="BD42" s="100">
        <v>0</v>
      </c>
      <c r="BE42" s="100">
        <v>0</v>
      </c>
      <c r="BF42" s="100">
        <v>0</v>
      </c>
      <c r="BG42" s="100">
        <v>0</v>
      </c>
      <c r="BH42" s="100">
        <v>0</v>
      </c>
      <c r="BI42" s="100">
        <v>0</v>
      </c>
      <c r="BJ42" s="100">
        <v>0</v>
      </c>
      <c r="BK42" s="100">
        <v>0</v>
      </c>
      <c r="BL42" s="100">
        <v>0</v>
      </c>
      <c r="BM42" s="100">
        <v>0</v>
      </c>
      <c r="BN42" s="100">
        <v>0</v>
      </c>
      <c r="BO42" s="100">
        <v>0</v>
      </c>
      <c r="BP42" s="100">
        <v>0</v>
      </c>
      <c r="BQ42" s="100">
        <v>0</v>
      </c>
      <c r="BR42" s="100">
        <v>0</v>
      </c>
      <c r="BS42" s="100">
        <v>0</v>
      </c>
      <c r="BT42" s="100">
        <v>0</v>
      </c>
      <c r="BU42" s="100">
        <v>0</v>
      </c>
      <c r="BV42" s="100">
        <v>0</v>
      </c>
      <c r="BW42" s="100">
        <v>0</v>
      </c>
      <c r="BX42" s="100">
        <v>0</v>
      </c>
      <c r="BY42" s="100">
        <v>0</v>
      </c>
      <c r="BZ42" s="100">
        <v>0</v>
      </c>
      <c r="CA42" s="100">
        <v>0</v>
      </c>
    </row>
    <row r="43" spans="1:79" x14ac:dyDescent="0.2">
      <c r="A43" s="101" t="s">
        <v>438</v>
      </c>
      <c r="B43" s="100">
        <v>380075.42</v>
      </c>
      <c r="C43" s="100">
        <v>437659.13</v>
      </c>
      <c r="D43" s="100">
        <v>771774.72</v>
      </c>
      <c r="E43" s="100">
        <v>503824.48</v>
      </c>
      <c r="F43" s="100">
        <v>561100.19999999995</v>
      </c>
      <c r="G43" s="100">
        <v>4193788.3499999898</v>
      </c>
      <c r="H43" s="100">
        <v>672833.94</v>
      </c>
      <c r="I43" s="100">
        <v>-2587994.67</v>
      </c>
      <c r="J43" s="100">
        <v>-1662748.42</v>
      </c>
      <c r="K43" s="100">
        <v>-2947260.32</v>
      </c>
      <c r="L43" s="100">
        <v>4508458.75</v>
      </c>
      <c r="M43" s="100">
        <v>816625.69</v>
      </c>
      <c r="N43" s="100">
        <v>5648137.2699999996</v>
      </c>
      <c r="O43" s="100">
        <v>619650.40231420798</v>
      </c>
      <c r="P43" s="100">
        <v>606691.88648486196</v>
      </c>
      <c r="Q43" s="100">
        <v>940184.91964790598</v>
      </c>
      <c r="R43" s="100">
        <v>665884.29962419905</v>
      </c>
      <c r="S43" s="100">
        <v>668703.64275544905</v>
      </c>
      <c r="T43" s="100">
        <v>974800.22412607202</v>
      </c>
      <c r="U43" s="100">
        <v>667076.09588607703</v>
      </c>
      <c r="V43" s="100">
        <v>668567.46032559103</v>
      </c>
      <c r="W43" s="100">
        <v>998074.063569049</v>
      </c>
      <c r="X43" s="100">
        <v>712798.30518838402</v>
      </c>
      <c r="Y43" s="100">
        <v>708015.73885560397</v>
      </c>
      <c r="Z43" s="100">
        <v>1010209.52153488</v>
      </c>
      <c r="AA43" s="100">
        <v>9240656.5603122897</v>
      </c>
      <c r="AB43" s="100">
        <v>633137.04781513405</v>
      </c>
      <c r="AC43" s="100">
        <v>626192.20172856899</v>
      </c>
      <c r="AD43" s="100">
        <v>959316.25550111395</v>
      </c>
      <c r="AE43" s="100">
        <v>683636.51303301798</v>
      </c>
      <c r="AF43" s="100">
        <v>682989.29806656297</v>
      </c>
      <c r="AG43" s="100">
        <v>988310.30806674005</v>
      </c>
      <c r="AH43" s="100">
        <v>679188.06329522503</v>
      </c>
      <c r="AI43" s="100">
        <v>673926.45617240004</v>
      </c>
      <c r="AJ43" s="100">
        <v>973400.30635885196</v>
      </c>
      <c r="AK43" s="100">
        <v>663611.40941836801</v>
      </c>
      <c r="AL43" s="100">
        <v>663744.43608435302</v>
      </c>
      <c r="AM43" s="100">
        <v>972812.09307049098</v>
      </c>
      <c r="AN43" s="100">
        <v>9200264.3886108305</v>
      </c>
      <c r="AO43" s="100">
        <v>640411.75063064205</v>
      </c>
      <c r="AP43" s="100">
        <v>634920.087310893</v>
      </c>
      <c r="AQ43" s="100">
        <v>964137.95152234705</v>
      </c>
      <c r="AR43" s="100">
        <v>684915.19024025602</v>
      </c>
      <c r="AS43" s="100">
        <v>686469.54406518897</v>
      </c>
      <c r="AT43" s="100">
        <v>993852.25451584696</v>
      </c>
      <c r="AU43" s="100">
        <v>686896.36253353499</v>
      </c>
      <c r="AV43" s="100">
        <v>683651.64598649298</v>
      </c>
      <c r="AW43" s="100">
        <v>986931.55778200994</v>
      </c>
      <c r="AX43" s="100">
        <v>680794.76096931298</v>
      </c>
      <c r="AY43" s="100">
        <v>682797.81906400702</v>
      </c>
      <c r="AZ43" s="100">
        <v>1000258.19025569</v>
      </c>
      <c r="BA43" s="100">
        <v>9326037.11487622</v>
      </c>
      <c r="BB43" s="100">
        <v>696327.83662034594</v>
      </c>
      <c r="BC43" s="100">
        <v>689322.76307786</v>
      </c>
      <c r="BD43" s="100">
        <v>1016559.59029817</v>
      </c>
      <c r="BE43" s="100">
        <v>734548.73653508304</v>
      </c>
      <c r="BF43" s="100">
        <v>733015.41502184095</v>
      </c>
      <c r="BG43" s="100">
        <v>1037428.83463083</v>
      </c>
      <c r="BH43" s="100">
        <v>728061.90867993003</v>
      </c>
      <c r="BI43" s="100">
        <v>722750.41916205105</v>
      </c>
      <c r="BJ43" s="100">
        <v>1023793.89710987</v>
      </c>
      <c r="BK43" s="100">
        <v>714753.18762067799</v>
      </c>
      <c r="BL43" s="100">
        <v>713301.34889885096</v>
      </c>
      <c r="BM43" s="100">
        <v>1028974.8350692299</v>
      </c>
      <c r="BN43" s="100">
        <v>9838838.7727247607</v>
      </c>
      <c r="BO43" s="100">
        <v>729560.23994391505</v>
      </c>
      <c r="BP43" s="100">
        <v>722271.50586908299</v>
      </c>
      <c r="BQ43" s="100">
        <v>1049349.2767940999</v>
      </c>
      <c r="BR43" s="100">
        <v>767131.45109790296</v>
      </c>
      <c r="BS43" s="100">
        <v>765296.37270498299</v>
      </c>
      <c r="BT43" s="100">
        <v>1069422.3043680501</v>
      </c>
      <c r="BU43" s="100">
        <v>759802.19485867501</v>
      </c>
      <c r="BV43" s="100">
        <v>754240.62681573303</v>
      </c>
      <c r="BW43" s="100">
        <v>1055091.87834834</v>
      </c>
      <c r="BX43" s="100">
        <v>745844.14797831699</v>
      </c>
      <c r="BY43" s="100">
        <v>744096.99212933297</v>
      </c>
      <c r="BZ43" s="100">
        <v>1059796.63695283</v>
      </c>
      <c r="CA43" s="100">
        <v>10221903.6278612</v>
      </c>
    </row>
    <row r="44" spans="1:79" x14ac:dyDescent="0.2">
      <c r="A44" s="101" t="s">
        <v>439</v>
      </c>
      <c r="B44" s="100">
        <v>26628307.239999998</v>
      </c>
      <c r="C44" s="100">
        <v>26718234.75</v>
      </c>
      <c r="D44" s="100">
        <v>26961413.289999899</v>
      </c>
      <c r="E44" s="100">
        <v>27127191.16</v>
      </c>
      <c r="F44" s="100">
        <v>27548674.419999901</v>
      </c>
      <c r="G44" s="100">
        <v>32089492.359999999</v>
      </c>
      <c r="H44" s="100">
        <v>28063395.649999999</v>
      </c>
      <c r="I44" s="100">
        <v>25559565.359999999</v>
      </c>
      <c r="J44" s="100">
        <v>27580989.809999902</v>
      </c>
      <c r="K44" s="100">
        <v>27655438.109999999</v>
      </c>
      <c r="L44" s="100">
        <v>37504372.600000001</v>
      </c>
      <c r="M44" s="100">
        <v>36058787.199999899</v>
      </c>
      <c r="N44" s="100">
        <v>349495861.94999999</v>
      </c>
      <c r="O44" s="100">
        <v>35591592.0266684</v>
      </c>
      <c r="P44" s="100">
        <v>35650978.750408903</v>
      </c>
      <c r="Q44" s="100">
        <v>36088392.865630701</v>
      </c>
      <c r="R44" s="100">
        <v>36132010.062199198</v>
      </c>
      <c r="S44" s="100">
        <v>36331279.897903897</v>
      </c>
      <c r="T44" s="100">
        <v>37508932.2521061</v>
      </c>
      <c r="U44" s="100">
        <v>36368529.743117496</v>
      </c>
      <c r="V44" s="100">
        <v>35874825.672921598</v>
      </c>
      <c r="W44" s="100">
        <v>35912708.765040897</v>
      </c>
      <c r="X44" s="100">
        <v>35629803.292850003</v>
      </c>
      <c r="Y44" s="100">
        <v>35628989.993277401</v>
      </c>
      <c r="Z44" s="100">
        <v>36234253.223564297</v>
      </c>
      <c r="AA44" s="100">
        <v>432952296.54568899</v>
      </c>
      <c r="AB44" s="100">
        <v>35600746.120197199</v>
      </c>
      <c r="AC44" s="100">
        <v>35400971.016578697</v>
      </c>
      <c r="AD44" s="100">
        <v>35704841.360399298</v>
      </c>
      <c r="AE44" s="100">
        <v>35420547.932999603</v>
      </c>
      <c r="AF44" s="100">
        <v>35524241.427687399</v>
      </c>
      <c r="AG44" s="100">
        <v>36053979.427461497</v>
      </c>
      <c r="AH44" s="100">
        <v>35769243.724260703</v>
      </c>
      <c r="AI44" s="100">
        <v>37024970.946153902</v>
      </c>
      <c r="AJ44" s="100">
        <v>36692303.738910399</v>
      </c>
      <c r="AK44" s="100">
        <v>36384776.428202301</v>
      </c>
      <c r="AL44" s="100">
        <v>36388676.4870217</v>
      </c>
      <c r="AM44" s="100">
        <v>36709653.079129301</v>
      </c>
      <c r="AN44" s="100">
        <v>432674951.68900198</v>
      </c>
      <c r="AO44" s="100">
        <v>36259915.583517</v>
      </c>
      <c r="AP44" s="100">
        <v>36286647.078474201</v>
      </c>
      <c r="AQ44" s="100">
        <v>36823933.535199299</v>
      </c>
      <c r="AR44" s="100">
        <v>36888437.569166899</v>
      </c>
      <c r="AS44" s="100">
        <v>37144000.211875901</v>
      </c>
      <c r="AT44" s="100">
        <v>39258461.266337298</v>
      </c>
      <c r="AU44" s="100">
        <v>39189385.6308176</v>
      </c>
      <c r="AV44" s="100">
        <v>39189216.802474998</v>
      </c>
      <c r="AW44" s="100">
        <v>39494354.9262788</v>
      </c>
      <c r="AX44" s="100">
        <v>39190081.380956203</v>
      </c>
      <c r="AY44" s="100">
        <v>39195182.548974797</v>
      </c>
      <c r="AZ44" s="100">
        <v>39692746.151950002</v>
      </c>
      <c r="BA44" s="100">
        <v>458612362.686023</v>
      </c>
      <c r="BB44" s="100">
        <v>39625211.243887901</v>
      </c>
      <c r="BC44" s="100">
        <v>39669864.030113302</v>
      </c>
      <c r="BD44" s="100">
        <v>40110444.324315697</v>
      </c>
      <c r="BE44" s="100">
        <v>39995718.466395803</v>
      </c>
      <c r="BF44" s="100">
        <v>40108860.127931699</v>
      </c>
      <c r="BG44" s="100">
        <v>42057250.323934801</v>
      </c>
      <c r="BH44" s="100">
        <v>41952313.877516903</v>
      </c>
      <c r="BI44" s="100">
        <v>41950100.527825102</v>
      </c>
      <c r="BJ44" s="100">
        <v>42253016.839770697</v>
      </c>
      <c r="BK44" s="100">
        <v>41945853.965171002</v>
      </c>
      <c r="BL44" s="100">
        <v>41947522.283067599</v>
      </c>
      <c r="BM44" s="100">
        <v>42505981.962943099</v>
      </c>
      <c r="BN44" s="100">
        <v>494122137.97287399</v>
      </c>
      <c r="BO44" s="100">
        <v>42501984.495905697</v>
      </c>
      <c r="BP44" s="100">
        <v>42507684.959555998</v>
      </c>
      <c r="BQ44" s="100">
        <v>42949700.649284899</v>
      </c>
      <c r="BR44" s="100">
        <v>42835012.864640802</v>
      </c>
      <c r="BS44" s="100">
        <v>42936871.461953402</v>
      </c>
      <c r="BT44" s="100">
        <v>45896237.616627298</v>
      </c>
      <c r="BU44" s="100">
        <v>45503395.1275381</v>
      </c>
      <c r="BV44" s="100">
        <v>45501005.535228297</v>
      </c>
      <c r="BW44" s="100">
        <v>45803775.666295402</v>
      </c>
      <c r="BX44" s="100">
        <v>45496451.939303704</v>
      </c>
      <c r="BY44" s="100">
        <v>45497899.2193712</v>
      </c>
      <c r="BZ44" s="100">
        <v>46064182.773425899</v>
      </c>
      <c r="CA44" s="100">
        <v>533494202.30913103</v>
      </c>
    </row>
    <row r="45" spans="1:79" x14ac:dyDescent="0.2">
      <c r="A45" s="101" t="s">
        <v>440</v>
      </c>
    </row>
    <row r="46" spans="1:79" x14ac:dyDescent="0.2">
      <c r="A46" s="101" t="s">
        <v>441</v>
      </c>
      <c r="B46" s="100">
        <v>-659521.16999999899</v>
      </c>
      <c r="C46" s="100">
        <v>-694642.64999999898</v>
      </c>
      <c r="D46" s="100">
        <v>-766911.16</v>
      </c>
      <c r="E46" s="100">
        <v>-769925.53</v>
      </c>
      <c r="F46" s="100">
        <v>-675862.61999999895</v>
      </c>
      <c r="G46" s="100">
        <v>-649221.93999999994</v>
      </c>
      <c r="H46" s="100">
        <v>-480097.93</v>
      </c>
      <c r="I46" s="100">
        <v>-406598.23</v>
      </c>
      <c r="J46" s="100">
        <v>-359676.05</v>
      </c>
      <c r="K46" s="100">
        <v>-351865.1</v>
      </c>
      <c r="L46" s="100">
        <v>-402550.8</v>
      </c>
      <c r="M46" s="100">
        <v>-423721.36</v>
      </c>
      <c r="N46" s="100">
        <v>-6640594.5399999898</v>
      </c>
      <c r="O46" s="100">
        <v>0</v>
      </c>
      <c r="P46" s="100">
        <v>0</v>
      </c>
      <c r="Q46" s="100">
        <v>0</v>
      </c>
      <c r="R46" s="100">
        <v>0</v>
      </c>
      <c r="S46" s="100">
        <v>0</v>
      </c>
      <c r="T46" s="100">
        <v>0</v>
      </c>
      <c r="U46" s="100">
        <v>0</v>
      </c>
      <c r="V46" s="100">
        <v>0</v>
      </c>
      <c r="W46" s="100">
        <v>0</v>
      </c>
      <c r="X46" s="100">
        <v>0</v>
      </c>
      <c r="Y46" s="100">
        <v>0</v>
      </c>
      <c r="Z46" s="100">
        <v>0</v>
      </c>
      <c r="AA46" s="100">
        <v>0</v>
      </c>
      <c r="AB46" s="100">
        <v>0</v>
      </c>
      <c r="AC46" s="100">
        <v>0</v>
      </c>
      <c r="AD46" s="100">
        <v>0</v>
      </c>
      <c r="AE46" s="100">
        <v>0</v>
      </c>
      <c r="AF46" s="100">
        <v>0</v>
      </c>
      <c r="AG46" s="100">
        <v>0</v>
      </c>
      <c r="AH46" s="100">
        <v>0</v>
      </c>
      <c r="AI46" s="100">
        <v>0</v>
      </c>
      <c r="AJ46" s="100">
        <v>0</v>
      </c>
      <c r="AK46" s="100">
        <v>0</v>
      </c>
      <c r="AL46" s="100">
        <v>0</v>
      </c>
      <c r="AM46" s="100">
        <v>0</v>
      </c>
      <c r="AN46" s="100">
        <v>0</v>
      </c>
      <c r="AO46" s="100">
        <v>0</v>
      </c>
      <c r="AP46" s="100">
        <v>0</v>
      </c>
      <c r="AQ46" s="100">
        <v>0</v>
      </c>
      <c r="AR46" s="100">
        <v>0</v>
      </c>
      <c r="AS46" s="100">
        <v>0</v>
      </c>
      <c r="AT46" s="100">
        <v>0</v>
      </c>
      <c r="AU46" s="100">
        <v>0</v>
      </c>
      <c r="AV46" s="100">
        <v>0</v>
      </c>
      <c r="AW46" s="100">
        <v>0</v>
      </c>
      <c r="AX46" s="100">
        <v>0</v>
      </c>
      <c r="AY46" s="100">
        <v>0</v>
      </c>
      <c r="AZ46" s="100">
        <v>0</v>
      </c>
      <c r="BA46" s="100">
        <v>0</v>
      </c>
      <c r="BB46" s="100">
        <v>0</v>
      </c>
      <c r="BC46" s="100">
        <v>0</v>
      </c>
      <c r="BD46" s="100">
        <v>0</v>
      </c>
      <c r="BE46" s="100">
        <v>0</v>
      </c>
      <c r="BF46" s="100">
        <v>0</v>
      </c>
      <c r="BG46" s="100">
        <v>0</v>
      </c>
      <c r="BH46" s="100">
        <v>0</v>
      </c>
      <c r="BI46" s="100">
        <v>0</v>
      </c>
      <c r="BJ46" s="100">
        <v>0</v>
      </c>
      <c r="BK46" s="100">
        <v>0</v>
      </c>
      <c r="BL46" s="100">
        <v>0</v>
      </c>
      <c r="BM46" s="100">
        <v>0</v>
      </c>
      <c r="BN46" s="100">
        <v>0</v>
      </c>
      <c r="BO46" s="100">
        <v>0</v>
      </c>
      <c r="BP46" s="100">
        <v>0</v>
      </c>
      <c r="BQ46" s="100">
        <v>0</v>
      </c>
      <c r="BR46" s="100">
        <v>0</v>
      </c>
      <c r="BS46" s="100">
        <v>0</v>
      </c>
      <c r="BT46" s="100">
        <v>0</v>
      </c>
      <c r="BU46" s="100">
        <v>0</v>
      </c>
      <c r="BV46" s="100">
        <v>0</v>
      </c>
      <c r="BW46" s="100">
        <v>0</v>
      </c>
      <c r="BX46" s="100">
        <v>0</v>
      </c>
      <c r="BY46" s="100">
        <v>0</v>
      </c>
      <c r="BZ46" s="100">
        <v>0</v>
      </c>
      <c r="CA46" s="100">
        <v>0</v>
      </c>
    </row>
    <row r="47" spans="1:79" x14ac:dyDescent="0.2">
      <c r="A47" s="101" t="s">
        <v>442</v>
      </c>
      <c r="B47" s="100">
        <v>0</v>
      </c>
      <c r="C47" s="100">
        <v>0</v>
      </c>
      <c r="D47" s="100">
        <v>0</v>
      </c>
      <c r="E47" s="100">
        <v>0</v>
      </c>
      <c r="F47" s="100">
        <v>0</v>
      </c>
      <c r="G47" s="100">
        <v>0</v>
      </c>
      <c r="H47" s="100">
        <v>0</v>
      </c>
      <c r="I47" s="100">
        <v>0</v>
      </c>
      <c r="J47" s="100">
        <v>0</v>
      </c>
      <c r="K47" s="100">
        <v>0</v>
      </c>
      <c r="L47" s="100">
        <v>0</v>
      </c>
      <c r="M47" s="100">
        <v>0</v>
      </c>
      <c r="N47" s="100">
        <v>0</v>
      </c>
      <c r="O47" s="100">
        <v>-469075.49381196802</v>
      </c>
      <c r="P47" s="100">
        <v>-514533.18557887501</v>
      </c>
      <c r="Q47" s="100">
        <v>-546684.14014808601</v>
      </c>
      <c r="R47" s="100">
        <v>-571537.42212952406</v>
      </c>
      <c r="S47" s="100">
        <v>-434018.48589882901</v>
      </c>
      <c r="T47" s="100">
        <v>-461650.855758561</v>
      </c>
      <c r="U47" s="100">
        <v>-485421.43484528299</v>
      </c>
      <c r="V47" s="100">
        <v>-508300.62828345899</v>
      </c>
      <c r="W47" s="100">
        <v>-530751.76839785499</v>
      </c>
      <c r="X47" s="100">
        <v>-556818.50764614297</v>
      </c>
      <c r="Y47" s="100">
        <v>-585975.158550789</v>
      </c>
      <c r="Z47" s="100">
        <v>-612168.84344826604</v>
      </c>
      <c r="AA47" s="100">
        <v>-6276935.9244976398</v>
      </c>
      <c r="AB47" s="100">
        <v>-629646.84760394902</v>
      </c>
      <c r="AC47" s="100">
        <v>-386002.92051833402</v>
      </c>
      <c r="AD47" s="100">
        <v>-409161.31784538599</v>
      </c>
      <c r="AE47" s="100">
        <v>-431669.12717703503</v>
      </c>
      <c r="AF47" s="100">
        <v>-453970.72370911698</v>
      </c>
      <c r="AG47" s="100">
        <v>-475548.87893423298</v>
      </c>
      <c r="AH47" s="100">
        <v>-497348.59376690502</v>
      </c>
      <c r="AI47" s="100">
        <v>-517766.12873328797</v>
      </c>
      <c r="AJ47" s="100">
        <v>-539082.07158123597</v>
      </c>
      <c r="AK47" s="100">
        <v>-367469.142248191</v>
      </c>
      <c r="AL47" s="100">
        <v>-382530.85720435699</v>
      </c>
      <c r="AM47" s="100">
        <v>-161548.96074721299</v>
      </c>
      <c r="AN47" s="100">
        <v>-5251745.5700692497</v>
      </c>
      <c r="AO47" s="100">
        <v>-165747.99787365401</v>
      </c>
      <c r="AP47" s="100">
        <v>-171676.72019238601</v>
      </c>
      <c r="AQ47" s="100">
        <v>-176681.904824992</v>
      </c>
      <c r="AR47" s="100">
        <v>-181732.04937467899</v>
      </c>
      <c r="AS47" s="100">
        <v>-186459.19055793001</v>
      </c>
      <c r="AT47" s="100">
        <v>-191039.59711827699</v>
      </c>
      <c r="AU47" s="100">
        <v>-196115.94614693301</v>
      </c>
      <c r="AV47" s="100">
        <v>-201153.25668833099</v>
      </c>
      <c r="AW47" s="100">
        <v>-206532.43743080701</v>
      </c>
      <c r="AX47" s="100">
        <v>-211667.60756329601</v>
      </c>
      <c r="AY47" s="100">
        <v>-215837.38486479199</v>
      </c>
      <c r="AZ47" s="100">
        <v>-33643.239406726301</v>
      </c>
      <c r="BA47" s="100">
        <v>-2138287.33204281</v>
      </c>
      <c r="BB47" s="100">
        <v>-34123.487734871</v>
      </c>
      <c r="BC47" s="100">
        <v>-40505.060553925403</v>
      </c>
      <c r="BD47" s="100">
        <v>-52269.287573822803</v>
      </c>
      <c r="BE47" s="100">
        <v>-64127.903262057</v>
      </c>
      <c r="BF47" s="100">
        <v>-76081.928462397307</v>
      </c>
      <c r="BG47" s="100">
        <v>-88132.397223583102</v>
      </c>
      <c r="BH47" s="100">
        <v>-100280.356992029</v>
      </c>
      <c r="BI47" s="100">
        <v>-112526.868807579</v>
      </c>
      <c r="BJ47" s="100">
        <v>-124873.00750235999</v>
      </c>
      <c r="BK47" s="100">
        <v>-137319.86190318799</v>
      </c>
      <c r="BL47" s="100">
        <v>-149868.53503674999</v>
      </c>
      <c r="BM47" s="100">
        <v>-162520.14433868899</v>
      </c>
      <c r="BN47" s="100">
        <v>-1142628.8393912499</v>
      </c>
      <c r="BO47" s="100">
        <v>-172296.31591302899</v>
      </c>
      <c r="BP47" s="100">
        <v>-185313.97451285401</v>
      </c>
      <c r="BQ47" s="100">
        <v>-32358.934880170302</v>
      </c>
      <c r="BR47" s="100">
        <v>-38282.608624829998</v>
      </c>
      <c r="BS47" s="100">
        <v>-44253.834543143799</v>
      </c>
      <c r="BT47" s="100">
        <v>-50273.127764053403</v>
      </c>
      <c r="BU47" s="100">
        <v>-56341.010090416399</v>
      </c>
      <c r="BV47" s="100">
        <v>-62458.010096514503</v>
      </c>
      <c r="BW47" s="100">
        <v>-68624.663227103694</v>
      </c>
      <c r="BX47" s="100">
        <v>-74841.511898255107</v>
      </c>
      <c r="BY47" s="100">
        <v>-81109.1055995426</v>
      </c>
      <c r="BZ47" s="100">
        <v>-87428.000998212199</v>
      </c>
      <c r="CA47" s="100">
        <v>-953581.09814812604</v>
      </c>
    </row>
    <row r="48" spans="1:79" x14ac:dyDescent="0.2">
      <c r="A48" s="101" t="s">
        <v>443</v>
      </c>
      <c r="B48" s="100">
        <v>-659521.16999999899</v>
      </c>
      <c r="C48" s="100">
        <v>-694642.64999999898</v>
      </c>
      <c r="D48" s="100">
        <v>-766911.16</v>
      </c>
      <c r="E48" s="100">
        <v>-769925.53</v>
      </c>
      <c r="F48" s="100">
        <v>-675862.61999999895</v>
      </c>
      <c r="G48" s="100">
        <v>-649221.93999999994</v>
      </c>
      <c r="H48" s="100">
        <v>-480097.93</v>
      </c>
      <c r="I48" s="100">
        <v>-406598.23</v>
      </c>
      <c r="J48" s="100">
        <v>-359676.05</v>
      </c>
      <c r="K48" s="100">
        <v>-351865.1</v>
      </c>
      <c r="L48" s="100">
        <v>-402550.8</v>
      </c>
      <c r="M48" s="100">
        <v>-423721.36</v>
      </c>
      <c r="N48" s="100">
        <v>-6640594.5399999898</v>
      </c>
      <c r="O48" s="100">
        <v>-469075.49381196802</v>
      </c>
      <c r="P48" s="100">
        <v>-514533.18557887501</v>
      </c>
      <c r="Q48" s="100">
        <v>-546684.14014808601</v>
      </c>
      <c r="R48" s="100">
        <v>-571537.42212952406</v>
      </c>
      <c r="S48" s="100">
        <v>-434018.48589882901</v>
      </c>
      <c r="T48" s="100">
        <v>-461650.855758561</v>
      </c>
      <c r="U48" s="100">
        <v>-485421.43484528299</v>
      </c>
      <c r="V48" s="100">
        <v>-508300.62828345899</v>
      </c>
      <c r="W48" s="100">
        <v>-530751.76839785499</v>
      </c>
      <c r="X48" s="100">
        <v>-556818.50764614297</v>
      </c>
      <c r="Y48" s="100">
        <v>-585975.158550789</v>
      </c>
      <c r="Z48" s="100">
        <v>-612168.84344826604</v>
      </c>
      <c r="AA48" s="100">
        <v>-6276935.9244976398</v>
      </c>
      <c r="AB48" s="100">
        <v>-629646.84760394902</v>
      </c>
      <c r="AC48" s="100">
        <v>-386002.92051833402</v>
      </c>
      <c r="AD48" s="100">
        <v>-409161.31784538599</v>
      </c>
      <c r="AE48" s="100">
        <v>-431669.12717703503</v>
      </c>
      <c r="AF48" s="100">
        <v>-453970.72370911698</v>
      </c>
      <c r="AG48" s="100">
        <v>-475548.87893423298</v>
      </c>
      <c r="AH48" s="100">
        <v>-497348.59376690502</v>
      </c>
      <c r="AI48" s="100">
        <v>-517766.12873328797</v>
      </c>
      <c r="AJ48" s="100">
        <v>-539082.07158123597</v>
      </c>
      <c r="AK48" s="100">
        <v>-367469.142248191</v>
      </c>
      <c r="AL48" s="100">
        <v>-382530.85720435699</v>
      </c>
      <c r="AM48" s="100">
        <v>-161548.96074721299</v>
      </c>
      <c r="AN48" s="100">
        <v>-5251745.5700692497</v>
      </c>
      <c r="AO48" s="100">
        <v>-165747.99787365401</v>
      </c>
      <c r="AP48" s="100">
        <v>-171676.72019238601</v>
      </c>
      <c r="AQ48" s="100">
        <v>-176681.904824992</v>
      </c>
      <c r="AR48" s="100">
        <v>-181732.04937467899</v>
      </c>
      <c r="AS48" s="100">
        <v>-186459.19055793001</v>
      </c>
      <c r="AT48" s="100">
        <v>-191039.59711827699</v>
      </c>
      <c r="AU48" s="100">
        <v>-196115.94614693301</v>
      </c>
      <c r="AV48" s="100">
        <v>-201153.25668833099</v>
      </c>
      <c r="AW48" s="100">
        <v>-206532.43743080701</v>
      </c>
      <c r="AX48" s="100">
        <v>-211667.60756329601</v>
      </c>
      <c r="AY48" s="100">
        <v>-215837.38486479199</v>
      </c>
      <c r="AZ48" s="100">
        <v>-33643.239406726301</v>
      </c>
      <c r="BA48" s="100">
        <v>-2138287.33204281</v>
      </c>
      <c r="BB48" s="100">
        <v>-34123.487734871</v>
      </c>
      <c r="BC48" s="100">
        <v>-40505.060553925403</v>
      </c>
      <c r="BD48" s="100">
        <v>-52269.287573822803</v>
      </c>
      <c r="BE48" s="100">
        <v>-64127.903262057</v>
      </c>
      <c r="BF48" s="100">
        <v>-76081.928462397307</v>
      </c>
      <c r="BG48" s="100">
        <v>-88132.397223583102</v>
      </c>
      <c r="BH48" s="100">
        <v>-100280.356992029</v>
      </c>
      <c r="BI48" s="100">
        <v>-112526.868807579</v>
      </c>
      <c r="BJ48" s="100">
        <v>-124873.00750235999</v>
      </c>
      <c r="BK48" s="100">
        <v>-137319.86190318799</v>
      </c>
      <c r="BL48" s="100">
        <v>-149868.53503674999</v>
      </c>
      <c r="BM48" s="100">
        <v>-162520.14433868899</v>
      </c>
      <c r="BN48" s="100">
        <v>-1142628.8393912499</v>
      </c>
      <c r="BO48" s="100">
        <v>-172296.31591302899</v>
      </c>
      <c r="BP48" s="100">
        <v>-185313.97451285401</v>
      </c>
      <c r="BQ48" s="100">
        <v>-32358.934880170302</v>
      </c>
      <c r="BR48" s="100">
        <v>-38282.608624829998</v>
      </c>
      <c r="BS48" s="100">
        <v>-44253.834543143799</v>
      </c>
      <c r="BT48" s="100">
        <v>-50273.127764053403</v>
      </c>
      <c r="BU48" s="100">
        <v>-56341.010090416399</v>
      </c>
      <c r="BV48" s="100">
        <v>-62458.010096514503</v>
      </c>
      <c r="BW48" s="100">
        <v>-68624.663227103694</v>
      </c>
      <c r="BX48" s="100">
        <v>-74841.511898255107</v>
      </c>
      <c r="BY48" s="100">
        <v>-81109.1055995426</v>
      </c>
      <c r="BZ48" s="100">
        <v>-87428.000998212199</v>
      </c>
      <c r="CA48" s="100">
        <v>-953581.09814812604</v>
      </c>
    </row>
    <row r="49" spans="1:79" x14ac:dyDescent="0.2">
      <c r="A49" s="101" t="s">
        <v>444</v>
      </c>
      <c r="B49" s="100">
        <v>25968786.0699999</v>
      </c>
      <c r="C49" s="100">
        <v>26023592.100000001</v>
      </c>
      <c r="D49" s="100">
        <v>26194502.129999898</v>
      </c>
      <c r="E49" s="100">
        <v>26357265.629999999</v>
      </c>
      <c r="F49" s="100">
        <v>26872811.7999999</v>
      </c>
      <c r="G49" s="100">
        <v>31440270.420000002</v>
      </c>
      <c r="H49" s="100">
        <v>27583297.719999999</v>
      </c>
      <c r="I49" s="100">
        <v>25152967.129999999</v>
      </c>
      <c r="J49" s="100">
        <v>27221313.759999901</v>
      </c>
      <c r="K49" s="100">
        <v>27303573.010000002</v>
      </c>
      <c r="L49" s="100">
        <v>37101821.799999997</v>
      </c>
      <c r="M49" s="100">
        <v>35635065.839999899</v>
      </c>
      <c r="N49" s="100">
        <v>342855267.41000003</v>
      </c>
      <c r="O49" s="100">
        <v>35122516.532856502</v>
      </c>
      <c r="P49" s="100">
        <v>35136445.564829998</v>
      </c>
      <c r="Q49" s="100">
        <v>35541708.725482598</v>
      </c>
      <c r="R49" s="100">
        <v>35560472.640069701</v>
      </c>
      <c r="S49" s="100">
        <v>35897261.412005097</v>
      </c>
      <c r="T49" s="100">
        <v>37047281.3963475</v>
      </c>
      <c r="U49" s="100">
        <v>35883108.308272198</v>
      </c>
      <c r="V49" s="100">
        <v>35366525.044638097</v>
      </c>
      <c r="W49" s="100">
        <v>35381956.996642999</v>
      </c>
      <c r="X49" s="100">
        <v>35072984.7852038</v>
      </c>
      <c r="Y49" s="100">
        <v>35043014.834726602</v>
      </c>
      <c r="Z49" s="100">
        <v>35622084.380116001</v>
      </c>
      <c r="AA49" s="100">
        <v>426675360.62119102</v>
      </c>
      <c r="AB49" s="100">
        <v>34971099.272593297</v>
      </c>
      <c r="AC49" s="100">
        <v>35014968.096060403</v>
      </c>
      <c r="AD49" s="100">
        <v>35295680.042553902</v>
      </c>
      <c r="AE49" s="100">
        <v>34988878.805822603</v>
      </c>
      <c r="AF49" s="100">
        <v>35070270.7039783</v>
      </c>
      <c r="AG49" s="100">
        <v>35578430.5485273</v>
      </c>
      <c r="AH49" s="100">
        <v>35271895.130493797</v>
      </c>
      <c r="AI49" s="100">
        <v>36507204.817420602</v>
      </c>
      <c r="AJ49" s="100">
        <v>36153221.667329103</v>
      </c>
      <c r="AK49" s="100">
        <v>36017307.285954103</v>
      </c>
      <c r="AL49" s="100">
        <v>36006145.6298173</v>
      </c>
      <c r="AM49" s="100">
        <v>36548104.118382096</v>
      </c>
      <c r="AN49" s="100">
        <v>427423206.11893302</v>
      </c>
      <c r="AO49" s="100">
        <v>36094167.585643299</v>
      </c>
      <c r="AP49" s="100">
        <v>36114970.358281799</v>
      </c>
      <c r="AQ49" s="100">
        <v>36647251.630374297</v>
      </c>
      <c r="AR49" s="100">
        <v>36706705.519792199</v>
      </c>
      <c r="AS49" s="100">
        <v>36957541.021318004</v>
      </c>
      <c r="AT49" s="100">
        <v>39067421.669219002</v>
      </c>
      <c r="AU49" s="100">
        <v>38993269.684670702</v>
      </c>
      <c r="AV49" s="100">
        <v>38988063.545786701</v>
      </c>
      <c r="AW49" s="100">
        <v>39287822.488848001</v>
      </c>
      <c r="AX49" s="100">
        <v>38978413.773392901</v>
      </c>
      <c r="AY49" s="100">
        <v>38979345.164109997</v>
      </c>
      <c r="AZ49" s="100">
        <v>39659102.912543297</v>
      </c>
      <c r="BA49" s="100">
        <v>456474075.35398</v>
      </c>
      <c r="BB49" s="100">
        <v>39591087.756153099</v>
      </c>
      <c r="BC49" s="100">
        <v>39629358.969559401</v>
      </c>
      <c r="BD49" s="100">
        <v>40058175.036741801</v>
      </c>
      <c r="BE49" s="100">
        <v>39931590.563133702</v>
      </c>
      <c r="BF49" s="100">
        <v>40032778.199469298</v>
      </c>
      <c r="BG49" s="100">
        <v>41969117.926711202</v>
      </c>
      <c r="BH49" s="100">
        <v>41852033.520524897</v>
      </c>
      <c r="BI49" s="100">
        <v>41837573.659017503</v>
      </c>
      <c r="BJ49" s="100">
        <v>42128143.832268298</v>
      </c>
      <c r="BK49" s="100">
        <v>41808534.103267796</v>
      </c>
      <c r="BL49" s="100">
        <v>41797653.748030797</v>
      </c>
      <c r="BM49" s="100">
        <v>42343461.818604402</v>
      </c>
      <c r="BN49" s="100">
        <v>492979509.13348198</v>
      </c>
      <c r="BO49" s="100">
        <v>42329688.179992601</v>
      </c>
      <c r="BP49" s="100">
        <v>42322370.985043101</v>
      </c>
      <c r="BQ49" s="100">
        <v>42917341.714404702</v>
      </c>
      <c r="BR49" s="100">
        <v>42796730.256016001</v>
      </c>
      <c r="BS49" s="100">
        <v>42892617.6274103</v>
      </c>
      <c r="BT49" s="100">
        <v>45845964.4888632</v>
      </c>
      <c r="BU49" s="100">
        <v>45447054.1174476</v>
      </c>
      <c r="BV49" s="100">
        <v>45438547.525131799</v>
      </c>
      <c r="BW49" s="100">
        <v>45735151.003068298</v>
      </c>
      <c r="BX49" s="100">
        <v>45421610.427405402</v>
      </c>
      <c r="BY49" s="100">
        <v>45416790.113771699</v>
      </c>
      <c r="BZ49" s="100">
        <v>45976754.772427604</v>
      </c>
      <c r="CA49" s="100">
        <v>532540621.21098202</v>
      </c>
    </row>
    <row r="50" spans="1:79" x14ac:dyDescent="0.2">
      <c r="A50" s="101" t="s">
        <v>445</v>
      </c>
    </row>
    <row r="51" spans="1:79" x14ac:dyDescent="0.2">
      <c r="A51" s="101" t="s">
        <v>446</v>
      </c>
      <c r="B51" s="100">
        <v>-82312721.990000099</v>
      </c>
      <c r="C51" s="100">
        <v>-46233323.319999598</v>
      </c>
      <c r="D51" s="100">
        <v>-44665945.230000198</v>
      </c>
      <c r="E51" s="100">
        <v>-63095786.700000197</v>
      </c>
      <c r="F51" s="100">
        <v>-77590828.379999503</v>
      </c>
      <c r="G51" s="100">
        <v>-115792902.349999</v>
      </c>
      <c r="H51" s="100">
        <v>-100855134.06999999</v>
      </c>
      <c r="I51" s="100">
        <v>-132869659.26000001</v>
      </c>
      <c r="J51" s="100">
        <v>-79230460.6300001</v>
      </c>
      <c r="K51" s="100">
        <v>-70218879.709999904</v>
      </c>
      <c r="L51" s="100">
        <v>-40732040.010000102</v>
      </c>
      <c r="M51" s="100">
        <v>-55168310.890000097</v>
      </c>
      <c r="N51" s="100">
        <v>-908765992.53999996</v>
      </c>
      <c r="O51" s="100">
        <v>-119977847.760074</v>
      </c>
      <c r="P51" s="100">
        <v>-52748246.943174303</v>
      </c>
      <c r="Q51" s="100">
        <v>-61631855.244771503</v>
      </c>
      <c r="R51" s="100">
        <v>-44190705.854014397</v>
      </c>
      <c r="S51" s="100">
        <v>-71858065.744048998</v>
      </c>
      <c r="T51" s="100">
        <v>-105013148.489042</v>
      </c>
      <c r="U51" s="100">
        <v>-92024759.449549094</v>
      </c>
      <c r="V51" s="100">
        <v>-139996882.85129899</v>
      </c>
      <c r="W51" s="100">
        <v>-104189588.57529201</v>
      </c>
      <c r="X51" s="100">
        <v>-58456075.1049667</v>
      </c>
      <c r="Y51" s="100">
        <v>-28919063.7005473</v>
      </c>
      <c r="Z51" s="100">
        <v>-64615257.118991502</v>
      </c>
      <c r="AA51" s="100">
        <v>-943621496.83577299</v>
      </c>
      <c r="AB51" s="100">
        <v>-121005395.874146</v>
      </c>
      <c r="AC51" s="100">
        <v>-50045139.4413919</v>
      </c>
      <c r="AD51" s="100">
        <v>-41364240.264729299</v>
      </c>
      <c r="AE51" s="100">
        <v>-48175763.383930899</v>
      </c>
      <c r="AF51" s="100">
        <v>-77037282.693001106</v>
      </c>
      <c r="AG51" s="100">
        <v>-104279946.273449</v>
      </c>
      <c r="AH51" s="100">
        <v>-102968895.06721701</v>
      </c>
      <c r="AI51" s="100">
        <v>-151999279.983841</v>
      </c>
      <c r="AJ51" s="100">
        <v>-93239923.088171899</v>
      </c>
      <c r="AK51" s="100">
        <v>-67505442.606771797</v>
      </c>
      <c r="AL51" s="100">
        <v>-35893735.325245298</v>
      </c>
      <c r="AM51" s="100">
        <v>-66385308.110929899</v>
      </c>
      <c r="AN51" s="100">
        <v>-959900352.11282802</v>
      </c>
      <c r="AO51" s="100">
        <v>-115201094.199279</v>
      </c>
      <c r="AP51" s="100">
        <v>-39712849.278736897</v>
      </c>
      <c r="AQ51" s="100">
        <v>-29300150.424254701</v>
      </c>
      <c r="AR51" s="100">
        <v>-42430810.860233203</v>
      </c>
      <c r="AS51" s="100">
        <v>-70612095.840068296</v>
      </c>
      <c r="AT51" s="100">
        <v>-87048867.869142801</v>
      </c>
      <c r="AU51" s="100">
        <v>-96842141.263814896</v>
      </c>
      <c r="AV51" s="100">
        <v>-145270556.35805601</v>
      </c>
      <c r="AW51" s="100">
        <v>-78311775.591580793</v>
      </c>
      <c r="AX51" s="100">
        <v>-59943476.941149801</v>
      </c>
      <c r="AY51" s="100">
        <v>-25884323.297158699</v>
      </c>
      <c r="AZ51" s="100">
        <v>-52099273.456705697</v>
      </c>
      <c r="BA51" s="100">
        <v>-842657415.38018298</v>
      </c>
      <c r="BB51" s="100">
        <v>-114277962.60585199</v>
      </c>
      <c r="BC51" s="100">
        <v>-38794891.155090101</v>
      </c>
      <c r="BD51" s="100">
        <v>-27709053.623596702</v>
      </c>
      <c r="BE51" s="100">
        <v>-41401583.914563298</v>
      </c>
      <c r="BF51" s="100">
        <v>-70079962.909208193</v>
      </c>
      <c r="BG51" s="100">
        <v>-88242341.0934802</v>
      </c>
      <c r="BH51" s="100">
        <v>-97871576.896631405</v>
      </c>
      <c r="BI51" s="100">
        <v>-146289275.775538</v>
      </c>
      <c r="BJ51" s="100">
        <v>-78935477.034324601</v>
      </c>
      <c r="BK51" s="100">
        <v>-60353135.0305852</v>
      </c>
      <c r="BL51" s="100">
        <v>-25439438.770921499</v>
      </c>
      <c r="BM51" s="100">
        <v>-53664287.100027099</v>
      </c>
      <c r="BN51" s="100">
        <v>-843058985.90981901</v>
      </c>
      <c r="BO51" s="100">
        <v>-111605056.28395601</v>
      </c>
      <c r="BP51" s="100">
        <v>-38836797.704292499</v>
      </c>
      <c r="BQ51" s="100">
        <v>-26605053.7530923</v>
      </c>
      <c r="BR51" s="100">
        <v>-39880111.860299997</v>
      </c>
      <c r="BS51" s="100">
        <v>-69359699.233967498</v>
      </c>
      <c r="BT51" s="100">
        <v>-86087025.318498895</v>
      </c>
      <c r="BU51" s="100">
        <v>-95563437.026829094</v>
      </c>
      <c r="BV51" s="100">
        <v>-144069624.23703799</v>
      </c>
      <c r="BW51" s="100">
        <v>-77657651.959411994</v>
      </c>
      <c r="BX51" s="100">
        <v>-58517652.722777598</v>
      </c>
      <c r="BY51" s="100">
        <v>-23209224.200891599</v>
      </c>
      <c r="BZ51" s="100">
        <v>-52469650.260546103</v>
      </c>
      <c r="CA51" s="100">
        <v>-823860984.56160295</v>
      </c>
    </row>
  </sheetData>
  <printOptions horizontalCentered="1"/>
  <pageMargins left="0.5" right="0.5" top="0.75" bottom="0.5" header="0.5" footer="0.5"/>
  <pageSetup scale="65" fitToHeight="15" pageOrder="overThenDown" orientation="landscape" cellComments="asDisplayed" r:id="rId1"/>
  <headerFooter>
    <oddHeader xml:space="preserve">&amp;RDEF’s Response to OPC POD 1 (1-26)
Q7
Page &amp;P of &amp;N
</oddHeader>
    <oddFooter>&amp;R20240025-OPCPOD1-00004277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4EAD043515EE408A808D1623B876BF" ma:contentTypeVersion="16" ma:contentTypeDescription="Create a new document." ma:contentTypeScope="" ma:versionID="4c362b19ee3327833c3f56f132cf66b6">
  <xsd:schema xmlns:xsd="http://www.w3.org/2001/XMLSchema" xmlns:xs="http://www.w3.org/2001/XMLSchema" xmlns:p="http://schemas.microsoft.com/office/2006/metadata/properties" xmlns:ns2="1f9b4577-d510-4d0a-9b77-58a7ce050573" xmlns:ns3="cb0cb807-e4cb-4197-a0a9-ff4221d065c9" xmlns:ns4="fb449c68-7da9-4414-a7d8-785e223757ce" targetNamespace="http://schemas.microsoft.com/office/2006/metadata/properties" ma:root="true" ma:fieldsID="19f4afdcdad0360863ada656c772d039" ns2:_="" ns3:_="" ns4:_="">
    <xsd:import namespace="1f9b4577-d510-4d0a-9b77-58a7ce050573"/>
    <xsd:import namespace="cb0cb807-e4cb-4197-a0a9-ff4221d065c9"/>
    <xsd:import namespace="fb449c68-7da9-4414-a7d8-785e223757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mment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9b4577-d510-4d0a-9b77-58a7ce050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f6a659c-b33e-46f9-a878-2211c7a73f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mments" ma:index="22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0cb807-e4cb-4197-a0a9-ff4221d065c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49c68-7da9-4414-a7d8-785e223757c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6767940-a93d-42dc-ba06-3854c77682a6}" ma:internalName="TaxCatchAll" ma:showField="CatchAllData" ma:web="cb0cb807-e4cb-4197-a0a9-ff4221d065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9b4577-d510-4d0a-9b77-58a7ce050573">
      <Terms xmlns="http://schemas.microsoft.com/office/infopath/2007/PartnerControls"/>
    </lcf76f155ced4ddcb4097134ff3c332f>
    <TaxCatchAll xmlns="fb449c68-7da9-4414-a7d8-785e223757ce" xsi:nil="true"/>
    <Comments xmlns="1f9b4577-d510-4d0a-9b77-58a7ce05057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598BC8-5D73-460C-9D5B-10AB8AD01B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9b4577-d510-4d0a-9b77-58a7ce050573"/>
    <ds:schemaRef ds:uri="cb0cb807-e4cb-4197-a0a9-ff4221d065c9"/>
    <ds:schemaRef ds:uri="fb449c68-7da9-4414-a7d8-785e223757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C8EDFC-8065-4E1E-A123-D20EA54990EF}">
  <ds:schemaRefs>
    <ds:schemaRef ds:uri="http://schemas.microsoft.com/office/2006/metadata/properties"/>
    <ds:schemaRef ds:uri="http://schemas.microsoft.com/office/infopath/2007/PartnerControls"/>
    <ds:schemaRef ds:uri="1f9b4577-d510-4d0a-9b77-58a7ce050573"/>
    <ds:schemaRef ds:uri="fb449c68-7da9-4414-a7d8-785e223757ce"/>
  </ds:schemaRefs>
</ds:datastoreItem>
</file>

<file path=customXml/itemProps3.xml><?xml version="1.0" encoding="utf-8"?>
<ds:datastoreItem xmlns:ds="http://schemas.openxmlformats.org/officeDocument/2006/customXml" ds:itemID="{2D301AA6-7EA1-4FE1-A447-7CA1E99BE8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5</vt:i4>
      </vt:variant>
    </vt:vector>
  </HeadingPairs>
  <TitlesOfParts>
    <vt:vector size="18" baseType="lpstr">
      <vt:lpstr>D-4a 2027</vt:lpstr>
      <vt:lpstr>D-4a 2026</vt:lpstr>
      <vt:lpstr>D-4a 2025</vt:lpstr>
      <vt:lpstr>D-4a 2024</vt:lpstr>
      <vt:lpstr>D-4a 2023</vt:lpstr>
      <vt:lpstr>REG FL BS 2023 12x00</vt:lpstr>
      <vt:lpstr>REG FL BS 2022 12x00</vt:lpstr>
      <vt:lpstr>FPA 2022 12x00 Inc St</vt:lpstr>
      <vt:lpstr>2022 FERC Inc St</vt:lpstr>
      <vt:lpstr>2023 FERC Inc St</vt:lpstr>
      <vt:lpstr>Unamortized Debt</vt:lpstr>
      <vt:lpstr>2022 Issue Fees</vt:lpstr>
      <vt:lpstr>2022 TL Fees</vt:lpstr>
      <vt:lpstr>'D-4a 2023'!Print_Area</vt:lpstr>
      <vt:lpstr>'D-4a 2024'!Print_Area</vt:lpstr>
      <vt:lpstr>'D-4a 2025'!Print_Area</vt:lpstr>
      <vt:lpstr>'D-4a 2026'!Print_Area</vt:lpstr>
      <vt:lpstr>'D-4a 2027'!Print_Area</vt:lpstr>
    </vt:vector>
  </TitlesOfParts>
  <Manager/>
  <Company>Duke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Wentz, Cheryl A</dc:creator>
  <cp:keywords/>
  <dc:description/>
  <cp:lastModifiedBy>Hampton, Monique</cp:lastModifiedBy>
  <cp:revision/>
  <cp:lastPrinted>2024-04-14T20:33:51Z</cp:lastPrinted>
  <dcterms:created xsi:type="dcterms:W3CDTF">2019-12-18T19:26:31Z</dcterms:created>
  <dcterms:modified xsi:type="dcterms:W3CDTF">2024-04-14T20:33:56Z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0x0101000F4EAD043515EE408A808D1623B876BF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MediaServiceImageTags">
    <vt:lpwstr/>
  </property>
</Properties>
</file>